
<file path=[Content_Types].xml><?xml version="1.0" encoding="utf-8"?>
<Types xmlns="http://schemas.openxmlformats.org/package/2006/content-types">
  <Override PartName="/xl/styles.xml" ContentType="application/vnd.openxmlformats-officedocument.spreadsheetml.styles+xml"/>
  <Override PartName="/xl/charts/chart4.xml" ContentType="application/vnd.openxmlformats-officedocument.drawingml.chart+xml"/>
  <Override PartName="/xl/drawings/drawing6.xml" ContentType="application/vnd.openxmlformats-officedocument.drawingml.chartshapes+xml"/>
  <Override PartName="/xl/worksheets/sheet7.xml" ContentType="application/vnd.openxmlformats-officedocument.spreadsheetml.worksheet+xml"/>
  <Override PartName="/xl/drawings/drawing17.xml" ContentType="application/vnd.openxmlformats-officedocument.drawingml.chartshapes+xml"/>
  <Override PartName="/xl/drawings/drawing28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charts/chart49.xml" ContentType="application/vnd.openxmlformats-officedocument.drawingml.chart+xml"/>
  <Override PartName="/xl/drawings/drawing35.xml" ContentType="application/vnd.openxmlformats-officedocument.drawingml.chartshapes+xml"/>
  <Override PartName="/xl/worksheets/sheet3.xml" ContentType="application/vnd.openxmlformats-officedocument.spreadsheetml.worksheet+xml"/>
  <Override PartName="/xl/charts/chart18.xml" ContentType="application/vnd.openxmlformats-officedocument.drawingml.chart+xml"/>
  <Override PartName="/xl/drawings/drawing13.xml" ContentType="application/vnd.openxmlformats-officedocument.drawingml.chartshapes+xml"/>
  <Override PartName="/xl/charts/chart27.xml" ContentType="application/vnd.openxmlformats-officedocument.drawingml.chart+xml"/>
  <Override PartName="/xl/drawings/drawing22.xml" ContentType="application/vnd.openxmlformats-officedocument.drawing+xml"/>
  <Override PartName="/xl/charts/chart36.xml" ContentType="application/vnd.openxmlformats-officedocument.drawingml.chart+xml"/>
  <Override PartName="/xl/charts/chart38.xml" ContentType="application/vnd.openxmlformats-officedocument.drawingml.chart+xml"/>
  <Override PartName="/xl/drawings/drawing24.xml" ContentType="application/vnd.openxmlformats-officedocument.drawingml.chartshapes+xml"/>
  <Override PartName="/xl/charts/chart47.xml" ContentType="application/vnd.openxmlformats-officedocument.drawingml.chart+xml"/>
  <Override PartName="/xl/drawings/drawing33.xml" ContentType="application/vnd.openxmlformats-officedocument.drawing+xml"/>
  <Override PartName="/xl/charts/chart56.xml" ContentType="application/vnd.openxmlformats-officedocument.drawingml.chart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charts/chart16.xml" ContentType="application/vnd.openxmlformats-officedocument.drawingml.chart+xml"/>
  <Override PartName="/xl/drawings/drawing11.xml" ContentType="application/vnd.openxmlformats-officedocument.drawing+xml"/>
  <Override PartName="/xl/charts/chart25.xml" ContentType="application/vnd.openxmlformats-officedocument.drawingml.chart+xml"/>
  <Override PartName="/xl/drawings/drawing20.xml" ContentType="application/vnd.openxmlformats-officedocument.drawing+xml"/>
  <Override PartName="/xl/charts/chart34.xml" ContentType="application/vnd.openxmlformats-officedocument.drawingml.chart+xml"/>
  <Override PartName="/xl/charts/chart45.xml" ContentType="application/vnd.openxmlformats-officedocument.drawingml.chart+xml"/>
  <Override PartName="/xl/drawings/drawing31.xml" ContentType="application/vnd.openxmlformats-officedocument.drawingml.chartshapes+xml"/>
  <Override PartName="/xl/charts/chart54.xml" ContentType="application/vnd.openxmlformats-officedocument.drawingml.chart+xml"/>
  <Override PartName="/xl/sharedStrings.xml" ContentType="application/vnd.openxmlformats-officedocument.spreadsheetml.sharedStrings+xml"/>
  <Override PartName="/xl/charts/chart14.xml" ContentType="application/vnd.openxmlformats-officedocument.drawingml.chart+xml"/>
  <Override PartName="/xl/charts/chart23.xml" ContentType="application/vnd.openxmlformats-officedocument.drawingml.chart+xml"/>
  <Override PartName="/xl/charts/chart32.xml" ContentType="application/vnd.openxmlformats-officedocument.drawingml.chart+xml"/>
  <Override PartName="/xl/charts/chart43.xml" ContentType="application/vnd.openxmlformats-officedocument.drawingml.chart+xml"/>
  <Override PartName="/xl/charts/chart52.xml" ContentType="application/vnd.openxmlformats-officedocument.drawingml.chart+xml"/>
  <Override PartName="/xl/charts/chart9.xml" ContentType="application/vnd.openxmlformats-officedocument.drawingml.chart+xml"/>
  <Override PartName="/xl/charts/chart12.xml" ContentType="application/vnd.openxmlformats-officedocument.drawingml.chart+xml"/>
  <Override PartName="/xl/charts/chart21.xml" ContentType="application/vnd.openxmlformats-officedocument.drawingml.chart+xml"/>
  <Override PartName="/xl/charts/chart30.xml" ContentType="application/vnd.openxmlformats-officedocument.drawingml.chart+xml"/>
  <Override PartName="/xl/charts/chart41.xml" ContentType="application/vnd.openxmlformats-officedocument.drawingml.chart+xml"/>
  <Override PartName="/xl/charts/chart50.xml" ContentType="application/vnd.openxmlformats-officedocument.drawingml.chart+xml"/>
  <Default Extension="png" ContentType="image/png"/>
  <Override PartName="/xl/charts/chart7.xml" ContentType="application/vnd.openxmlformats-officedocument.drawingml.chart+xml"/>
  <Override PartName="/xl/charts/chart10.xml" ContentType="application/vnd.openxmlformats-officedocument.drawingml.chart+xml"/>
  <Override PartName="/xl/drawings/drawing9.xml" ContentType="application/vnd.openxmlformats-officedocument.drawingml.chartshapes+xml"/>
  <Override PartName="/xl/charts/chart5.xml" ContentType="application/vnd.openxmlformats-officedocument.drawingml.chart+xml"/>
  <Override PartName="/xl/drawings/drawing7.xml" ContentType="application/vnd.openxmlformats-officedocument.drawingml.chartshapes+xml"/>
  <Override PartName="/xl/drawings/drawing29.xml" ContentType="application/vnd.openxmlformats-officedocument.drawingml.chartshapes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Default Extension="jpeg" ContentType="image/jpeg"/>
  <Override PartName="/xl/charts/chart3.xml" ContentType="application/vnd.openxmlformats-officedocument.drawingml.chart+xml"/>
  <Override PartName="/xl/drawings/drawing5.xml" ContentType="application/vnd.openxmlformats-officedocument.drawing+xml"/>
  <Override PartName="/xl/drawings/drawing18.xml" ContentType="application/vnd.openxmlformats-officedocument.drawingml.chartshapes+xml"/>
  <Override PartName="/xl/drawings/drawing27.xml" ContentType="application/vnd.openxmlformats-officedocument.drawingml.chartshapes+xml"/>
  <Override PartName="/xl/drawings/drawing36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charts/chart1.xml" ContentType="application/vnd.openxmlformats-officedocument.drawingml.chart+xml"/>
  <Override PartName="/xl/drawings/drawing3.xml" ContentType="application/vnd.openxmlformats-officedocument.drawingml.chartshapes+xml"/>
  <Override PartName="/xl/drawings/drawing16.xml" ContentType="application/vnd.openxmlformats-officedocument.drawingml.chartshapes+xml"/>
  <Override PartName="/xl/charts/chart39.xml" ContentType="application/vnd.openxmlformats-officedocument.drawingml.chart+xml"/>
  <Override PartName="/xl/drawings/drawing25.xml" ContentType="application/vnd.openxmlformats-officedocument.drawingml.chartshapes+xml"/>
  <Override PartName="/xl/charts/chart48.xml" ContentType="application/vnd.openxmlformats-officedocument.drawingml.chart+xml"/>
  <Override PartName="/xl/drawings/drawing34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charts/chart19.xml" ContentType="application/vnd.openxmlformats-officedocument.drawingml.chart+xml"/>
  <Override PartName="/xl/drawings/drawing14.xml" ContentType="application/vnd.openxmlformats-officedocument.drawingml.chartshapes+xml"/>
  <Override PartName="/xl/charts/chart28.xml" ContentType="application/vnd.openxmlformats-officedocument.drawingml.chart+xml"/>
  <Override PartName="/xl/drawings/drawing23.xml" ContentType="application/vnd.openxmlformats-officedocument.drawingml.chartshapes+xml"/>
  <Override PartName="/xl/charts/chart37.xml" ContentType="application/vnd.openxmlformats-officedocument.drawingml.chart+xml"/>
  <Override PartName="/xl/charts/chart46.xml" ContentType="application/vnd.openxmlformats-officedocument.drawingml.chart+xml"/>
  <Override PartName="/xl/drawings/drawing32.xml" ContentType="application/vnd.openxmlformats-officedocument.drawingml.chartshapes+xml"/>
  <Override PartName="/xl/charts/chart55.xml" ContentType="application/vnd.openxmlformats-officedocument.drawingml.chart+xml"/>
  <Override PartName="/xl/charts/chart17.xml" ContentType="application/vnd.openxmlformats-officedocument.drawingml.chart+xml"/>
  <Override PartName="/xl/drawings/drawing12.xml" ContentType="application/vnd.openxmlformats-officedocument.drawingml.chartshapes+xml"/>
  <Override PartName="/xl/charts/chart26.xml" ContentType="application/vnd.openxmlformats-officedocument.drawingml.chart+xml"/>
  <Override PartName="/xl/drawings/drawing21.xml" ContentType="application/vnd.openxmlformats-officedocument.drawing+xml"/>
  <Override PartName="/xl/charts/chart35.xml" ContentType="application/vnd.openxmlformats-officedocument.drawingml.chart+xml"/>
  <Override PartName="/xl/charts/chart44.xml" ContentType="application/vnd.openxmlformats-officedocument.drawingml.chart+xml"/>
  <Override PartName="/xl/drawings/drawing30.xml" ContentType="application/vnd.openxmlformats-officedocument.drawingml.chartshapes+xml"/>
  <Override PartName="/xl/charts/chart53.xml" ContentType="application/vnd.openxmlformats-officedocument.drawingml.chart+xml"/>
  <Override PartName="/xl/calcChain.xml" ContentType="application/vnd.openxmlformats-officedocument.spreadsheetml.calcChain+xml"/>
  <Override PartName="/xl/charts/chart13.xml" ContentType="application/vnd.openxmlformats-officedocument.drawingml.chart+xml"/>
  <Override PartName="/xl/charts/chart15.xml" ContentType="application/vnd.openxmlformats-officedocument.drawingml.chart+xml"/>
  <Override PartName="/xl/drawings/drawing10.xml" ContentType="application/vnd.openxmlformats-officedocument.drawingml.chartshapes+xml"/>
  <Override PartName="/xl/charts/chart24.xml" ContentType="application/vnd.openxmlformats-officedocument.drawingml.chart+xml"/>
  <Override PartName="/xl/charts/chart33.xml" ContentType="application/vnd.openxmlformats-officedocument.drawingml.chart+xml"/>
  <Override PartName="/xl/charts/chart42.xml" ContentType="application/vnd.openxmlformats-officedocument.drawingml.chart+xml"/>
  <Override PartName="/xl/charts/chart51.xml" ContentType="application/vnd.openxmlformats-officedocument.drawingml.chart+xml"/>
  <Override PartName="/xl/charts/chart8.xml" ContentType="application/vnd.openxmlformats-officedocument.drawingml.chart+xml"/>
  <Override PartName="/xl/charts/chart11.xml" ContentType="application/vnd.openxmlformats-officedocument.drawingml.chart+xml"/>
  <Override PartName="/xl/charts/chart22.xml" ContentType="application/vnd.openxmlformats-officedocument.drawingml.chart+xml"/>
  <Override PartName="/xl/charts/chart31.xml" ContentType="application/vnd.openxmlformats-officedocument.drawingml.chart+xml"/>
  <Override PartName="/xl/charts/chart40.xml" ContentType="application/vnd.openxmlformats-officedocument.drawingml.chart+xml"/>
  <Override PartName="/docProps/core.xml" ContentType="application/vnd.openxmlformats-package.core-properties+xml"/>
  <Override PartName="/xl/charts/chart6.xml" ContentType="application/vnd.openxmlformats-officedocument.drawingml.chart+xml"/>
  <Override PartName="/xl/charts/chart20.xml" ContentType="application/vnd.openxmlformats-officedocument.drawingml.char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ml.chartshapes+xml"/>
  <Override PartName="/xl/drawings/drawing19.xml" ContentType="application/vnd.openxmlformats-officedocument.drawingml.chartshapes+xml"/>
  <Override PartName="/xl/worksheets/sheet11.xml" ContentType="application/vnd.openxmlformats-officedocument.spreadsheetml.worksheet+xml"/>
  <Override PartName="/xl/charts/chart2.xml" ContentType="application/vnd.openxmlformats-officedocument.drawingml.chart+xml"/>
  <Override PartName="/xl/drawings/drawing4.xml" ContentType="application/vnd.openxmlformats-officedocument.drawingml.chartshapes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ml.chartshapes+xml"/>
  <Override PartName="/xl/charts/chart29.xml" ContentType="application/vnd.openxmlformats-officedocument.drawingml.chart+xml"/>
  <Override PartName="/xl/drawings/drawing26.xml" ContentType="application/vnd.openxmlformats-officedocument.drawingml.chartshap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fileSharing readOnlyRecommended="1" userName="Admin" reservationPassword="C1A7"/>
  <workbookPr defaultThemeVersion="124226"/>
  <bookViews>
    <workbookView xWindow="0" yWindow="120" windowWidth="22980" windowHeight="10848"/>
  </bookViews>
  <sheets>
    <sheet name="Quanta Model" sheetId="7" r:id="rId1"/>
    <sheet name="1 Quantum" sheetId="8" r:id="rId2"/>
    <sheet name="2 Quanta" sheetId="9" r:id="rId3"/>
    <sheet name="Proces" sheetId="14" r:id="rId4"/>
    <sheet name="Stoot" sheetId="10" r:id="rId5"/>
    <sheet name="Temperatuur" sheetId="12" r:id="rId6"/>
    <sheet name="Schrodinger" sheetId="16" r:id="rId7"/>
    <sheet name="Onderscheid" sheetId="17" r:id="rId8"/>
    <sheet name="Tralie" sheetId="15" r:id="rId9"/>
    <sheet name="Planck" sheetId="18" r:id="rId10"/>
    <sheet name="Bredere Theorie" sheetId="11" r:id="rId11"/>
  </sheets>
  <externalReferences>
    <externalReference r:id="rId12"/>
  </externalReferences>
  <definedNames>
    <definedName name="solver_adj" localSheetId="6" hidden="1">Schrodinger!$AX$168:$AX$170</definedName>
    <definedName name="solver_cvg" localSheetId="6" hidden="1">0.0001</definedName>
    <definedName name="solver_drv" localSheetId="6" hidden="1">1</definedName>
    <definedName name="solver_est" localSheetId="6" hidden="1">1</definedName>
    <definedName name="solver_itr" localSheetId="6" hidden="1">100</definedName>
    <definedName name="solver_lhs1" localSheetId="6" hidden="1">Schrodinger!$AP$176</definedName>
    <definedName name="solver_lin" localSheetId="6" hidden="1">2</definedName>
    <definedName name="solver_neg" localSheetId="6" hidden="1">2</definedName>
    <definedName name="solver_num" localSheetId="6" hidden="1">1</definedName>
    <definedName name="solver_nwt" localSheetId="6" hidden="1">1</definedName>
    <definedName name="solver_opt" localSheetId="6" hidden="1">Schrodinger!$AY$179</definedName>
    <definedName name="solver_pre" localSheetId="6" hidden="1">0.000001</definedName>
    <definedName name="solver_rel1" localSheetId="6" hidden="1">2</definedName>
    <definedName name="solver_rhs1" localSheetId="6" hidden="1">Schrodinger!$AX$176</definedName>
    <definedName name="solver_scl" localSheetId="6" hidden="1">2</definedName>
    <definedName name="solver_sho" localSheetId="6" hidden="1">2</definedName>
    <definedName name="solver_tim" localSheetId="6" hidden="1">100</definedName>
    <definedName name="solver_tol" localSheetId="6" hidden="1">0.05</definedName>
    <definedName name="solver_typ" localSheetId="6" hidden="1">2</definedName>
    <definedName name="solver_val" localSheetId="6" hidden="1">0</definedName>
  </definedNames>
  <calcPr calcId="125725"/>
</workbook>
</file>

<file path=xl/calcChain.xml><?xml version="1.0" encoding="utf-8"?>
<calcChain xmlns="http://schemas.openxmlformats.org/spreadsheetml/2006/main">
  <c r="E218" i="17"/>
  <c r="F221" s="1"/>
  <c r="C221"/>
  <c r="C220"/>
  <c r="C215"/>
  <c r="C214"/>
  <c r="C213"/>
  <c r="C212"/>
  <c r="C211"/>
  <c r="C235" s="1"/>
  <c r="C210"/>
  <c r="C224" s="1"/>
  <c r="C226" s="1"/>
  <c r="C227" s="1"/>
  <c r="C209"/>
  <c r="A204"/>
  <c r="A203"/>
  <c r="A202"/>
  <c r="A201"/>
  <c r="A200"/>
  <c r="A199"/>
  <c r="AX158" i="16"/>
  <c r="AU188"/>
  <c r="AT188"/>
  <c r="AS368"/>
  <c r="AS177" s="1"/>
  <c r="AR368"/>
  <c r="AR177" s="1"/>
  <c r="AS335"/>
  <c r="AS176" s="1"/>
  <c r="AR335"/>
  <c r="AR176" s="1"/>
  <c r="AS307"/>
  <c r="AS175" s="1"/>
  <c r="AR307"/>
  <c r="AR175" s="1"/>
  <c r="AS277"/>
  <c r="AR277"/>
  <c r="AS246"/>
  <c r="AS174" s="1"/>
  <c r="AR246"/>
  <c r="AR174" s="1"/>
  <c r="AS217"/>
  <c r="AS173" s="1"/>
  <c r="AR217"/>
  <c r="AR173" s="1"/>
  <c r="AR188"/>
  <c r="AR172" s="1"/>
  <c r="AS188"/>
  <c r="AS172" s="1"/>
  <c r="AI368"/>
  <c r="AI177" s="1"/>
  <c r="AI335"/>
  <c r="AI176" s="1"/>
  <c r="AI307"/>
  <c r="AI175" s="1"/>
  <c r="AI277"/>
  <c r="AI246"/>
  <c r="AI174" s="1"/>
  <c r="AI217"/>
  <c r="AI173" s="1"/>
  <c r="AI188"/>
  <c r="AI172" s="1"/>
  <c r="AJ217"/>
  <c r="AJ173" s="1"/>
  <c r="AH217"/>
  <c r="AH173" s="1"/>
  <c r="AX173" s="1"/>
  <c r="AY173" s="1"/>
  <c r="AP179"/>
  <c r="AF177"/>
  <c r="AF176"/>
  <c r="AF175"/>
  <c r="AF174"/>
  <c r="AF173"/>
  <c r="AF172"/>
  <c r="AJ368"/>
  <c r="AJ177" s="1"/>
  <c r="AH368"/>
  <c r="AH177" s="1"/>
  <c r="AX177" s="1"/>
  <c r="AY177" s="1"/>
  <c r="AJ335"/>
  <c r="AJ176" s="1"/>
  <c r="AH335"/>
  <c r="AH176" s="1"/>
  <c r="AX176" s="1"/>
  <c r="AY176" s="1"/>
  <c r="AJ307"/>
  <c r="AJ175" s="1"/>
  <c r="AH307"/>
  <c r="AH175" s="1"/>
  <c r="AX175" s="1"/>
  <c r="AY175" s="1"/>
  <c r="AJ277"/>
  <c r="AJ181" s="1"/>
  <c r="AH277"/>
  <c r="AH181" s="1"/>
  <c r="AJ246"/>
  <c r="AJ174" s="1"/>
  <c r="AH246"/>
  <c r="AH174" s="1"/>
  <c r="AX174" s="1"/>
  <c r="AY174" s="1"/>
  <c r="AJ188"/>
  <c r="AJ172" s="1"/>
  <c r="AH188"/>
  <c r="AH172" s="1"/>
  <c r="AX172" s="1"/>
  <c r="AY172" s="1"/>
  <c r="AG170"/>
  <c r="AG368"/>
  <c r="AG177" s="1"/>
  <c r="AG335"/>
  <c r="AG176" s="1"/>
  <c r="AG307"/>
  <c r="AG175" s="1"/>
  <c r="AG277"/>
  <c r="AG181" s="1"/>
  <c r="AG246"/>
  <c r="AG174" s="1"/>
  <c r="AG217"/>
  <c r="AG173" s="1"/>
  <c r="AG188"/>
  <c r="AG172" s="1"/>
  <c r="AO368"/>
  <c r="AO177" s="1"/>
  <c r="AN368"/>
  <c r="AN177" s="1"/>
  <c r="AM368"/>
  <c r="AM177" s="1"/>
  <c r="AX162" s="1"/>
  <c r="AO335"/>
  <c r="AO176" s="1"/>
  <c r="AN335"/>
  <c r="AN176" s="1"/>
  <c r="AM335"/>
  <c r="AM176" s="1"/>
  <c r="AO307"/>
  <c r="AO175" s="1"/>
  <c r="AN307"/>
  <c r="AN175" s="1"/>
  <c r="AM307"/>
  <c r="AM175" s="1"/>
  <c r="AO277"/>
  <c r="AO181" s="1"/>
  <c r="AN277"/>
  <c r="AN181" s="1"/>
  <c r="AM277"/>
  <c r="AM181" s="1"/>
  <c r="AO246"/>
  <c r="AO174" s="1"/>
  <c r="AN246"/>
  <c r="AN174" s="1"/>
  <c r="AM246"/>
  <c r="AM174" s="1"/>
  <c r="AO217"/>
  <c r="AO173" s="1"/>
  <c r="AN217"/>
  <c r="AN173" s="1"/>
  <c r="AM217"/>
  <c r="AM173" s="1"/>
  <c r="AO188"/>
  <c r="AO172" s="1"/>
  <c r="AN188"/>
  <c r="AN172" s="1"/>
  <c r="AM188"/>
  <c r="AM172" s="1"/>
  <c r="AE373"/>
  <c r="AC373"/>
  <c r="AL368" s="1"/>
  <c r="AL177" s="1"/>
  <c r="AE370"/>
  <c r="AE368"/>
  <c r="AC368"/>
  <c r="AK368" s="1"/>
  <c r="AK177" s="1"/>
  <c r="AE340"/>
  <c r="AC340"/>
  <c r="AE337"/>
  <c r="AE335"/>
  <c r="AC335"/>
  <c r="AK335" s="1"/>
  <c r="AK176" s="1"/>
  <c r="AE312"/>
  <c r="AC312"/>
  <c r="AL307" s="1"/>
  <c r="AL175" s="1"/>
  <c r="AE309"/>
  <c r="AE307"/>
  <c r="AC307"/>
  <c r="AE282"/>
  <c r="AC282"/>
  <c r="AL277" s="1"/>
  <c r="AL181" s="1"/>
  <c r="AE279"/>
  <c r="AE277"/>
  <c r="AC277"/>
  <c r="AK277" s="1"/>
  <c r="AK181" s="1"/>
  <c r="AE251"/>
  <c r="AC251"/>
  <c r="AL246" s="1"/>
  <c r="AL174" s="1"/>
  <c r="AE248"/>
  <c r="AE246"/>
  <c r="AC246"/>
  <c r="AK246" s="1"/>
  <c r="AK174" s="1"/>
  <c r="AE222"/>
  <c r="AC222"/>
  <c r="AE219"/>
  <c r="AE217"/>
  <c r="AC217"/>
  <c r="AK217" s="1"/>
  <c r="AK173" s="1"/>
  <c r="AC193"/>
  <c r="AE193"/>
  <c r="AE190"/>
  <c r="AE188"/>
  <c r="AC188"/>
  <c r="T456"/>
  <c r="T457" s="1"/>
  <c r="S456"/>
  <c r="S457" s="1"/>
  <c r="S1068" s="1"/>
  <c r="R456"/>
  <c r="R457" s="1"/>
  <c r="Q456"/>
  <c r="Q457" s="1"/>
  <c r="Q2283" s="1"/>
  <c r="P456"/>
  <c r="P457" s="1"/>
  <c r="P3564" s="1"/>
  <c r="O456"/>
  <c r="O457" s="1"/>
  <c r="O4851" s="1"/>
  <c r="L457"/>
  <c r="L1919" s="1"/>
  <c r="K457"/>
  <c r="K2767" s="1"/>
  <c r="J457"/>
  <c r="J3722" s="1"/>
  <c r="I457"/>
  <c r="I3811" s="1"/>
  <c r="M457"/>
  <c r="M733" s="1"/>
  <c r="N460"/>
  <c r="N461"/>
  <c r="N462"/>
  <c r="N463"/>
  <c r="N464"/>
  <c r="N465"/>
  <c r="N466"/>
  <c r="N467"/>
  <c r="N468"/>
  <c r="N469"/>
  <c r="N470"/>
  <c r="N471"/>
  <c r="N472"/>
  <c r="N473"/>
  <c r="N474"/>
  <c r="N475"/>
  <c r="N476"/>
  <c r="N477"/>
  <c r="N478"/>
  <c r="N479"/>
  <c r="N480"/>
  <c r="N481"/>
  <c r="N482"/>
  <c r="N483"/>
  <c r="N484"/>
  <c r="N485"/>
  <c r="N486"/>
  <c r="N487"/>
  <c r="N488"/>
  <c r="N489"/>
  <c r="N490"/>
  <c r="N491"/>
  <c r="N492"/>
  <c r="N493"/>
  <c r="N494"/>
  <c r="N495"/>
  <c r="N496"/>
  <c r="N497"/>
  <c r="N498"/>
  <c r="N499"/>
  <c r="N500"/>
  <c r="N501"/>
  <c r="N502"/>
  <c r="N503"/>
  <c r="N504"/>
  <c r="N505"/>
  <c r="N506"/>
  <c r="N507"/>
  <c r="N508"/>
  <c r="N509"/>
  <c r="N510"/>
  <c r="N511"/>
  <c r="N512"/>
  <c r="N513"/>
  <c r="N514"/>
  <c r="N515"/>
  <c r="N516"/>
  <c r="N517"/>
  <c r="N518"/>
  <c r="N519"/>
  <c r="N520"/>
  <c r="N521"/>
  <c r="N522"/>
  <c r="N523"/>
  <c r="N524"/>
  <c r="N525"/>
  <c r="N526"/>
  <c r="N527"/>
  <c r="N528"/>
  <c r="N529"/>
  <c r="N530"/>
  <c r="N531"/>
  <c r="N532"/>
  <c r="N533"/>
  <c r="N534"/>
  <c r="N535"/>
  <c r="N536"/>
  <c r="N537"/>
  <c r="N538"/>
  <c r="N539"/>
  <c r="N540"/>
  <c r="N541"/>
  <c r="N542"/>
  <c r="N543"/>
  <c r="N544"/>
  <c r="N545"/>
  <c r="N546"/>
  <c r="N547"/>
  <c r="N548"/>
  <c r="N549"/>
  <c r="N550"/>
  <c r="N551"/>
  <c r="N552"/>
  <c r="N553"/>
  <c r="N554"/>
  <c r="N555"/>
  <c r="N556"/>
  <c r="N557"/>
  <c r="N558"/>
  <c r="N559"/>
  <c r="N560"/>
  <c r="N561"/>
  <c r="N562"/>
  <c r="N563"/>
  <c r="N564"/>
  <c r="N565"/>
  <c r="N566"/>
  <c r="N567"/>
  <c r="N568"/>
  <c r="N569"/>
  <c r="N570"/>
  <c r="N571"/>
  <c r="N572"/>
  <c r="N573"/>
  <c r="N574"/>
  <c r="N575"/>
  <c r="N576"/>
  <c r="N577"/>
  <c r="N578"/>
  <c r="N579"/>
  <c r="N580"/>
  <c r="N581"/>
  <c r="N582"/>
  <c r="N583"/>
  <c r="N584"/>
  <c r="N585"/>
  <c r="N586"/>
  <c r="N587"/>
  <c r="N588"/>
  <c r="N589"/>
  <c r="N590"/>
  <c r="N591"/>
  <c r="N592"/>
  <c r="N593"/>
  <c r="N594"/>
  <c r="N595"/>
  <c r="N596"/>
  <c r="N597"/>
  <c r="N598"/>
  <c r="N599"/>
  <c r="N600"/>
  <c r="N601"/>
  <c r="N602"/>
  <c r="N603"/>
  <c r="N604"/>
  <c r="N605"/>
  <c r="N606"/>
  <c r="N607"/>
  <c r="N608"/>
  <c r="N609"/>
  <c r="N610"/>
  <c r="N611"/>
  <c r="N612"/>
  <c r="N613"/>
  <c r="N614"/>
  <c r="N615"/>
  <c r="N616"/>
  <c r="N617"/>
  <c r="N618"/>
  <c r="N619"/>
  <c r="N620"/>
  <c r="N621"/>
  <c r="N622"/>
  <c r="N623"/>
  <c r="N624"/>
  <c r="N625"/>
  <c r="N626"/>
  <c r="N627"/>
  <c r="N628"/>
  <c r="N629"/>
  <c r="N630"/>
  <c r="N631"/>
  <c r="N632"/>
  <c r="N633"/>
  <c r="N634"/>
  <c r="N635"/>
  <c r="N636"/>
  <c r="N637"/>
  <c r="N638"/>
  <c r="N639"/>
  <c r="N640"/>
  <c r="N641"/>
  <c r="N642"/>
  <c r="N643"/>
  <c r="N644"/>
  <c r="N645"/>
  <c r="N646"/>
  <c r="N647"/>
  <c r="N648"/>
  <c r="N649"/>
  <c r="N650"/>
  <c r="N651"/>
  <c r="N652"/>
  <c r="N653"/>
  <c r="N654"/>
  <c r="N655"/>
  <c r="N656"/>
  <c r="N657"/>
  <c r="N658"/>
  <c r="N659"/>
  <c r="N660"/>
  <c r="N661"/>
  <c r="N662"/>
  <c r="N663"/>
  <c r="N664"/>
  <c r="N665"/>
  <c r="N666"/>
  <c r="N667"/>
  <c r="N668"/>
  <c r="N669"/>
  <c r="N670"/>
  <c r="N671"/>
  <c r="N672"/>
  <c r="N673"/>
  <c r="N674"/>
  <c r="N675"/>
  <c r="I102" i="8"/>
  <c r="D102"/>
  <c r="I101"/>
  <c r="D100"/>
  <c r="D99"/>
  <c r="D101" s="1"/>
  <c r="M111" i="9"/>
  <c r="M112" s="1"/>
  <c r="N112" s="1"/>
  <c r="E112"/>
  <c r="D112"/>
  <c r="E111"/>
  <c r="G111" s="1"/>
  <c r="D111"/>
  <c r="E109"/>
  <c r="D109"/>
  <c r="F109" s="1"/>
  <c r="F108"/>
  <c r="E108"/>
  <c r="G108" s="1"/>
  <c r="D108"/>
  <c r="D110" s="1"/>
  <c r="F107"/>
  <c r="E107"/>
  <c r="G107" s="1"/>
  <c r="D107"/>
  <c r="E61"/>
  <c r="G61" s="1"/>
  <c r="E60"/>
  <c r="E58"/>
  <c r="G58" s="1"/>
  <c r="E57"/>
  <c r="E59" s="1"/>
  <c r="E56"/>
  <c r="G56" s="1"/>
  <c r="D60"/>
  <c r="D61"/>
  <c r="D58"/>
  <c r="D56"/>
  <c r="D57"/>
  <c r="D59" s="1"/>
  <c r="G59" s="1"/>
  <c r="O473" i="7"/>
  <c r="N473"/>
  <c r="D55" i="8"/>
  <c r="I55"/>
  <c r="I54"/>
  <c r="D53"/>
  <c r="D52"/>
  <c r="D54" s="1"/>
  <c r="BC285" i="9"/>
  <c r="BB285"/>
  <c r="BA285"/>
  <c r="AZ285"/>
  <c r="BC284"/>
  <c r="BB284"/>
  <c r="BA284"/>
  <c r="AZ284"/>
  <c r="BC283"/>
  <c r="BB283"/>
  <c r="BA283"/>
  <c r="AZ283"/>
  <c r="BC282"/>
  <c r="BB282"/>
  <c r="BA282"/>
  <c r="AZ282"/>
  <c r="BC281"/>
  <c r="BB281"/>
  <c r="BA281"/>
  <c r="AZ281"/>
  <c r="BC280"/>
  <c r="BB280"/>
  <c r="BA280"/>
  <c r="AZ280"/>
  <c r="G473" i="7"/>
  <c r="F473"/>
  <c r="E444"/>
  <c r="F443"/>
  <c r="D443"/>
  <c r="K473"/>
  <c r="I473"/>
  <c r="J473"/>
  <c r="H200" i="15"/>
  <c r="I200" s="1"/>
  <c r="H199"/>
  <c r="I199" s="1"/>
  <c r="H198"/>
  <c r="I198" s="1"/>
  <c r="H197"/>
  <c r="I197" s="1"/>
  <c r="H196"/>
  <c r="I196" s="1"/>
  <c r="H195"/>
  <c r="I195" s="1"/>
  <c r="H194"/>
  <c r="I194" s="1"/>
  <c r="H193"/>
  <c r="I193" s="1"/>
  <c r="H192"/>
  <c r="I192" s="1"/>
  <c r="H191"/>
  <c r="I191" s="1"/>
  <c r="H190"/>
  <c r="I190" s="1"/>
  <c r="H189"/>
  <c r="I189" s="1"/>
  <c r="I188"/>
  <c r="D160"/>
  <c r="B161"/>
  <c r="D161" s="1"/>
  <c r="H153"/>
  <c r="I153" s="1"/>
  <c r="H152"/>
  <c r="I152" s="1"/>
  <c r="H151"/>
  <c r="I151" s="1"/>
  <c r="H150"/>
  <c r="I150" s="1"/>
  <c r="H149"/>
  <c r="I149" s="1"/>
  <c r="H148"/>
  <c r="I148" s="1"/>
  <c r="H147"/>
  <c r="H146"/>
  <c r="I146" s="1"/>
  <c r="H145"/>
  <c r="I145" s="1"/>
  <c r="H144"/>
  <c r="I144" s="1"/>
  <c r="H143"/>
  <c r="I143" s="1"/>
  <c r="H142"/>
  <c r="I142" s="1"/>
  <c r="H141"/>
  <c r="I141" s="1"/>
  <c r="I147"/>
  <c r="M130"/>
  <c r="K130"/>
  <c r="L130" s="1"/>
  <c r="D130"/>
  <c r="E130" s="1"/>
  <c r="M129"/>
  <c r="K129"/>
  <c r="L129" s="1"/>
  <c r="D129"/>
  <c r="E129" s="1"/>
  <c r="M128"/>
  <c r="K128"/>
  <c r="L128" s="1"/>
  <c r="D128"/>
  <c r="E128" s="1"/>
  <c r="M127"/>
  <c r="K127"/>
  <c r="L127" s="1"/>
  <c r="D127"/>
  <c r="E127" s="1"/>
  <c r="M126"/>
  <c r="K126"/>
  <c r="L126" s="1"/>
  <c r="D126"/>
  <c r="E126" s="1"/>
  <c r="M125"/>
  <c r="K125"/>
  <c r="L125" s="1"/>
  <c r="D125"/>
  <c r="E125" s="1"/>
  <c r="M124"/>
  <c r="K124"/>
  <c r="L124" s="1"/>
  <c r="D124"/>
  <c r="E124" s="1"/>
  <c r="M123"/>
  <c r="K123"/>
  <c r="L123" s="1"/>
  <c r="D123"/>
  <c r="E123" s="1"/>
  <c r="M122"/>
  <c r="K122"/>
  <c r="L122" s="1"/>
  <c r="D122"/>
  <c r="E122" s="1"/>
  <c r="M121"/>
  <c r="K121"/>
  <c r="L121" s="1"/>
  <c r="D121"/>
  <c r="E121" s="1"/>
  <c r="M120"/>
  <c r="K120"/>
  <c r="L120" s="1"/>
  <c r="D120"/>
  <c r="E120" s="1"/>
  <c r="M119"/>
  <c r="K119"/>
  <c r="L119" s="1"/>
  <c r="D119"/>
  <c r="E119" s="1"/>
  <c r="M118"/>
  <c r="K118"/>
  <c r="L118" s="1"/>
  <c r="D118"/>
  <c r="E118" s="1"/>
  <c r="AT289" i="9"/>
  <c r="K317" i="14"/>
  <c r="J317"/>
  <c r="I317"/>
  <c r="H317"/>
  <c r="G317"/>
  <c r="F317"/>
  <c r="E317"/>
  <c r="D317"/>
  <c r="C317"/>
  <c r="B317"/>
  <c r="C280"/>
  <c r="C281" s="1"/>
  <c r="A282"/>
  <c r="A283" s="1"/>
  <c r="A284" s="1"/>
  <c r="A285" s="1"/>
  <c r="A286" s="1"/>
  <c r="A287" s="1"/>
  <c r="A288" s="1"/>
  <c r="A289" s="1"/>
  <c r="A290" s="1"/>
  <c r="A291" s="1"/>
  <c r="A292" s="1"/>
  <c r="A293" s="1"/>
  <c r="A294" s="1"/>
  <c r="A295" s="1"/>
  <c r="A296" s="1"/>
  <c r="G247"/>
  <c r="G249" s="1"/>
  <c r="D246"/>
  <c r="D267"/>
  <c r="E267" s="1"/>
  <c r="C267"/>
  <c r="G265"/>
  <c r="C246"/>
  <c r="C249" s="1"/>
  <c r="F249"/>
  <c r="AO256" i="8"/>
  <c r="DR317" i="9"/>
  <c r="DR316"/>
  <c r="DR312"/>
  <c r="DD293"/>
  <c r="DQ293" s="1"/>
  <c r="DD292"/>
  <c r="DQ292" s="1"/>
  <c r="DD291"/>
  <c r="DQ291" s="1"/>
  <c r="DD290"/>
  <c r="DQ290" s="1"/>
  <c r="DD289"/>
  <c r="DD288"/>
  <c r="DQ288" s="1"/>
  <c r="DD287"/>
  <c r="DQ287" s="1"/>
  <c r="DD286"/>
  <c r="DQ286" s="1"/>
  <c r="DD285"/>
  <c r="DQ285" s="1"/>
  <c r="DD284"/>
  <c r="DQ284" s="1"/>
  <c r="DD283"/>
  <c r="DQ283" s="1"/>
  <c r="DD282"/>
  <c r="DQ282" s="1"/>
  <c r="DD281"/>
  <c r="E269" i="14"/>
  <c r="B281"/>
  <c r="DR313" i="9"/>
  <c r="DP317"/>
  <c r="DP316"/>
  <c r="DP315"/>
  <c r="DP314"/>
  <c r="DP313"/>
  <c r="DO310"/>
  <c r="DO309"/>
  <c r="DO308"/>
  <c r="DO307"/>
  <c r="DO306"/>
  <c r="DP312"/>
  <c r="DO305"/>
  <c r="DN302"/>
  <c r="DN301"/>
  <c r="DN300"/>
  <c r="DN299"/>
  <c r="DN298"/>
  <c r="DN297"/>
  <c r="DM293"/>
  <c r="DM292"/>
  <c r="DM291"/>
  <c r="DM290"/>
  <c r="DM289"/>
  <c r="DM288"/>
  <c r="DM287"/>
  <c r="DM286"/>
  <c r="DM285"/>
  <c r="DM284"/>
  <c r="DM283"/>
  <c r="DM282"/>
  <c r="DM281"/>
  <c r="DR315"/>
  <c r="DR314"/>
  <c r="DI293"/>
  <c r="DE293"/>
  <c r="DI292"/>
  <c r="DE292"/>
  <c r="DI291"/>
  <c r="DE291"/>
  <c r="DI290"/>
  <c r="DE290"/>
  <c r="DI289"/>
  <c r="DE289"/>
  <c r="DI288"/>
  <c r="DE288"/>
  <c r="DI287"/>
  <c r="DE287"/>
  <c r="DI286"/>
  <c r="DE286"/>
  <c r="DI285"/>
  <c r="DE285"/>
  <c r="DI284"/>
  <c r="DE284"/>
  <c r="DI283"/>
  <c r="DE283"/>
  <c r="DI282"/>
  <c r="DE282"/>
  <c r="DI281"/>
  <c r="DE281"/>
  <c r="DD280"/>
  <c r="DD279"/>
  <c r="DD278"/>
  <c r="DD277"/>
  <c r="DD276"/>
  <c r="DD275"/>
  <c r="D1293" i="14"/>
  <c r="A1294"/>
  <c r="D1294" s="1"/>
  <c r="A1311"/>
  <c r="A1312" s="1"/>
  <c r="A909"/>
  <c r="B906"/>
  <c r="A1100" s="1"/>
  <c r="B380" i="7"/>
  <c r="B382" s="1"/>
  <c r="B383" s="1"/>
  <c r="E380"/>
  <c r="E382" s="1"/>
  <c r="E383" s="1"/>
  <c r="BQ313" i="9"/>
  <c r="BQ312"/>
  <c r="BQ314"/>
  <c r="BQ315"/>
  <c r="BQ316"/>
  <c r="BQ317"/>
  <c r="AR289"/>
  <c r="AV289"/>
  <c r="AU289"/>
  <c r="AS289"/>
  <c r="AQ289"/>
  <c r="AO289"/>
  <c r="AN289"/>
  <c r="AL289"/>
  <c r="AK289"/>
  <c r="AJ289"/>
  <c r="AU352"/>
  <c r="AU290" s="1"/>
  <c r="AT352"/>
  <c r="AT290" s="1"/>
  <c r="AS352"/>
  <c r="AS290" s="1"/>
  <c r="AR352"/>
  <c r="AR290" s="1"/>
  <c r="AQ352"/>
  <c r="AQ290" s="1"/>
  <c r="AN352"/>
  <c r="AN290" s="1"/>
  <c r="AM352"/>
  <c r="AO352" s="1"/>
  <c r="AO355" s="1"/>
  <c r="AL352"/>
  <c r="AL290" s="1"/>
  <c r="AK352"/>
  <c r="AK290" s="1"/>
  <c r="AJ352"/>
  <c r="AJ290" s="1"/>
  <c r="AU342"/>
  <c r="AU295" s="1"/>
  <c r="AT342"/>
  <c r="AV342" s="1"/>
  <c r="AS342"/>
  <c r="AS295" s="1"/>
  <c r="AR342"/>
  <c r="AR295" s="1"/>
  <c r="AQ342"/>
  <c r="AQ295" s="1"/>
  <c r="AN342"/>
  <c r="AN295" s="1"/>
  <c r="AM342"/>
  <c r="AO342" s="1"/>
  <c r="AL342"/>
  <c r="AL295" s="1"/>
  <c r="AK342"/>
  <c r="AK295" s="1"/>
  <c r="AJ342"/>
  <c r="AJ295" s="1"/>
  <c r="AU329"/>
  <c r="AU294" s="1"/>
  <c r="AT329"/>
  <c r="AT294" s="1"/>
  <c r="AS329"/>
  <c r="AS294" s="1"/>
  <c r="AR329"/>
  <c r="AR294" s="1"/>
  <c r="AQ329"/>
  <c r="AQ294" s="1"/>
  <c r="AN329"/>
  <c r="AN294" s="1"/>
  <c r="AM329"/>
  <c r="AO329" s="1"/>
  <c r="AL329"/>
  <c r="AL294" s="1"/>
  <c r="AK329"/>
  <c r="AK294" s="1"/>
  <c r="AJ329"/>
  <c r="AJ294" s="1"/>
  <c r="AU319"/>
  <c r="AU293" s="1"/>
  <c r="AT319"/>
  <c r="AT293" s="1"/>
  <c r="AS319"/>
  <c r="AS293" s="1"/>
  <c r="AR319"/>
  <c r="AR293" s="1"/>
  <c r="AQ319"/>
  <c r="AQ293" s="1"/>
  <c r="AN319"/>
  <c r="AN293" s="1"/>
  <c r="AM319"/>
  <c r="AO319" s="1"/>
  <c r="AL319"/>
  <c r="AL293" s="1"/>
  <c r="AK319"/>
  <c r="AK293" s="1"/>
  <c r="AJ319"/>
  <c r="AJ293" s="1"/>
  <c r="AU309"/>
  <c r="AU292" s="1"/>
  <c r="AT309"/>
  <c r="AT292" s="1"/>
  <c r="AS309"/>
  <c r="AS292" s="1"/>
  <c r="AR309"/>
  <c r="AR292" s="1"/>
  <c r="AQ309"/>
  <c r="AQ292" s="1"/>
  <c r="AN309"/>
  <c r="AN292" s="1"/>
  <c r="AM309"/>
  <c r="AO309" s="1"/>
  <c r="AL309"/>
  <c r="AL292" s="1"/>
  <c r="AK309"/>
  <c r="AK292" s="1"/>
  <c r="AJ309"/>
  <c r="AJ292" s="1"/>
  <c r="AU299"/>
  <c r="AU291" s="1"/>
  <c r="AT299"/>
  <c r="AT291" s="1"/>
  <c r="AS299"/>
  <c r="AS291" s="1"/>
  <c r="AR299"/>
  <c r="AR291" s="1"/>
  <c r="AQ299"/>
  <c r="AQ291" s="1"/>
  <c r="AN299"/>
  <c r="AN291" s="1"/>
  <c r="AM299"/>
  <c r="AM291" s="1"/>
  <c r="AL299"/>
  <c r="AL291" s="1"/>
  <c r="AK299"/>
  <c r="AK291" s="1"/>
  <c r="AJ299"/>
  <c r="AJ291" s="1"/>
  <c r="AR360" i="8"/>
  <c r="AL337"/>
  <c r="AN337"/>
  <c r="AM337"/>
  <c r="AO337" s="1"/>
  <c r="AK337"/>
  <c r="AJ337"/>
  <c r="AJ130"/>
  <c r="AJ129"/>
  <c r="AR349"/>
  <c r="AL326"/>
  <c r="AL128" s="1"/>
  <c r="AN326"/>
  <c r="AN128" s="1"/>
  <c r="AM326"/>
  <c r="AM128" s="1"/>
  <c r="AK326"/>
  <c r="AK128" s="1"/>
  <c r="AJ326"/>
  <c r="AJ128" s="1"/>
  <c r="AR339"/>
  <c r="AL316"/>
  <c r="AL127" s="1"/>
  <c r="AN316"/>
  <c r="AN127" s="1"/>
  <c r="AM316"/>
  <c r="AM127" s="1"/>
  <c r="AK316"/>
  <c r="AK127" s="1"/>
  <c r="AJ316"/>
  <c r="AJ127" s="1"/>
  <c r="AR329"/>
  <c r="AL306"/>
  <c r="AL126" s="1"/>
  <c r="AN306"/>
  <c r="AN126" s="1"/>
  <c r="AM306"/>
  <c r="AM126" s="1"/>
  <c r="AK306"/>
  <c r="AK126" s="1"/>
  <c r="AJ306"/>
  <c r="AJ126" s="1"/>
  <c r="AR309"/>
  <c r="AL286"/>
  <c r="AL124" s="1"/>
  <c r="AN286"/>
  <c r="AN124" s="1"/>
  <c r="AM286"/>
  <c r="AM124" s="1"/>
  <c r="AK286"/>
  <c r="AK124" s="1"/>
  <c r="AJ286"/>
  <c r="AJ124" s="1"/>
  <c r="AM196"/>
  <c r="AM115" s="1"/>
  <c r="AM186"/>
  <c r="AO186" s="1"/>
  <c r="AM176"/>
  <c r="AO176" s="1"/>
  <c r="AM164"/>
  <c r="AO164" s="1"/>
  <c r="AM154"/>
  <c r="AO154" s="1"/>
  <c r="AM144"/>
  <c r="AO144" s="1"/>
  <c r="AM134"/>
  <c r="AO134" s="1"/>
  <c r="AR319"/>
  <c r="AL296"/>
  <c r="AR299"/>
  <c r="AL276"/>
  <c r="AL123" s="1"/>
  <c r="AR289"/>
  <c r="AL266"/>
  <c r="AL122" s="1"/>
  <c r="AR279"/>
  <c r="AL256"/>
  <c r="AL121" s="1"/>
  <c r="AR269"/>
  <c r="AL246"/>
  <c r="AL120" s="1"/>
  <c r="AR259"/>
  <c r="AL236"/>
  <c r="AL119" s="1"/>
  <c r="AR249"/>
  <c r="AL226"/>
  <c r="AL118" s="1"/>
  <c r="AR239"/>
  <c r="AL216"/>
  <c r="AL117" s="1"/>
  <c r="AR229"/>
  <c r="AL206"/>
  <c r="AL116" s="1"/>
  <c r="AR198"/>
  <c r="AL196"/>
  <c r="AL115" s="1"/>
  <c r="AR188"/>
  <c r="AL186"/>
  <c r="AL114" s="1"/>
  <c r="AR178"/>
  <c r="AL176"/>
  <c r="AL113" s="1"/>
  <c r="AR164"/>
  <c r="AL164"/>
  <c r="AL112" s="1"/>
  <c r="AR154"/>
  <c r="AL154"/>
  <c r="AL111" s="1"/>
  <c r="AR144"/>
  <c r="AL144"/>
  <c r="AL110" s="1"/>
  <c r="AR134"/>
  <c r="AL134"/>
  <c r="AL109" s="1"/>
  <c r="AH110"/>
  <c r="AH111" s="1"/>
  <c r="AH112" s="1"/>
  <c r="AH113" s="1"/>
  <c r="AH114" s="1"/>
  <c r="AH115" s="1"/>
  <c r="AH116" s="1"/>
  <c r="AH117" s="1"/>
  <c r="AH118" s="1"/>
  <c r="AH119" s="1"/>
  <c r="AH120" s="1"/>
  <c r="AH121" s="1"/>
  <c r="AH122" s="1"/>
  <c r="AH123" s="1"/>
  <c r="AH124" s="1"/>
  <c r="AN296"/>
  <c r="AM296"/>
  <c r="AO296" s="1"/>
  <c r="AK296"/>
  <c r="AJ296"/>
  <c r="AN276"/>
  <c r="AN123" s="1"/>
  <c r="AM276"/>
  <c r="AM123" s="1"/>
  <c r="AK276"/>
  <c r="AK123" s="1"/>
  <c r="AJ276"/>
  <c r="AJ123" s="1"/>
  <c r="AN266"/>
  <c r="AN122" s="1"/>
  <c r="AM266"/>
  <c r="AO266" s="1"/>
  <c r="AK266"/>
  <c r="AK122" s="1"/>
  <c r="AJ266"/>
  <c r="AJ122" s="1"/>
  <c r="AN256"/>
  <c r="AN121" s="1"/>
  <c r="AM256"/>
  <c r="AK256"/>
  <c r="AK121" s="1"/>
  <c r="AJ256"/>
  <c r="AJ121" s="1"/>
  <c r="AN246"/>
  <c r="AN120" s="1"/>
  <c r="AM246"/>
  <c r="AO246" s="1"/>
  <c r="AK246"/>
  <c r="AK120" s="1"/>
  <c r="AJ246"/>
  <c r="AJ120" s="1"/>
  <c r="AN236"/>
  <c r="AN119" s="1"/>
  <c r="AM236"/>
  <c r="AM119" s="1"/>
  <c r="AK236"/>
  <c r="AK119" s="1"/>
  <c r="AJ236"/>
  <c r="AJ119" s="1"/>
  <c r="AN226"/>
  <c r="AN118" s="1"/>
  <c r="AM226"/>
  <c r="AO226" s="1"/>
  <c r="AK226"/>
  <c r="AK118" s="1"/>
  <c r="AJ226"/>
  <c r="AJ118" s="1"/>
  <c r="AN216"/>
  <c r="AN117" s="1"/>
  <c r="AM216"/>
  <c r="AM117" s="1"/>
  <c r="AK216"/>
  <c r="AK117" s="1"/>
  <c r="AJ216"/>
  <c r="AJ117" s="1"/>
  <c r="AN206"/>
  <c r="AN116" s="1"/>
  <c r="AM206"/>
  <c r="AM116" s="1"/>
  <c r="AK206"/>
  <c r="AK116" s="1"/>
  <c r="AJ206"/>
  <c r="AJ116" s="1"/>
  <c r="AN196"/>
  <c r="AN115" s="1"/>
  <c r="AK196"/>
  <c r="AK115" s="1"/>
  <c r="AJ196"/>
  <c r="AJ115" s="1"/>
  <c r="AN186"/>
  <c r="AK186"/>
  <c r="AJ186"/>
  <c r="AJ114" s="1"/>
  <c r="AN176"/>
  <c r="AK176"/>
  <c r="AJ176"/>
  <c r="AJ113" s="1"/>
  <c r="AN164"/>
  <c r="AK164"/>
  <c r="AJ164"/>
  <c r="AJ112" s="1"/>
  <c r="AN154"/>
  <c r="AK154"/>
  <c r="AJ154"/>
  <c r="AJ111" s="1"/>
  <c r="AN144"/>
  <c r="AK144"/>
  <c r="AJ144"/>
  <c r="AJ110" s="1"/>
  <c r="AN134"/>
  <c r="AK134"/>
  <c r="AJ134"/>
  <c r="AJ109" s="1"/>
  <c r="L473" i="7"/>
  <c r="H473"/>
  <c r="C473"/>
  <c r="B473"/>
  <c r="L477" l="1"/>
  <c r="L478"/>
  <c r="D473"/>
  <c r="F112" i="9"/>
  <c r="M60"/>
  <c r="M61" s="1"/>
  <c r="N61" s="1"/>
  <c r="F57"/>
  <c r="F111"/>
  <c r="F59"/>
  <c r="G57"/>
  <c r="F56"/>
  <c r="F58"/>
  <c r="F60"/>
  <c r="AX161" i="16"/>
  <c r="AX159"/>
  <c r="AX160"/>
  <c r="AX157"/>
  <c r="AT172"/>
  <c r="C234" i="17"/>
  <c r="C240"/>
  <c r="C241" s="1"/>
  <c r="C244" s="1"/>
  <c r="C237"/>
  <c r="C238" s="1"/>
  <c r="H227"/>
  <c r="AU172" i="16"/>
  <c r="AD188"/>
  <c r="AD193"/>
  <c r="AD307"/>
  <c r="AD340"/>
  <c r="AD335"/>
  <c r="AD368"/>
  <c r="AD222"/>
  <c r="AL188"/>
  <c r="AL172" s="1"/>
  <c r="AK188"/>
  <c r="AK172" s="1"/>
  <c r="AD277"/>
  <c r="AK307"/>
  <c r="AK175" s="1"/>
  <c r="AX179"/>
  <c r="AY179"/>
  <c r="AD217"/>
  <c r="AD373"/>
  <c r="AD251"/>
  <c r="AD246"/>
  <c r="AL335"/>
  <c r="AL176" s="1"/>
  <c r="AD282"/>
  <c r="AD312"/>
  <c r="AL217"/>
  <c r="AL173" s="1"/>
  <c r="S833"/>
  <c r="O4219"/>
  <c r="O3834"/>
  <c r="K2277"/>
  <c r="L1801"/>
  <c r="O3914"/>
  <c r="O4379"/>
  <c r="O4891"/>
  <c r="O3898"/>
  <c r="O4347"/>
  <c r="O4859"/>
  <c r="O3850"/>
  <c r="O4251"/>
  <c r="O4763"/>
  <c r="O4635"/>
  <c r="O3771"/>
  <c r="O4091"/>
  <c r="O4603"/>
  <c r="O3786"/>
  <c r="O3995"/>
  <c r="O4507"/>
  <c r="O4731"/>
  <c r="O4123"/>
  <c r="O3963"/>
  <c r="O4475"/>
  <c r="S760"/>
  <c r="O3779"/>
  <c r="O3843"/>
  <c r="O3907"/>
  <c r="O3987"/>
  <c r="O4115"/>
  <c r="O4243"/>
  <c r="O4371"/>
  <c r="O4499"/>
  <c r="O4627"/>
  <c r="O4755"/>
  <c r="O4883"/>
  <c r="O3778"/>
  <c r="O3835"/>
  <c r="O3899"/>
  <c r="O3971"/>
  <c r="O4099"/>
  <c r="O4227"/>
  <c r="O4355"/>
  <c r="O4483"/>
  <c r="O4611"/>
  <c r="O4739"/>
  <c r="O4867"/>
  <c r="O3882"/>
  <c r="O4187"/>
  <c r="O4827"/>
  <c r="O3811"/>
  <c r="O3875"/>
  <c r="O3939"/>
  <c r="O4051"/>
  <c r="O4179"/>
  <c r="O4307"/>
  <c r="O4435"/>
  <c r="O4563"/>
  <c r="O4691"/>
  <c r="O4819"/>
  <c r="O3770"/>
  <c r="O3946"/>
  <c r="O4315"/>
  <c r="O4699"/>
  <c r="S1073"/>
  <c r="O3803"/>
  <c r="O3867"/>
  <c r="O3931"/>
  <c r="O4035"/>
  <c r="O4163"/>
  <c r="O4291"/>
  <c r="O4419"/>
  <c r="O4547"/>
  <c r="O4675"/>
  <c r="O4803"/>
  <c r="O3818"/>
  <c r="O4059"/>
  <c r="O4443"/>
  <c r="O4571"/>
  <c r="O3802"/>
  <c r="O3866"/>
  <c r="O3930"/>
  <c r="O4027"/>
  <c r="O4155"/>
  <c r="O4283"/>
  <c r="O4411"/>
  <c r="O4539"/>
  <c r="O4667"/>
  <c r="O4795"/>
  <c r="Q2731"/>
  <c r="Q2411"/>
  <c r="Q2155"/>
  <c r="Q2187"/>
  <c r="Q2443"/>
  <c r="Q1931"/>
  <c r="Q2667"/>
  <c r="Q2699"/>
  <c r="Q2539"/>
  <c r="Q2027"/>
  <c r="Q2571"/>
  <c r="Q2059"/>
  <c r="T642"/>
  <c r="T600"/>
  <c r="T490"/>
  <c r="T637"/>
  <c r="T675"/>
  <c r="T673"/>
  <c r="I3852"/>
  <c r="I3988"/>
  <c r="I4024"/>
  <c r="I4402"/>
  <c r="I4530"/>
  <c r="S1115"/>
  <c r="S1201"/>
  <c r="S857"/>
  <c r="S859"/>
  <c r="S932"/>
  <c r="S738"/>
  <c r="S1036"/>
  <c r="S952"/>
  <c r="S714"/>
  <c r="S1229"/>
  <c r="S957"/>
  <c r="S758"/>
  <c r="O3810"/>
  <c r="O3842"/>
  <c r="O3874"/>
  <c r="O3906"/>
  <c r="O3938"/>
  <c r="O3979"/>
  <c r="O4043"/>
  <c r="O4107"/>
  <c r="O4171"/>
  <c r="O4235"/>
  <c r="O4299"/>
  <c r="O4363"/>
  <c r="O4427"/>
  <c r="O4491"/>
  <c r="O4555"/>
  <c r="O4619"/>
  <c r="O4683"/>
  <c r="O4747"/>
  <c r="O4811"/>
  <c r="O4875"/>
  <c r="T564"/>
  <c r="O3763"/>
  <c r="O3795"/>
  <c r="O3827"/>
  <c r="O3859"/>
  <c r="O3891"/>
  <c r="O3923"/>
  <c r="O3955"/>
  <c r="O4019"/>
  <c r="O4083"/>
  <c r="O4147"/>
  <c r="O4211"/>
  <c r="O4275"/>
  <c r="O4339"/>
  <c r="O4403"/>
  <c r="O4467"/>
  <c r="O4531"/>
  <c r="O4595"/>
  <c r="O4659"/>
  <c r="O4723"/>
  <c r="O4787"/>
  <c r="O3757"/>
  <c r="O4892"/>
  <c r="O4884"/>
  <c r="O4876"/>
  <c r="O4868"/>
  <c r="O4860"/>
  <c r="O4852"/>
  <c r="O4844"/>
  <c r="O4836"/>
  <c r="O4828"/>
  <c r="O4820"/>
  <c r="O4812"/>
  <c r="O4804"/>
  <c r="O4796"/>
  <c r="O4788"/>
  <c r="O4780"/>
  <c r="O4772"/>
  <c r="O4764"/>
  <c r="O4756"/>
  <c r="O4748"/>
  <c r="O4740"/>
  <c r="O4732"/>
  <c r="O4724"/>
  <c r="O4716"/>
  <c r="O4708"/>
  <c r="O4700"/>
  <c r="O4692"/>
  <c r="O4684"/>
  <c r="O4676"/>
  <c r="O4668"/>
  <c r="O4660"/>
  <c r="O4652"/>
  <c r="O4644"/>
  <c r="O4636"/>
  <c r="O4628"/>
  <c r="O4620"/>
  <c r="O4612"/>
  <c r="O4604"/>
  <c r="O4596"/>
  <c r="O4588"/>
  <c r="O4580"/>
  <c r="O4572"/>
  <c r="O4564"/>
  <c r="O4556"/>
  <c r="O4548"/>
  <c r="O4540"/>
  <c r="O4532"/>
  <c r="O4524"/>
  <c r="O4516"/>
  <c r="O4508"/>
  <c r="O4500"/>
  <c r="O4492"/>
  <c r="O4484"/>
  <c r="O4476"/>
  <c r="O4468"/>
  <c r="O4460"/>
  <c r="O4452"/>
  <c r="O4444"/>
  <c r="O4436"/>
  <c r="O4428"/>
  <c r="O4420"/>
  <c r="O4412"/>
  <c r="O4404"/>
  <c r="O4396"/>
  <c r="O4388"/>
  <c r="O4380"/>
  <c r="O4372"/>
  <c r="O4364"/>
  <c r="O4356"/>
  <c r="O4348"/>
  <c r="O4340"/>
  <c r="O4332"/>
  <c r="O4324"/>
  <c r="O4316"/>
  <c r="O4308"/>
  <c r="O4300"/>
  <c r="O4292"/>
  <c r="O4284"/>
  <c r="O4276"/>
  <c r="O4268"/>
  <c r="O4260"/>
  <c r="O4252"/>
  <c r="O4244"/>
  <c r="O4236"/>
  <c r="O4228"/>
  <c r="O4220"/>
  <c r="O4212"/>
  <c r="O4204"/>
  <c r="O4196"/>
  <c r="O4188"/>
  <c r="O4180"/>
  <c r="O4172"/>
  <c r="O4164"/>
  <c r="O4156"/>
  <c r="O4148"/>
  <c r="O4140"/>
  <c r="O4132"/>
  <c r="O4124"/>
  <c r="O4116"/>
  <c r="O4108"/>
  <c r="O4100"/>
  <c r="O4092"/>
  <c r="O4084"/>
  <c r="O4076"/>
  <c r="O4068"/>
  <c r="O4060"/>
  <c r="O4052"/>
  <c r="O4044"/>
  <c r="O4036"/>
  <c r="O4028"/>
  <c r="O4020"/>
  <c r="O4012"/>
  <c r="O4004"/>
  <c r="O3996"/>
  <c r="O3988"/>
  <c r="O3980"/>
  <c r="O3972"/>
  <c r="O3964"/>
  <c r="O3956"/>
  <c r="O3948"/>
  <c r="O3940"/>
  <c r="O3932"/>
  <c r="O3924"/>
  <c r="O3916"/>
  <c r="O3908"/>
  <c r="O3900"/>
  <c r="O3892"/>
  <c r="O3884"/>
  <c r="O3876"/>
  <c r="O3868"/>
  <c r="O3860"/>
  <c r="O3852"/>
  <c r="O3844"/>
  <c r="O3836"/>
  <c r="O3828"/>
  <c r="O3820"/>
  <c r="O3812"/>
  <c r="O3804"/>
  <c r="O3796"/>
  <c r="O3788"/>
  <c r="O3780"/>
  <c r="O3772"/>
  <c r="O3764"/>
  <c r="O4864"/>
  <c r="O4840"/>
  <c r="O4808"/>
  <c r="O4776"/>
  <c r="O4744"/>
  <c r="O4712"/>
  <c r="O4688"/>
  <c r="O4656"/>
  <c r="O4624"/>
  <c r="O4592"/>
  <c r="O4560"/>
  <c r="O4528"/>
  <c r="O4496"/>
  <c r="O4464"/>
  <c r="O4432"/>
  <c r="O4408"/>
  <c r="O4376"/>
  <c r="O4344"/>
  <c r="O4312"/>
  <c r="O4280"/>
  <c r="O4248"/>
  <c r="O4216"/>
  <c r="O4184"/>
  <c r="O4152"/>
  <c r="O4120"/>
  <c r="O4088"/>
  <c r="O4056"/>
  <c r="O4024"/>
  <c r="O3992"/>
  <c r="O3960"/>
  <c r="O3928"/>
  <c r="O3896"/>
  <c r="O3864"/>
  <c r="O3832"/>
  <c r="O3800"/>
  <c r="O3768"/>
  <c r="O4889"/>
  <c r="O4857"/>
  <c r="O4849"/>
  <c r="O4817"/>
  <c r="O4785"/>
  <c r="O4753"/>
  <c r="O4721"/>
  <c r="O4689"/>
  <c r="O4657"/>
  <c r="O4625"/>
  <c r="O4601"/>
  <c r="O4569"/>
  <c r="O4537"/>
  <c r="O4505"/>
  <c r="O4473"/>
  <c r="O4441"/>
  <c r="O4409"/>
  <c r="O4377"/>
  <c r="O4345"/>
  <c r="O4313"/>
  <c r="O4281"/>
  <c r="O4249"/>
  <c r="O4217"/>
  <c r="O4185"/>
  <c r="O4145"/>
  <c r="O4113"/>
  <c r="O4081"/>
  <c r="O4049"/>
  <c r="O4017"/>
  <c r="O3985"/>
  <c r="O3953"/>
  <c r="O3921"/>
  <c r="O3889"/>
  <c r="O3857"/>
  <c r="O3825"/>
  <c r="O3801"/>
  <c r="O3769"/>
  <c r="O4882"/>
  <c r="O4858"/>
  <c r="O4850"/>
  <c r="O4818"/>
  <c r="O4794"/>
  <c r="O4762"/>
  <c r="O4730"/>
  <c r="O4698"/>
  <c r="O4666"/>
  <c r="O4634"/>
  <c r="O4602"/>
  <c r="O4570"/>
  <c r="O4538"/>
  <c r="O4498"/>
  <c r="O4466"/>
  <c r="O4434"/>
  <c r="O4402"/>
  <c r="O4370"/>
  <c r="O4338"/>
  <c r="O4306"/>
  <c r="O4274"/>
  <c r="O4242"/>
  <c r="O4210"/>
  <c r="O4178"/>
  <c r="O4146"/>
  <c r="O4114"/>
  <c r="O4082"/>
  <c r="O4050"/>
  <c r="O4018"/>
  <c r="O3986"/>
  <c r="O4893"/>
  <c r="O4885"/>
  <c r="O4877"/>
  <c r="O4869"/>
  <c r="O4861"/>
  <c r="O4853"/>
  <c r="O4845"/>
  <c r="O4837"/>
  <c r="O4829"/>
  <c r="O4821"/>
  <c r="O4813"/>
  <c r="O4805"/>
  <c r="O4797"/>
  <c r="O4789"/>
  <c r="O4781"/>
  <c r="O4773"/>
  <c r="O4765"/>
  <c r="O4757"/>
  <c r="O4749"/>
  <c r="O4741"/>
  <c r="O4733"/>
  <c r="O4725"/>
  <c r="O4717"/>
  <c r="O4709"/>
  <c r="O4701"/>
  <c r="O4693"/>
  <c r="O4685"/>
  <c r="O4677"/>
  <c r="O4669"/>
  <c r="O4661"/>
  <c r="O4653"/>
  <c r="O4645"/>
  <c r="O4637"/>
  <c r="O4629"/>
  <c r="O4621"/>
  <c r="O4613"/>
  <c r="O4605"/>
  <c r="O4597"/>
  <c r="O4589"/>
  <c r="O4581"/>
  <c r="O4573"/>
  <c r="O4565"/>
  <c r="O4557"/>
  <c r="O4549"/>
  <c r="O4541"/>
  <c r="O4533"/>
  <c r="O4525"/>
  <c r="O4517"/>
  <c r="O4509"/>
  <c r="O4501"/>
  <c r="O4493"/>
  <c r="O4485"/>
  <c r="O4477"/>
  <c r="O4469"/>
  <c r="O4461"/>
  <c r="O4453"/>
  <c r="O4445"/>
  <c r="O4437"/>
  <c r="O4429"/>
  <c r="O4421"/>
  <c r="O4413"/>
  <c r="O4405"/>
  <c r="O4397"/>
  <c r="O4389"/>
  <c r="O4381"/>
  <c r="O4373"/>
  <c r="O4365"/>
  <c r="O4357"/>
  <c r="O4349"/>
  <c r="O4341"/>
  <c r="O4333"/>
  <c r="O4325"/>
  <c r="O4317"/>
  <c r="O4309"/>
  <c r="O4301"/>
  <c r="O4293"/>
  <c r="O4285"/>
  <c r="O4277"/>
  <c r="O4269"/>
  <c r="O4261"/>
  <c r="O4253"/>
  <c r="O4245"/>
  <c r="O4237"/>
  <c r="O4229"/>
  <c r="O4221"/>
  <c r="O4213"/>
  <c r="O4205"/>
  <c r="O4197"/>
  <c r="O4189"/>
  <c r="O4181"/>
  <c r="O4173"/>
  <c r="O4165"/>
  <c r="O4157"/>
  <c r="O4149"/>
  <c r="O4141"/>
  <c r="O4133"/>
  <c r="O4125"/>
  <c r="O4117"/>
  <c r="O4109"/>
  <c r="O4101"/>
  <c r="O4093"/>
  <c r="O4085"/>
  <c r="O4077"/>
  <c r="O4069"/>
  <c r="O4061"/>
  <c r="O4053"/>
  <c r="O4045"/>
  <c r="O4037"/>
  <c r="O4029"/>
  <c r="O4021"/>
  <c r="O4013"/>
  <c r="O4005"/>
  <c r="O3997"/>
  <c r="O3989"/>
  <c r="O3981"/>
  <c r="O3973"/>
  <c r="O3965"/>
  <c r="O3957"/>
  <c r="O3949"/>
  <c r="O3941"/>
  <c r="O3933"/>
  <c r="O3925"/>
  <c r="O3917"/>
  <c r="O3909"/>
  <c r="O3901"/>
  <c r="O3893"/>
  <c r="O3885"/>
  <c r="O3877"/>
  <c r="O3869"/>
  <c r="O3861"/>
  <c r="O3853"/>
  <c r="O3845"/>
  <c r="O3837"/>
  <c r="O3829"/>
  <c r="O3821"/>
  <c r="O3813"/>
  <c r="O3805"/>
  <c r="O3797"/>
  <c r="O3789"/>
  <c r="O3781"/>
  <c r="O3773"/>
  <c r="O3765"/>
  <c r="O4888"/>
  <c r="O4856"/>
  <c r="O4824"/>
  <c r="O4792"/>
  <c r="O4760"/>
  <c r="O4728"/>
  <c r="O4696"/>
  <c r="O4664"/>
  <c r="O4632"/>
  <c r="O4600"/>
  <c r="O4568"/>
  <c r="O4536"/>
  <c r="O4504"/>
  <c r="O4472"/>
  <c r="O4440"/>
  <c r="O4400"/>
  <c r="O4368"/>
  <c r="O4328"/>
  <c r="O4296"/>
  <c r="O4264"/>
  <c r="O4232"/>
  <c r="O4200"/>
  <c r="O4168"/>
  <c r="O4136"/>
  <c r="O4104"/>
  <c r="O4072"/>
  <c r="O4040"/>
  <c r="O4008"/>
  <c r="O3968"/>
  <c r="O3936"/>
  <c r="O3904"/>
  <c r="O3872"/>
  <c r="O3840"/>
  <c r="O3808"/>
  <c r="O3776"/>
  <c r="O4873"/>
  <c r="O4833"/>
  <c r="O4801"/>
  <c r="O4769"/>
  <c r="O4737"/>
  <c r="O4705"/>
  <c r="O4673"/>
  <c r="O4633"/>
  <c r="O4593"/>
  <c r="O4561"/>
  <c r="O4529"/>
  <c r="O4497"/>
  <c r="O4457"/>
  <c r="O4425"/>
  <c r="O4393"/>
  <c r="O4361"/>
  <c r="O4329"/>
  <c r="O4297"/>
  <c r="O4265"/>
  <c r="O4233"/>
  <c r="O4201"/>
  <c r="O4169"/>
  <c r="O4137"/>
  <c r="O4105"/>
  <c r="O4073"/>
  <c r="O4041"/>
  <c r="O4009"/>
  <c r="O3977"/>
  <c r="O3945"/>
  <c r="O3913"/>
  <c r="O3873"/>
  <c r="O3841"/>
  <c r="O3809"/>
  <c r="O3777"/>
  <c r="O4874"/>
  <c r="O4834"/>
  <c r="O4802"/>
  <c r="O4770"/>
  <c r="O4738"/>
  <c r="O4706"/>
  <c r="O4674"/>
  <c r="O4642"/>
  <c r="O4610"/>
  <c r="O4578"/>
  <c r="O4546"/>
  <c r="O4514"/>
  <c r="O4482"/>
  <c r="O4450"/>
  <c r="O4418"/>
  <c r="O4386"/>
  <c r="O4354"/>
  <c r="O4322"/>
  <c r="O4290"/>
  <c r="O4258"/>
  <c r="O4226"/>
  <c r="O4194"/>
  <c r="O4162"/>
  <c r="O4138"/>
  <c r="O4106"/>
  <c r="O4074"/>
  <c r="O4042"/>
  <c r="O4010"/>
  <c r="O3978"/>
  <c r="O4894"/>
  <c r="O4886"/>
  <c r="O4878"/>
  <c r="O4870"/>
  <c r="O4862"/>
  <c r="O4854"/>
  <c r="O4846"/>
  <c r="O4838"/>
  <c r="O4830"/>
  <c r="O4822"/>
  <c r="O4814"/>
  <c r="O4806"/>
  <c r="O4798"/>
  <c r="O4790"/>
  <c r="O4782"/>
  <c r="O4774"/>
  <c r="O4766"/>
  <c r="O4758"/>
  <c r="O4750"/>
  <c r="O4742"/>
  <c r="O4734"/>
  <c r="O4726"/>
  <c r="O4718"/>
  <c r="O4710"/>
  <c r="O4702"/>
  <c r="O4694"/>
  <c r="O4686"/>
  <c r="O4678"/>
  <c r="O4670"/>
  <c r="O4662"/>
  <c r="O4654"/>
  <c r="O4646"/>
  <c r="O4638"/>
  <c r="O4630"/>
  <c r="O4622"/>
  <c r="O4614"/>
  <c r="O4606"/>
  <c r="O4598"/>
  <c r="O4590"/>
  <c r="O4582"/>
  <c r="O4574"/>
  <c r="O4566"/>
  <c r="O4558"/>
  <c r="O4550"/>
  <c r="O4542"/>
  <c r="O4534"/>
  <c r="O4526"/>
  <c r="O4518"/>
  <c r="O4510"/>
  <c r="O4502"/>
  <c r="O4494"/>
  <c r="O4486"/>
  <c r="O4478"/>
  <c r="O4470"/>
  <c r="O4462"/>
  <c r="O4454"/>
  <c r="O4446"/>
  <c r="O4438"/>
  <c r="O4430"/>
  <c r="O4422"/>
  <c r="O4414"/>
  <c r="O4406"/>
  <c r="O4398"/>
  <c r="O4390"/>
  <c r="O4382"/>
  <c r="O4374"/>
  <c r="O4366"/>
  <c r="O4358"/>
  <c r="O4350"/>
  <c r="O4342"/>
  <c r="O4334"/>
  <c r="O4326"/>
  <c r="O4318"/>
  <c r="O4310"/>
  <c r="O4302"/>
  <c r="O4294"/>
  <c r="O4286"/>
  <c r="O4278"/>
  <c r="O4270"/>
  <c r="O4262"/>
  <c r="O4254"/>
  <c r="O4246"/>
  <c r="O4238"/>
  <c r="O4230"/>
  <c r="O4222"/>
  <c r="O4214"/>
  <c r="O4206"/>
  <c r="O4198"/>
  <c r="O4190"/>
  <c r="O4182"/>
  <c r="O4174"/>
  <c r="O4166"/>
  <c r="O4158"/>
  <c r="O4150"/>
  <c r="O4142"/>
  <c r="O4134"/>
  <c r="O4126"/>
  <c r="O4118"/>
  <c r="O4110"/>
  <c r="O4102"/>
  <c r="O4094"/>
  <c r="O4086"/>
  <c r="O4078"/>
  <c r="O4070"/>
  <c r="O4062"/>
  <c r="O4054"/>
  <c r="O4046"/>
  <c r="O4038"/>
  <c r="O4030"/>
  <c r="O4022"/>
  <c r="O4014"/>
  <c r="O4006"/>
  <c r="O3998"/>
  <c r="O3990"/>
  <c r="O3982"/>
  <c r="O3974"/>
  <c r="O3966"/>
  <c r="O3958"/>
  <c r="O3950"/>
  <c r="O3942"/>
  <c r="O3934"/>
  <c r="O3926"/>
  <c r="O3918"/>
  <c r="O3910"/>
  <c r="O3902"/>
  <c r="O3894"/>
  <c r="O3886"/>
  <c r="O3878"/>
  <c r="O3870"/>
  <c r="O3862"/>
  <c r="O3854"/>
  <c r="O3846"/>
  <c r="O3838"/>
  <c r="O3830"/>
  <c r="O3822"/>
  <c r="O3814"/>
  <c r="O3806"/>
  <c r="O3798"/>
  <c r="O3790"/>
  <c r="O3782"/>
  <c r="O3774"/>
  <c r="O3766"/>
  <c r="O3758"/>
  <c r="O4872"/>
  <c r="O4832"/>
  <c r="O4800"/>
  <c r="O4768"/>
  <c r="O4736"/>
  <c r="O4704"/>
  <c r="O4672"/>
  <c r="O4640"/>
  <c r="O4608"/>
  <c r="O4576"/>
  <c r="O4544"/>
  <c r="O4512"/>
  <c r="O4480"/>
  <c r="O4448"/>
  <c r="O4416"/>
  <c r="O4384"/>
  <c r="O4352"/>
  <c r="O4320"/>
  <c r="O4288"/>
  <c r="O4256"/>
  <c r="O4224"/>
  <c r="O4192"/>
  <c r="O4160"/>
  <c r="O4128"/>
  <c r="O4096"/>
  <c r="O4064"/>
  <c r="O4032"/>
  <c r="O4000"/>
  <c r="O3976"/>
  <c r="O3944"/>
  <c r="O3912"/>
  <c r="O3880"/>
  <c r="O3848"/>
  <c r="O3816"/>
  <c r="O3784"/>
  <c r="O4865"/>
  <c r="O4825"/>
  <c r="O4793"/>
  <c r="O4761"/>
  <c r="O4729"/>
  <c r="O4697"/>
  <c r="O4665"/>
  <c r="O4641"/>
  <c r="O4609"/>
  <c r="O4577"/>
  <c r="O4545"/>
  <c r="O4513"/>
  <c r="O4481"/>
  <c r="O4449"/>
  <c r="O4417"/>
  <c r="O4385"/>
  <c r="O4353"/>
  <c r="O4321"/>
  <c r="O4289"/>
  <c r="O4257"/>
  <c r="O4225"/>
  <c r="O4193"/>
  <c r="O4161"/>
  <c r="O4129"/>
  <c r="O4097"/>
  <c r="O4065"/>
  <c r="O4033"/>
  <c r="O4001"/>
  <c r="O3969"/>
  <c r="O3937"/>
  <c r="O3905"/>
  <c r="O3881"/>
  <c r="O3849"/>
  <c r="O3817"/>
  <c r="O3785"/>
  <c r="O4866"/>
  <c r="O4842"/>
  <c r="O4810"/>
  <c r="O4778"/>
  <c r="O4746"/>
  <c r="O4714"/>
  <c r="O4682"/>
  <c r="O4650"/>
  <c r="O4618"/>
  <c r="O4586"/>
  <c r="O4554"/>
  <c r="O4522"/>
  <c r="O4490"/>
  <c r="O4458"/>
  <c r="O4426"/>
  <c r="O4394"/>
  <c r="O4362"/>
  <c r="O4330"/>
  <c r="O4298"/>
  <c r="O4266"/>
  <c r="O4234"/>
  <c r="O4202"/>
  <c r="O4170"/>
  <c r="O4130"/>
  <c r="O4090"/>
  <c r="O4058"/>
  <c r="O4026"/>
  <c r="O3994"/>
  <c r="O3962"/>
  <c r="O4895"/>
  <c r="O4887"/>
  <c r="O4879"/>
  <c r="O4871"/>
  <c r="O4863"/>
  <c r="O4855"/>
  <c r="O4847"/>
  <c r="O4839"/>
  <c r="O4831"/>
  <c r="O4823"/>
  <c r="O4815"/>
  <c r="O4807"/>
  <c r="O4799"/>
  <c r="O4791"/>
  <c r="O4783"/>
  <c r="O4775"/>
  <c r="O4767"/>
  <c r="O4759"/>
  <c r="O4751"/>
  <c r="O4743"/>
  <c r="O4735"/>
  <c r="O4727"/>
  <c r="O4719"/>
  <c r="O4711"/>
  <c r="O4703"/>
  <c r="O4695"/>
  <c r="O4687"/>
  <c r="O4679"/>
  <c r="O4671"/>
  <c r="O4663"/>
  <c r="O4655"/>
  <c r="O4647"/>
  <c r="O4639"/>
  <c r="O4631"/>
  <c r="O4623"/>
  <c r="O4615"/>
  <c r="O4607"/>
  <c r="O4599"/>
  <c r="O4591"/>
  <c r="O4583"/>
  <c r="O4575"/>
  <c r="O4567"/>
  <c r="O4559"/>
  <c r="O4551"/>
  <c r="O4543"/>
  <c r="O4535"/>
  <c r="O4527"/>
  <c r="O4519"/>
  <c r="O4511"/>
  <c r="O4503"/>
  <c r="O4495"/>
  <c r="O4487"/>
  <c r="O4479"/>
  <c r="O4471"/>
  <c r="O4463"/>
  <c r="O4455"/>
  <c r="O4447"/>
  <c r="O4439"/>
  <c r="O4431"/>
  <c r="O4423"/>
  <c r="O4415"/>
  <c r="O4407"/>
  <c r="O4399"/>
  <c r="O4391"/>
  <c r="O4383"/>
  <c r="O4375"/>
  <c r="O4367"/>
  <c r="O4359"/>
  <c r="O4351"/>
  <c r="O4343"/>
  <c r="O4335"/>
  <c r="O4327"/>
  <c r="O4319"/>
  <c r="O4311"/>
  <c r="O4303"/>
  <c r="O4295"/>
  <c r="O4287"/>
  <c r="O4279"/>
  <c r="O4271"/>
  <c r="O4263"/>
  <c r="O4255"/>
  <c r="O4247"/>
  <c r="O4239"/>
  <c r="O4231"/>
  <c r="O4223"/>
  <c r="O4215"/>
  <c r="O4207"/>
  <c r="O4199"/>
  <c r="O4191"/>
  <c r="O4183"/>
  <c r="O4175"/>
  <c r="O4167"/>
  <c r="O4159"/>
  <c r="O4151"/>
  <c r="O4143"/>
  <c r="O4135"/>
  <c r="O4127"/>
  <c r="O4119"/>
  <c r="O4111"/>
  <c r="O4103"/>
  <c r="O4095"/>
  <c r="O4087"/>
  <c r="O4079"/>
  <c r="O4071"/>
  <c r="O4063"/>
  <c r="O4055"/>
  <c r="O4047"/>
  <c r="O4039"/>
  <c r="O4031"/>
  <c r="O4023"/>
  <c r="O4015"/>
  <c r="O4007"/>
  <c r="O3999"/>
  <c r="O3991"/>
  <c r="O3983"/>
  <c r="O3975"/>
  <c r="O3967"/>
  <c r="O3959"/>
  <c r="O3951"/>
  <c r="O3943"/>
  <c r="O3935"/>
  <c r="O3927"/>
  <c r="O3919"/>
  <c r="O3911"/>
  <c r="O3903"/>
  <c r="O3895"/>
  <c r="O3887"/>
  <c r="O3879"/>
  <c r="O3871"/>
  <c r="O3863"/>
  <c r="O3855"/>
  <c r="O3847"/>
  <c r="O3839"/>
  <c r="O3831"/>
  <c r="O3823"/>
  <c r="O3815"/>
  <c r="O3807"/>
  <c r="O3799"/>
  <c r="O3791"/>
  <c r="O3783"/>
  <c r="O3775"/>
  <c r="O3767"/>
  <c r="O3759"/>
  <c r="O4880"/>
  <c r="O4848"/>
  <c r="O4816"/>
  <c r="O4784"/>
  <c r="O4752"/>
  <c r="O4720"/>
  <c r="O4680"/>
  <c r="O4648"/>
  <c r="O4616"/>
  <c r="O4584"/>
  <c r="O4552"/>
  <c r="O4520"/>
  <c r="O4488"/>
  <c r="O4456"/>
  <c r="O4424"/>
  <c r="O4392"/>
  <c r="O4360"/>
  <c r="O4336"/>
  <c r="O4304"/>
  <c r="O4272"/>
  <c r="O4240"/>
  <c r="O4208"/>
  <c r="O4176"/>
  <c r="O4144"/>
  <c r="O4112"/>
  <c r="O4080"/>
  <c r="O4048"/>
  <c r="O4016"/>
  <c r="O3984"/>
  <c r="O3952"/>
  <c r="O3920"/>
  <c r="O3888"/>
  <c r="O3856"/>
  <c r="O3824"/>
  <c r="O3792"/>
  <c r="O3760"/>
  <c r="O4881"/>
  <c r="O4841"/>
  <c r="O4809"/>
  <c r="O4777"/>
  <c r="O4745"/>
  <c r="O4713"/>
  <c r="O4681"/>
  <c r="O4649"/>
  <c r="O4617"/>
  <c r="O4585"/>
  <c r="O4553"/>
  <c r="O4521"/>
  <c r="O4489"/>
  <c r="O4465"/>
  <c r="O4433"/>
  <c r="O4401"/>
  <c r="O4369"/>
  <c r="O4337"/>
  <c r="O4305"/>
  <c r="O4273"/>
  <c r="O4241"/>
  <c r="O4209"/>
  <c r="O4177"/>
  <c r="O4153"/>
  <c r="O4121"/>
  <c r="O4089"/>
  <c r="O4057"/>
  <c r="O4025"/>
  <c r="O3993"/>
  <c r="O3961"/>
  <c r="O3929"/>
  <c r="O3897"/>
  <c r="O3865"/>
  <c r="O3833"/>
  <c r="O3793"/>
  <c r="O3761"/>
  <c r="O4890"/>
  <c r="O4826"/>
  <c r="O4786"/>
  <c r="O4754"/>
  <c r="O4722"/>
  <c r="O4690"/>
  <c r="O4658"/>
  <c r="O4626"/>
  <c r="O4594"/>
  <c r="O4562"/>
  <c r="O4530"/>
  <c r="O4506"/>
  <c r="O4474"/>
  <c r="O4442"/>
  <c r="O4410"/>
  <c r="O4378"/>
  <c r="O4346"/>
  <c r="O4314"/>
  <c r="O4282"/>
  <c r="O4250"/>
  <c r="O4218"/>
  <c r="O4186"/>
  <c r="O4154"/>
  <c r="O4122"/>
  <c r="O4098"/>
  <c r="O4066"/>
  <c r="O4034"/>
  <c r="O4002"/>
  <c r="O3970"/>
  <c r="T527"/>
  <c r="O3762"/>
  <c r="O3794"/>
  <c r="O3826"/>
  <c r="O3858"/>
  <c r="O3890"/>
  <c r="O3922"/>
  <c r="O3954"/>
  <c r="O4011"/>
  <c r="O4075"/>
  <c r="O4139"/>
  <c r="O4203"/>
  <c r="O4267"/>
  <c r="O4331"/>
  <c r="O4395"/>
  <c r="O4459"/>
  <c r="O4523"/>
  <c r="O4587"/>
  <c r="O4651"/>
  <c r="O4715"/>
  <c r="O4779"/>
  <c r="O4843"/>
  <c r="Q2315"/>
  <c r="O3787"/>
  <c r="O3819"/>
  <c r="O3851"/>
  <c r="O3883"/>
  <c r="O3915"/>
  <c r="O3947"/>
  <c r="O4003"/>
  <c r="O4067"/>
  <c r="O4131"/>
  <c r="O4195"/>
  <c r="O4259"/>
  <c r="O4323"/>
  <c r="O4387"/>
  <c r="O4451"/>
  <c r="O4515"/>
  <c r="O4579"/>
  <c r="O4643"/>
  <c r="O4707"/>
  <c r="O4771"/>
  <c r="O4835"/>
  <c r="M1077"/>
  <c r="M941"/>
  <c r="M861"/>
  <c r="M1149"/>
  <c r="T487"/>
  <c r="T524"/>
  <c r="T560"/>
  <c r="T597"/>
  <c r="T633"/>
  <c r="T670"/>
  <c r="Q1930"/>
  <c r="Q2058"/>
  <c r="Q2186"/>
  <c r="Q2314"/>
  <c r="Q2442"/>
  <c r="Q2570"/>
  <c r="Q2698"/>
  <c r="Q2715"/>
  <c r="T481"/>
  <c r="T518"/>
  <c r="T554"/>
  <c r="T591"/>
  <c r="T628"/>
  <c r="T664"/>
  <c r="S741"/>
  <c r="S841"/>
  <c r="S939"/>
  <c r="S1041"/>
  <c r="S1211"/>
  <c r="Q2043"/>
  <c r="Q2171"/>
  <c r="Q2299"/>
  <c r="Q2427"/>
  <c r="Q2555"/>
  <c r="Q2683"/>
  <c r="Q2251"/>
  <c r="T505"/>
  <c r="T615"/>
  <c r="S712"/>
  <c r="S805"/>
  <c r="S905"/>
  <c r="S1004"/>
  <c r="S1154"/>
  <c r="Q1994"/>
  <c r="Q2122"/>
  <c r="Q2250"/>
  <c r="Q2506"/>
  <c r="Q2634"/>
  <c r="Q2762"/>
  <c r="T478"/>
  <c r="T551"/>
  <c r="T661"/>
  <c r="T472"/>
  <c r="T545"/>
  <c r="Q2763"/>
  <c r="T463"/>
  <c r="T500"/>
  <c r="T536"/>
  <c r="T573"/>
  <c r="T609"/>
  <c r="T646"/>
  <c r="S698"/>
  <c r="S793"/>
  <c r="S888"/>
  <c r="S1125"/>
  <c r="Q1979"/>
  <c r="Q2107"/>
  <c r="Q2235"/>
  <c r="Q2363"/>
  <c r="Q2491"/>
  <c r="Q2619"/>
  <c r="Q2747"/>
  <c r="T514"/>
  <c r="T588"/>
  <c r="T624"/>
  <c r="T509"/>
  <c r="T582"/>
  <c r="T618"/>
  <c r="T655"/>
  <c r="S811"/>
  <c r="S906"/>
  <c r="S1006"/>
  <c r="S1157"/>
  <c r="Q1995"/>
  <c r="Q2123"/>
  <c r="Q2379"/>
  <c r="Q2507"/>
  <c r="Q2635"/>
  <c r="T469"/>
  <c r="T542"/>
  <c r="T578"/>
  <c r="T652"/>
  <c r="Q2378"/>
  <c r="S987"/>
  <c r="T460"/>
  <c r="T496"/>
  <c r="T533"/>
  <c r="T569"/>
  <c r="T606"/>
  <c r="S691"/>
  <c r="S786"/>
  <c r="S884"/>
  <c r="S979"/>
  <c r="Q1963"/>
  <c r="Q2091"/>
  <c r="Q2219"/>
  <c r="Q2347"/>
  <c r="Q2475"/>
  <c r="Q2603"/>
  <c r="P2988"/>
  <c r="P3244"/>
  <c r="P3500"/>
  <c r="K2240"/>
  <c r="T462"/>
  <c r="T471"/>
  <c r="T480"/>
  <c r="T489"/>
  <c r="T498"/>
  <c r="T508"/>
  <c r="T517"/>
  <c r="T526"/>
  <c r="T535"/>
  <c r="T544"/>
  <c r="T553"/>
  <c r="T562"/>
  <c r="T572"/>
  <c r="T581"/>
  <c r="T590"/>
  <c r="T599"/>
  <c r="T608"/>
  <c r="T617"/>
  <c r="T626"/>
  <c r="T636"/>
  <c r="T645"/>
  <c r="T654"/>
  <c r="T663"/>
  <c r="T672"/>
  <c r="P2980"/>
  <c r="P3236"/>
  <c r="P3492"/>
  <c r="P3748"/>
  <c r="K1979"/>
  <c r="T461"/>
  <c r="T470"/>
  <c r="T479"/>
  <c r="T488"/>
  <c r="T497"/>
  <c r="T506"/>
  <c r="T516"/>
  <c r="T525"/>
  <c r="T534"/>
  <c r="T543"/>
  <c r="T552"/>
  <c r="T561"/>
  <c r="T570"/>
  <c r="T580"/>
  <c r="T589"/>
  <c r="T598"/>
  <c r="T607"/>
  <c r="T616"/>
  <c r="T625"/>
  <c r="T634"/>
  <c r="T644"/>
  <c r="T653"/>
  <c r="T662"/>
  <c r="T671"/>
  <c r="S699"/>
  <c r="S747"/>
  <c r="S795"/>
  <c r="S842"/>
  <c r="S893"/>
  <c r="S941"/>
  <c r="S988"/>
  <c r="S1046"/>
  <c r="S1132"/>
  <c r="S1218"/>
  <c r="Q1987"/>
  <c r="Q2051"/>
  <c r="Q2115"/>
  <c r="Q2179"/>
  <c r="Q2243"/>
  <c r="Q2307"/>
  <c r="Q2371"/>
  <c r="Q2435"/>
  <c r="Q2499"/>
  <c r="Q2563"/>
  <c r="Q2627"/>
  <c r="Q2691"/>
  <c r="Q2755"/>
  <c r="P2948"/>
  <c r="P3204"/>
  <c r="P3460"/>
  <c r="P3716"/>
  <c r="P3436"/>
  <c r="T468"/>
  <c r="T495"/>
  <c r="T522"/>
  <c r="T550"/>
  <c r="T577"/>
  <c r="T605"/>
  <c r="T632"/>
  <c r="T660"/>
  <c r="P3628"/>
  <c r="K2710"/>
  <c r="T466"/>
  <c r="T476"/>
  <c r="T485"/>
  <c r="T494"/>
  <c r="T503"/>
  <c r="T512"/>
  <c r="T521"/>
  <c r="T530"/>
  <c r="T540"/>
  <c r="T549"/>
  <c r="T558"/>
  <c r="T567"/>
  <c r="T576"/>
  <c r="T585"/>
  <c r="T594"/>
  <c r="T604"/>
  <c r="T613"/>
  <c r="T622"/>
  <c r="T631"/>
  <c r="T640"/>
  <c r="T649"/>
  <c r="T658"/>
  <c r="T668"/>
  <c r="S690"/>
  <c r="S732"/>
  <c r="S784"/>
  <c r="S832"/>
  <c r="S878"/>
  <c r="S930"/>
  <c r="S978"/>
  <c r="S1029"/>
  <c r="S1110"/>
  <c r="S1196"/>
  <c r="Q1962"/>
  <c r="Q2026"/>
  <c r="Q2090"/>
  <c r="Q2154"/>
  <c r="Q2218"/>
  <c r="Q2282"/>
  <c r="Q2346"/>
  <c r="Q2410"/>
  <c r="Q2474"/>
  <c r="Q2538"/>
  <c r="Q2602"/>
  <c r="Q2666"/>
  <c r="Q2730"/>
  <c r="P2852"/>
  <c r="P3108"/>
  <c r="P3364"/>
  <c r="P3620"/>
  <c r="P2924"/>
  <c r="P3180"/>
  <c r="T477"/>
  <c r="T504"/>
  <c r="T532"/>
  <c r="T559"/>
  <c r="T586"/>
  <c r="T614"/>
  <c r="T641"/>
  <c r="T669"/>
  <c r="P3372"/>
  <c r="K2703"/>
  <c r="T465"/>
  <c r="T474"/>
  <c r="T484"/>
  <c r="T493"/>
  <c r="T502"/>
  <c r="T511"/>
  <c r="T520"/>
  <c r="T529"/>
  <c r="T538"/>
  <c r="T548"/>
  <c r="T557"/>
  <c r="T566"/>
  <c r="T575"/>
  <c r="T584"/>
  <c r="T593"/>
  <c r="T602"/>
  <c r="T612"/>
  <c r="T621"/>
  <c r="T630"/>
  <c r="T639"/>
  <c r="T648"/>
  <c r="T657"/>
  <c r="T666"/>
  <c r="S680"/>
  <c r="S722"/>
  <c r="S769"/>
  <c r="S820"/>
  <c r="S868"/>
  <c r="S915"/>
  <c r="S966"/>
  <c r="S1018"/>
  <c r="S1090"/>
  <c r="S1174"/>
  <c r="Q1955"/>
  <c r="Q2019"/>
  <c r="Q2083"/>
  <c r="Q2147"/>
  <c r="Q2211"/>
  <c r="Q2275"/>
  <c r="Q2339"/>
  <c r="Q2403"/>
  <c r="Q2467"/>
  <c r="Q2531"/>
  <c r="Q2595"/>
  <c r="Q2659"/>
  <c r="Q2723"/>
  <c r="P2820"/>
  <c r="P3076"/>
  <c r="P3332"/>
  <c r="P3588"/>
  <c r="P3692"/>
  <c r="T486"/>
  <c r="T513"/>
  <c r="T541"/>
  <c r="T568"/>
  <c r="T596"/>
  <c r="T623"/>
  <c r="T650"/>
  <c r="P2860"/>
  <c r="P3116"/>
  <c r="K2363"/>
  <c r="T464"/>
  <c r="T473"/>
  <c r="T482"/>
  <c r="T492"/>
  <c r="T501"/>
  <c r="T510"/>
  <c r="T519"/>
  <c r="T528"/>
  <c r="T537"/>
  <c r="T546"/>
  <c r="T556"/>
  <c r="T565"/>
  <c r="T574"/>
  <c r="T583"/>
  <c r="T592"/>
  <c r="T601"/>
  <c r="T610"/>
  <c r="T620"/>
  <c r="T629"/>
  <c r="T638"/>
  <c r="T647"/>
  <c r="T656"/>
  <c r="T665"/>
  <c r="T674"/>
  <c r="S720"/>
  <c r="S768"/>
  <c r="S814"/>
  <c r="S866"/>
  <c r="S914"/>
  <c r="S961"/>
  <c r="S1014"/>
  <c r="S1083"/>
  <c r="S1169"/>
  <c r="Q1947"/>
  <c r="Q2011"/>
  <c r="Q2075"/>
  <c r="Q2139"/>
  <c r="Q2203"/>
  <c r="Q2267"/>
  <c r="Q2331"/>
  <c r="Q2395"/>
  <c r="Q2459"/>
  <c r="Q2523"/>
  <c r="Q2587"/>
  <c r="Q2651"/>
  <c r="P2796"/>
  <c r="P3052"/>
  <c r="P3308"/>
  <c r="M677"/>
  <c r="M1197"/>
  <c r="M1085"/>
  <c r="M989"/>
  <c r="M877"/>
  <c r="M789"/>
  <c r="M693"/>
  <c r="M1202"/>
  <c r="M1098"/>
  <c r="M1010"/>
  <c r="M906"/>
  <c r="M794"/>
  <c r="M698"/>
  <c r="M1213"/>
  <c r="M917"/>
  <c r="M701"/>
  <c r="M1109"/>
  <c r="M813"/>
  <c r="M1021"/>
  <c r="M1162"/>
  <c r="M1042"/>
  <c r="M954"/>
  <c r="M858"/>
  <c r="M746"/>
  <c r="R1924"/>
  <c r="R1916"/>
  <c r="R1908"/>
  <c r="R1900"/>
  <c r="R1892"/>
  <c r="R1884"/>
  <c r="R1876"/>
  <c r="R1868"/>
  <c r="R1860"/>
  <c r="R1852"/>
  <c r="R1844"/>
  <c r="R1836"/>
  <c r="R1828"/>
  <c r="R1820"/>
  <c r="R1812"/>
  <c r="R1804"/>
  <c r="R1796"/>
  <c r="R1788"/>
  <c r="R1926"/>
  <c r="R1918"/>
  <c r="R1910"/>
  <c r="R1902"/>
  <c r="R1894"/>
  <c r="R1886"/>
  <c r="R1878"/>
  <c r="R1870"/>
  <c r="R1862"/>
  <c r="R1854"/>
  <c r="R1846"/>
  <c r="R1838"/>
  <c r="R1830"/>
  <c r="R1822"/>
  <c r="R1814"/>
  <c r="R1806"/>
  <c r="R1798"/>
  <c r="R1790"/>
  <c r="R1782"/>
  <c r="R1919"/>
  <c r="R1911"/>
  <c r="R1903"/>
  <c r="R1895"/>
  <c r="R1887"/>
  <c r="R1879"/>
  <c r="R1871"/>
  <c r="R1863"/>
  <c r="R1855"/>
  <c r="R1847"/>
  <c r="R1839"/>
  <c r="R1831"/>
  <c r="R1823"/>
  <c r="R1815"/>
  <c r="R1807"/>
  <c r="R1799"/>
  <c r="R1791"/>
  <c r="R1783"/>
  <c r="R1775"/>
  <c r="R1767"/>
  <c r="R1759"/>
  <c r="R1751"/>
  <c r="R1743"/>
  <c r="R1735"/>
  <c r="R1727"/>
  <c r="R1719"/>
  <c r="R1711"/>
  <c r="R1920"/>
  <c r="R1915"/>
  <c r="R1904"/>
  <c r="R1890"/>
  <c r="R1877"/>
  <c r="R1865"/>
  <c r="R1851"/>
  <c r="R1840"/>
  <c r="R1826"/>
  <c r="R1813"/>
  <c r="R1801"/>
  <c r="R1787"/>
  <c r="R1777"/>
  <c r="R1768"/>
  <c r="R1758"/>
  <c r="R1749"/>
  <c r="R1740"/>
  <c r="R1731"/>
  <c r="R1722"/>
  <c r="R1713"/>
  <c r="R1704"/>
  <c r="R1696"/>
  <c r="R1688"/>
  <c r="R1680"/>
  <c r="R1672"/>
  <c r="R1664"/>
  <c r="R1656"/>
  <c r="R1648"/>
  <c r="R1640"/>
  <c r="R1632"/>
  <c r="R1624"/>
  <c r="R1616"/>
  <c r="R1608"/>
  <c r="R1600"/>
  <c r="R1592"/>
  <c r="R1584"/>
  <c r="R1576"/>
  <c r="R1568"/>
  <c r="R1560"/>
  <c r="R1552"/>
  <c r="R1544"/>
  <c r="R1536"/>
  <c r="R1528"/>
  <c r="R1520"/>
  <c r="R1512"/>
  <c r="R1504"/>
  <c r="R1496"/>
  <c r="R1488"/>
  <c r="R1480"/>
  <c r="R1472"/>
  <c r="R1464"/>
  <c r="R1456"/>
  <c r="R1448"/>
  <c r="R1440"/>
  <c r="R1432"/>
  <c r="R1424"/>
  <c r="R1416"/>
  <c r="R1408"/>
  <c r="R1400"/>
  <c r="R1392"/>
  <c r="R1384"/>
  <c r="R1376"/>
  <c r="R1368"/>
  <c r="R1360"/>
  <c r="R1352"/>
  <c r="R1344"/>
  <c r="R1336"/>
  <c r="R1328"/>
  <c r="R1320"/>
  <c r="R1312"/>
  <c r="R1304"/>
  <c r="R1296"/>
  <c r="R1288"/>
  <c r="R1280"/>
  <c r="R1272"/>
  <c r="R1264"/>
  <c r="R1256"/>
  <c r="R1248"/>
  <c r="R1240"/>
  <c r="R1917"/>
  <c r="R1905"/>
  <c r="R1891"/>
  <c r="R1880"/>
  <c r="R1866"/>
  <c r="R1853"/>
  <c r="R1841"/>
  <c r="R1827"/>
  <c r="R1816"/>
  <c r="R1802"/>
  <c r="R1789"/>
  <c r="R1778"/>
  <c r="R1769"/>
  <c r="R1760"/>
  <c r="R1750"/>
  <c r="R1741"/>
  <c r="R1732"/>
  <c r="R1723"/>
  <c r="R1714"/>
  <c r="R1705"/>
  <c r="R1697"/>
  <c r="R1689"/>
  <c r="R1681"/>
  <c r="R1673"/>
  <c r="R1665"/>
  <c r="R1657"/>
  <c r="R1649"/>
  <c r="R1641"/>
  <c r="R1633"/>
  <c r="R1625"/>
  <c r="R1617"/>
  <c r="R1609"/>
  <c r="R1601"/>
  <c r="R1593"/>
  <c r="R1585"/>
  <c r="R1577"/>
  <c r="R1569"/>
  <c r="R1561"/>
  <c r="R1553"/>
  <c r="R1545"/>
  <c r="R1537"/>
  <c r="R1529"/>
  <c r="R1521"/>
  <c r="R1513"/>
  <c r="R1505"/>
  <c r="R1497"/>
  <c r="R1489"/>
  <c r="R1481"/>
  <c r="R1473"/>
  <c r="R1465"/>
  <c r="R1457"/>
  <c r="R1449"/>
  <c r="R1441"/>
  <c r="R1433"/>
  <c r="R1425"/>
  <c r="R1417"/>
  <c r="R1409"/>
  <c r="R1401"/>
  <c r="R1393"/>
  <c r="R1385"/>
  <c r="R1377"/>
  <c r="R1369"/>
  <c r="R1361"/>
  <c r="R1353"/>
  <c r="R1345"/>
  <c r="R1337"/>
  <c r="R1329"/>
  <c r="R1321"/>
  <c r="R1313"/>
  <c r="R1305"/>
  <c r="R1297"/>
  <c r="R1289"/>
  <c r="R1281"/>
  <c r="R1273"/>
  <c r="R1265"/>
  <c r="R1257"/>
  <c r="R1249"/>
  <c r="R1241"/>
  <c r="R1921"/>
  <c r="R1906"/>
  <c r="R1893"/>
  <c r="R1881"/>
  <c r="R1867"/>
  <c r="R1856"/>
  <c r="R1842"/>
  <c r="R1829"/>
  <c r="R1817"/>
  <c r="R1803"/>
  <c r="R1792"/>
  <c r="R1779"/>
  <c r="R1770"/>
  <c r="R1761"/>
  <c r="R1752"/>
  <c r="R1742"/>
  <c r="R1733"/>
  <c r="R1724"/>
  <c r="R1715"/>
  <c r="R1706"/>
  <c r="R1698"/>
  <c r="R1690"/>
  <c r="R1682"/>
  <c r="R1674"/>
  <c r="R1666"/>
  <c r="R1658"/>
  <c r="R1650"/>
  <c r="R1642"/>
  <c r="R1634"/>
  <c r="R1626"/>
  <c r="R1618"/>
  <c r="R1610"/>
  <c r="R1602"/>
  <c r="R1594"/>
  <c r="R1586"/>
  <c r="R1578"/>
  <c r="R1570"/>
  <c r="R1562"/>
  <c r="R1554"/>
  <c r="R1546"/>
  <c r="R1538"/>
  <c r="R1530"/>
  <c r="R1522"/>
  <c r="R1514"/>
  <c r="R1506"/>
  <c r="R1498"/>
  <c r="R1490"/>
  <c r="R1482"/>
  <c r="R1474"/>
  <c r="R1925"/>
  <c r="R1912"/>
  <c r="R1898"/>
  <c r="R1885"/>
  <c r="R1873"/>
  <c r="R1859"/>
  <c r="R1848"/>
  <c r="R1834"/>
  <c r="R1821"/>
  <c r="R1809"/>
  <c r="R1795"/>
  <c r="R1784"/>
  <c r="R1773"/>
  <c r="R1764"/>
  <c r="R1755"/>
  <c r="R1746"/>
  <c r="R1737"/>
  <c r="R1728"/>
  <c r="R1718"/>
  <c r="R1709"/>
  <c r="R1701"/>
  <c r="R1693"/>
  <c r="R1685"/>
  <c r="R1677"/>
  <c r="R1669"/>
  <c r="R1661"/>
  <c r="R1653"/>
  <c r="R1645"/>
  <c r="R1637"/>
  <c r="R1629"/>
  <c r="R1621"/>
  <c r="R1613"/>
  <c r="R1605"/>
  <c r="R1597"/>
  <c r="R1589"/>
  <c r="R1581"/>
  <c r="R1573"/>
  <c r="R1565"/>
  <c r="R1557"/>
  <c r="R1549"/>
  <c r="R1541"/>
  <c r="R1533"/>
  <c r="R1525"/>
  <c r="R1517"/>
  <c r="R1509"/>
  <c r="R1501"/>
  <c r="R1493"/>
  <c r="R1485"/>
  <c r="R1477"/>
  <c r="R1469"/>
  <c r="R1461"/>
  <c r="R1453"/>
  <c r="R1445"/>
  <c r="R1437"/>
  <c r="R1429"/>
  <c r="R1421"/>
  <c r="R1413"/>
  <c r="R1405"/>
  <c r="R1397"/>
  <c r="R1389"/>
  <c r="R1381"/>
  <c r="R1373"/>
  <c r="R1365"/>
  <c r="R1357"/>
  <c r="R1349"/>
  <c r="R1341"/>
  <c r="R1333"/>
  <c r="R1325"/>
  <c r="R1317"/>
  <c r="R1309"/>
  <c r="R1301"/>
  <c r="R1293"/>
  <c r="R1285"/>
  <c r="R1277"/>
  <c r="R1269"/>
  <c r="R1261"/>
  <c r="R1253"/>
  <c r="R1245"/>
  <c r="R1907"/>
  <c r="R1882"/>
  <c r="R1857"/>
  <c r="R1832"/>
  <c r="R1805"/>
  <c r="R1780"/>
  <c r="R1762"/>
  <c r="R1744"/>
  <c r="R1725"/>
  <c r="R1707"/>
  <c r="R1691"/>
  <c r="R1675"/>
  <c r="R1659"/>
  <c r="R1643"/>
  <c r="R1627"/>
  <c r="R1611"/>
  <c r="R1595"/>
  <c r="R1579"/>
  <c r="R1563"/>
  <c r="R1547"/>
  <c r="R1531"/>
  <c r="R1515"/>
  <c r="R1499"/>
  <c r="R1483"/>
  <c r="R1467"/>
  <c r="R1454"/>
  <c r="R1442"/>
  <c r="R1428"/>
  <c r="R1415"/>
  <c r="R1403"/>
  <c r="R1390"/>
  <c r="R1378"/>
  <c r="R1364"/>
  <c r="R1351"/>
  <c r="R1339"/>
  <c r="R1326"/>
  <c r="R1314"/>
  <c r="R1300"/>
  <c r="R1287"/>
  <c r="R1275"/>
  <c r="R1262"/>
  <c r="R1250"/>
  <c r="R1864"/>
  <c r="R1811"/>
  <c r="R1766"/>
  <c r="R1712"/>
  <c r="R1663"/>
  <c r="R1631"/>
  <c r="R1583"/>
  <c r="R1535"/>
  <c r="R1487"/>
  <c r="R1459"/>
  <c r="R1420"/>
  <c r="R1382"/>
  <c r="R1343"/>
  <c r="R1306"/>
  <c r="R1267"/>
  <c r="R1909"/>
  <c r="R1883"/>
  <c r="R1858"/>
  <c r="R1833"/>
  <c r="R1808"/>
  <c r="R1781"/>
  <c r="R1763"/>
  <c r="R1745"/>
  <c r="R1726"/>
  <c r="R1708"/>
  <c r="R1692"/>
  <c r="R1676"/>
  <c r="R1660"/>
  <c r="R1644"/>
  <c r="R1628"/>
  <c r="R1612"/>
  <c r="R1596"/>
  <c r="R1580"/>
  <c r="R1564"/>
  <c r="R1548"/>
  <c r="R1532"/>
  <c r="R1516"/>
  <c r="R1500"/>
  <c r="R1484"/>
  <c r="R1468"/>
  <c r="R1455"/>
  <c r="R1443"/>
  <c r="R1430"/>
  <c r="R1418"/>
  <c r="R1404"/>
  <c r="R1391"/>
  <c r="R1379"/>
  <c r="R1366"/>
  <c r="R1354"/>
  <c r="R1340"/>
  <c r="R1327"/>
  <c r="R1315"/>
  <c r="R1302"/>
  <c r="R1290"/>
  <c r="R1276"/>
  <c r="R1263"/>
  <c r="R1251"/>
  <c r="R1889"/>
  <c r="R1837"/>
  <c r="R1786"/>
  <c r="R1730"/>
  <c r="R1695"/>
  <c r="R1647"/>
  <c r="R1599"/>
  <c r="R1551"/>
  <c r="R1503"/>
  <c r="R1446"/>
  <c r="R1395"/>
  <c r="R1356"/>
  <c r="R1318"/>
  <c r="R1279"/>
  <c r="R1242"/>
  <c r="R1913"/>
  <c r="R1888"/>
  <c r="R1861"/>
  <c r="R1835"/>
  <c r="R1810"/>
  <c r="R1785"/>
  <c r="R1765"/>
  <c r="R1747"/>
  <c r="R1729"/>
  <c r="R1710"/>
  <c r="R1694"/>
  <c r="R1678"/>
  <c r="R1662"/>
  <c r="R1646"/>
  <c r="R1630"/>
  <c r="R1614"/>
  <c r="R1598"/>
  <c r="R1582"/>
  <c r="R1566"/>
  <c r="R1550"/>
  <c r="R1534"/>
  <c r="R1518"/>
  <c r="R1502"/>
  <c r="R1486"/>
  <c r="R1470"/>
  <c r="R1458"/>
  <c r="R1444"/>
  <c r="R1431"/>
  <c r="R1419"/>
  <c r="R1406"/>
  <c r="R1394"/>
  <c r="R1380"/>
  <c r="R1367"/>
  <c r="R1355"/>
  <c r="R1342"/>
  <c r="R1330"/>
  <c r="R1316"/>
  <c r="R1303"/>
  <c r="R1291"/>
  <c r="R1278"/>
  <c r="R1266"/>
  <c r="R1252"/>
  <c r="R1239"/>
  <c r="R1914"/>
  <c r="R1748"/>
  <c r="R1679"/>
  <c r="R1615"/>
  <c r="R1567"/>
  <c r="R1519"/>
  <c r="R1471"/>
  <c r="R1434"/>
  <c r="R1407"/>
  <c r="R1370"/>
  <c r="R1331"/>
  <c r="R1292"/>
  <c r="R1254"/>
  <c r="R1923"/>
  <c r="R1897"/>
  <c r="R1872"/>
  <c r="R1845"/>
  <c r="R1819"/>
  <c r="R1794"/>
  <c r="R1772"/>
  <c r="R1754"/>
  <c r="R1736"/>
  <c r="R1717"/>
  <c r="R1700"/>
  <c r="R1684"/>
  <c r="R1668"/>
  <c r="R1652"/>
  <c r="R1636"/>
  <c r="R1620"/>
  <c r="R1604"/>
  <c r="R1588"/>
  <c r="R1572"/>
  <c r="R1556"/>
  <c r="R1540"/>
  <c r="R1524"/>
  <c r="R1508"/>
  <c r="R1492"/>
  <c r="R1476"/>
  <c r="R1462"/>
  <c r="R1450"/>
  <c r="R1436"/>
  <c r="R1423"/>
  <c r="R1411"/>
  <c r="R1398"/>
  <c r="R1386"/>
  <c r="R1372"/>
  <c r="R1359"/>
  <c r="R1347"/>
  <c r="R1334"/>
  <c r="R1322"/>
  <c r="R1308"/>
  <c r="R1295"/>
  <c r="R1283"/>
  <c r="R1270"/>
  <c r="R1258"/>
  <c r="R1244"/>
  <c r="R1899"/>
  <c r="R1874"/>
  <c r="R1849"/>
  <c r="R1824"/>
  <c r="R1797"/>
  <c r="R1774"/>
  <c r="R1756"/>
  <c r="R1738"/>
  <c r="R1720"/>
  <c r="R1702"/>
  <c r="R1686"/>
  <c r="R1670"/>
  <c r="R1654"/>
  <c r="R1638"/>
  <c r="R1622"/>
  <c r="R1606"/>
  <c r="R1590"/>
  <c r="R1574"/>
  <c r="R1558"/>
  <c r="R1542"/>
  <c r="R1526"/>
  <c r="R1510"/>
  <c r="R1494"/>
  <c r="R1478"/>
  <c r="R1463"/>
  <c r="R1451"/>
  <c r="R1438"/>
  <c r="R1426"/>
  <c r="R1412"/>
  <c r="R1399"/>
  <c r="R1387"/>
  <c r="R1374"/>
  <c r="R1362"/>
  <c r="R1348"/>
  <c r="R1335"/>
  <c r="R1323"/>
  <c r="R1310"/>
  <c r="R1298"/>
  <c r="R1284"/>
  <c r="R1271"/>
  <c r="R1259"/>
  <c r="R1246"/>
  <c r="P3750"/>
  <c r="P3742"/>
  <c r="P3734"/>
  <c r="P3726"/>
  <c r="P3718"/>
  <c r="P3710"/>
  <c r="P3702"/>
  <c r="P3694"/>
  <c r="P3686"/>
  <c r="P3678"/>
  <c r="P3670"/>
  <c r="P3662"/>
  <c r="P3654"/>
  <c r="P3646"/>
  <c r="P3638"/>
  <c r="P3630"/>
  <c r="P3622"/>
  <c r="P3614"/>
  <c r="P3606"/>
  <c r="P3598"/>
  <c r="P3590"/>
  <c r="P3582"/>
  <c r="P3574"/>
  <c r="P3566"/>
  <c r="P3558"/>
  <c r="P3550"/>
  <c r="P3542"/>
  <c r="P3534"/>
  <c r="P3526"/>
  <c r="P3518"/>
  <c r="P3510"/>
  <c r="P3502"/>
  <c r="P3494"/>
  <c r="P3486"/>
  <c r="P3478"/>
  <c r="P3470"/>
  <c r="P3462"/>
  <c r="P3454"/>
  <c r="P3446"/>
  <c r="P3438"/>
  <c r="P3430"/>
  <c r="P3422"/>
  <c r="P3414"/>
  <c r="P3406"/>
  <c r="P3398"/>
  <c r="P3390"/>
  <c r="P3382"/>
  <c r="P3374"/>
  <c r="P3366"/>
  <c r="P3358"/>
  <c r="P3350"/>
  <c r="P3342"/>
  <c r="P3334"/>
  <c r="P3326"/>
  <c r="P3318"/>
  <c r="P3310"/>
  <c r="P3302"/>
  <c r="P3294"/>
  <c r="P3286"/>
  <c r="P3278"/>
  <c r="P3270"/>
  <c r="P3262"/>
  <c r="P3254"/>
  <c r="P3246"/>
  <c r="P3238"/>
  <c r="P3230"/>
  <c r="P3222"/>
  <c r="P3214"/>
  <c r="P3206"/>
  <c r="P3198"/>
  <c r="P3190"/>
  <c r="P3182"/>
  <c r="P3174"/>
  <c r="P3166"/>
  <c r="P3158"/>
  <c r="P3150"/>
  <c r="P3142"/>
  <c r="P3134"/>
  <c r="P3126"/>
  <c r="P3118"/>
  <c r="P3110"/>
  <c r="P3102"/>
  <c r="P3094"/>
  <c r="P3086"/>
  <c r="P3078"/>
  <c r="P3070"/>
  <c r="P3062"/>
  <c r="P3054"/>
  <c r="P3046"/>
  <c r="P3038"/>
  <c r="P3030"/>
  <c r="P3022"/>
  <c r="P3014"/>
  <c r="P3006"/>
  <c r="P2998"/>
  <c r="P2990"/>
  <c r="P2982"/>
  <c r="P2974"/>
  <c r="P2966"/>
  <c r="P2958"/>
  <c r="P2950"/>
  <c r="P2942"/>
  <c r="P2934"/>
  <c r="P2926"/>
  <c r="P2918"/>
  <c r="P2910"/>
  <c r="P2902"/>
  <c r="P2894"/>
  <c r="P2886"/>
  <c r="P2878"/>
  <c r="P2870"/>
  <c r="P2862"/>
  <c r="P2854"/>
  <c r="P2846"/>
  <c r="P2838"/>
  <c r="P2830"/>
  <c r="P2822"/>
  <c r="P2814"/>
  <c r="P2806"/>
  <c r="P2798"/>
  <c r="P2790"/>
  <c r="P2782"/>
  <c r="P2774"/>
  <c r="P3752"/>
  <c r="P3744"/>
  <c r="P3736"/>
  <c r="P3728"/>
  <c r="P3720"/>
  <c r="P3712"/>
  <c r="P3704"/>
  <c r="P3696"/>
  <c r="P3688"/>
  <c r="P3680"/>
  <c r="P3672"/>
  <c r="P3664"/>
  <c r="P3656"/>
  <c r="P3648"/>
  <c r="P3640"/>
  <c r="P3632"/>
  <c r="P3624"/>
  <c r="P3616"/>
  <c r="P3608"/>
  <c r="P3600"/>
  <c r="P3592"/>
  <c r="P3584"/>
  <c r="P3576"/>
  <c r="P3568"/>
  <c r="P3560"/>
  <c r="P3552"/>
  <c r="P3544"/>
  <c r="P3536"/>
  <c r="P3528"/>
  <c r="P3520"/>
  <c r="P3512"/>
  <c r="P3504"/>
  <c r="P3496"/>
  <c r="P3488"/>
  <c r="P3480"/>
  <c r="P3472"/>
  <c r="P3464"/>
  <c r="P3456"/>
  <c r="P3448"/>
  <c r="P3440"/>
  <c r="P3432"/>
  <c r="P3424"/>
  <c r="P3416"/>
  <c r="P3408"/>
  <c r="P3400"/>
  <c r="P3392"/>
  <c r="P3384"/>
  <c r="P3376"/>
  <c r="P3368"/>
  <c r="P3360"/>
  <c r="P3352"/>
  <c r="P3344"/>
  <c r="P3336"/>
  <c r="P3328"/>
  <c r="P3320"/>
  <c r="P3312"/>
  <c r="P3304"/>
  <c r="P3296"/>
  <c r="P3288"/>
  <c r="P3280"/>
  <c r="P3272"/>
  <c r="P3264"/>
  <c r="P3256"/>
  <c r="P3248"/>
  <c r="P3240"/>
  <c r="P3232"/>
  <c r="P3224"/>
  <c r="P3216"/>
  <c r="P3208"/>
  <c r="P3200"/>
  <c r="P3192"/>
  <c r="P3184"/>
  <c r="P3176"/>
  <c r="P3168"/>
  <c r="P3160"/>
  <c r="P3152"/>
  <c r="P3144"/>
  <c r="P3136"/>
  <c r="P3128"/>
  <c r="P3120"/>
  <c r="P3112"/>
  <c r="P3104"/>
  <c r="P3096"/>
  <c r="P3088"/>
  <c r="P3080"/>
  <c r="P3072"/>
  <c r="P3064"/>
  <c r="P3056"/>
  <c r="P3048"/>
  <c r="P3040"/>
  <c r="P3032"/>
  <c r="P3024"/>
  <c r="P3016"/>
  <c r="P3008"/>
  <c r="P3000"/>
  <c r="P2992"/>
  <c r="P2984"/>
  <c r="P2976"/>
  <c r="P2968"/>
  <c r="P2960"/>
  <c r="P2952"/>
  <c r="P2944"/>
  <c r="P2936"/>
  <c r="P2928"/>
  <c r="P2920"/>
  <c r="P2912"/>
  <c r="P2904"/>
  <c r="P2896"/>
  <c r="P2888"/>
  <c r="P2880"/>
  <c r="P2872"/>
  <c r="P2864"/>
  <c r="P2856"/>
  <c r="P2848"/>
  <c r="P2840"/>
  <c r="P2832"/>
  <c r="P2824"/>
  <c r="P2816"/>
  <c r="P2808"/>
  <c r="P2800"/>
  <c r="P2792"/>
  <c r="P2784"/>
  <c r="P2776"/>
  <c r="P3753"/>
  <c r="P3745"/>
  <c r="P3737"/>
  <c r="P3729"/>
  <c r="P3721"/>
  <c r="P3713"/>
  <c r="P3705"/>
  <c r="P3697"/>
  <c r="P3689"/>
  <c r="P3681"/>
  <c r="P3673"/>
  <c r="P3665"/>
  <c r="P3657"/>
  <c r="P3649"/>
  <c r="P3641"/>
  <c r="P3633"/>
  <c r="P3625"/>
  <c r="P3617"/>
  <c r="P3609"/>
  <c r="P3601"/>
  <c r="P3593"/>
  <c r="P3585"/>
  <c r="P3577"/>
  <c r="P3569"/>
  <c r="P3561"/>
  <c r="P3553"/>
  <c r="P3545"/>
  <c r="P3537"/>
  <c r="P3529"/>
  <c r="P3521"/>
  <c r="P3513"/>
  <c r="P3505"/>
  <c r="P3497"/>
  <c r="P3489"/>
  <c r="P3481"/>
  <c r="P3473"/>
  <c r="P3465"/>
  <c r="P3457"/>
  <c r="P3449"/>
  <c r="P3441"/>
  <c r="P3433"/>
  <c r="P3425"/>
  <c r="P3417"/>
  <c r="P3409"/>
  <c r="P3401"/>
  <c r="P3393"/>
  <c r="P3385"/>
  <c r="P3377"/>
  <c r="P3369"/>
  <c r="P3361"/>
  <c r="P3353"/>
  <c r="P3345"/>
  <c r="P3337"/>
  <c r="P3329"/>
  <c r="P3321"/>
  <c r="P3313"/>
  <c r="P3305"/>
  <c r="P3297"/>
  <c r="P3289"/>
  <c r="P3281"/>
  <c r="P3273"/>
  <c r="P3265"/>
  <c r="P3257"/>
  <c r="P3249"/>
  <c r="P3241"/>
  <c r="P3233"/>
  <c r="P3225"/>
  <c r="P3217"/>
  <c r="P3209"/>
  <c r="P3201"/>
  <c r="P3193"/>
  <c r="P3185"/>
  <c r="P3177"/>
  <c r="P3169"/>
  <c r="P3161"/>
  <c r="P3153"/>
  <c r="P3145"/>
  <c r="P3137"/>
  <c r="P3129"/>
  <c r="P3121"/>
  <c r="P3113"/>
  <c r="P3105"/>
  <c r="P3097"/>
  <c r="P3089"/>
  <c r="P3081"/>
  <c r="P3073"/>
  <c r="P3065"/>
  <c r="P3057"/>
  <c r="P3049"/>
  <c r="P3041"/>
  <c r="P3033"/>
  <c r="P3025"/>
  <c r="P3017"/>
  <c r="P3009"/>
  <c r="P3001"/>
  <c r="P2993"/>
  <c r="P2985"/>
  <c r="P2977"/>
  <c r="P2969"/>
  <c r="P2961"/>
  <c r="P2953"/>
  <c r="P2945"/>
  <c r="P2937"/>
  <c r="P2929"/>
  <c r="P2921"/>
  <c r="P2913"/>
  <c r="P2905"/>
  <c r="P2897"/>
  <c r="P2889"/>
  <c r="P2881"/>
  <c r="P2873"/>
  <c r="P2865"/>
  <c r="P2857"/>
  <c r="P2849"/>
  <c r="P2841"/>
  <c r="P2833"/>
  <c r="P2825"/>
  <c r="P2817"/>
  <c r="P2809"/>
  <c r="P2801"/>
  <c r="P2793"/>
  <c r="P2785"/>
  <c r="P2777"/>
  <c r="P2769"/>
  <c r="P3754"/>
  <c r="P3746"/>
  <c r="P3738"/>
  <c r="P3730"/>
  <c r="P3722"/>
  <c r="P3714"/>
  <c r="P3706"/>
  <c r="P3698"/>
  <c r="P3690"/>
  <c r="P3682"/>
  <c r="P3674"/>
  <c r="P3666"/>
  <c r="P3658"/>
  <c r="P3650"/>
  <c r="P3642"/>
  <c r="P3634"/>
  <c r="P3626"/>
  <c r="P3618"/>
  <c r="P3610"/>
  <c r="P3602"/>
  <c r="P3594"/>
  <c r="P3586"/>
  <c r="P3578"/>
  <c r="P3570"/>
  <c r="P3562"/>
  <c r="P3554"/>
  <c r="P3546"/>
  <c r="P3538"/>
  <c r="P3530"/>
  <c r="P3522"/>
  <c r="P3514"/>
  <c r="P3506"/>
  <c r="P3498"/>
  <c r="P3490"/>
  <c r="P3482"/>
  <c r="P3474"/>
  <c r="P3466"/>
  <c r="P3458"/>
  <c r="P3450"/>
  <c r="P3442"/>
  <c r="P3434"/>
  <c r="P3426"/>
  <c r="P3418"/>
  <c r="P3410"/>
  <c r="P3402"/>
  <c r="P3394"/>
  <c r="P3386"/>
  <c r="P3378"/>
  <c r="P3370"/>
  <c r="P3362"/>
  <c r="P3354"/>
  <c r="P3346"/>
  <c r="P3338"/>
  <c r="P3330"/>
  <c r="P3322"/>
  <c r="P3314"/>
  <c r="P3306"/>
  <c r="P3298"/>
  <c r="P3290"/>
  <c r="P3282"/>
  <c r="P3274"/>
  <c r="P3266"/>
  <c r="P3258"/>
  <c r="P3250"/>
  <c r="P3242"/>
  <c r="P3234"/>
  <c r="P3226"/>
  <c r="P3218"/>
  <c r="P3210"/>
  <c r="P3202"/>
  <c r="P3194"/>
  <c r="P3186"/>
  <c r="P3178"/>
  <c r="P3170"/>
  <c r="P3162"/>
  <c r="P3154"/>
  <c r="P3146"/>
  <c r="P3138"/>
  <c r="P3130"/>
  <c r="P3122"/>
  <c r="P3114"/>
  <c r="P3106"/>
  <c r="P3098"/>
  <c r="P3090"/>
  <c r="P3082"/>
  <c r="P3074"/>
  <c r="P3066"/>
  <c r="P3058"/>
  <c r="P3050"/>
  <c r="P3042"/>
  <c r="P3034"/>
  <c r="P3026"/>
  <c r="P3018"/>
  <c r="P3010"/>
  <c r="P3002"/>
  <c r="P2994"/>
  <c r="P2986"/>
  <c r="P2978"/>
  <c r="P2970"/>
  <c r="P2962"/>
  <c r="P2954"/>
  <c r="P2946"/>
  <c r="P2938"/>
  <c r="P2930"/>
  <c r="P2922"/>
  <c r="P2914"/>
  <c r="P2906"/>
  <c r="P2898"/>
  <c r="P2890"/>
  <c r="P2882"/>
  <c r="P2874"/>
  <c r="P2866"/>
  <c r="P2858"/>
  <c r="P2850"/>
  <c r="P2842"/>
  <c r="P2834"/>
  <c r="P2826"/>
  <c r="P2818"/>
  <c r="P2810"/>
  <c r="P2802"/>
  <c r="P2794"/>
  <c r="P2786"/>
  <c r="P2778"/>
  <c r="P2770"/>
  <c r="P3741"/>
  <c r="P3725"/>
  <c r="P3709"/>
  <c r="P3693"/>
  <c r="P3677"/>
  <c r="P3661"/>
  <c r="P3645"/>
  <c r="P3629"/>
  <c r="P3613"/>
  <c r="P3597"/>
  <c r="P3581"/>
  <c r="P3565"/>
  <c r="P3549"/>
  <c r="P3533"/>
  <c r="P3517"/>
  <c r="P3501"/>
  <c r="P3485"/>
  <c r="P3469"/>
  <c r="P3453"/>
  <c r="P3437"/>
  <c r="P3421"/>
  <c r="P3405"/>
  <c r="P3389"/>
  <c r="P3373"/>
  <c r="P3357"/>
  <c r="P3341"/>
  <c r="P3325"/>
  <c r="P3309"/>
  <c r="P3293"/>
  <c r="P3277"/>
  <c r="P3261"/>
  <c r="P3245"/>
  <c r="P3229"/>
  <c r="P3213"/>
  <c r="P3197"/>
  <c r="P3181"/>
  <c r="P3165"/>
  <c r="P3149"/>
  <c r="P3133"/>
  <c r="P3117"/>
  <c r="P3101"/>
  <c r="P3085"/>
  <c r="P3069"/>
  <c r="P3053"/>
  <c r="P3037"/>
  <c r="P3021"/>
  <c r="P3005"/>
  <c r="P2989"/>
  <c r="P2973"/>
  <c r="P2957"/>
  <c r="P2941"/>
  <c r="P2925"/>
  <c r="P2909"/>
  <c r="P2893"/>
  <c r="P2877"/>
  <c r="P2861"/>
  <c r="P2845"/>
  <c r="P2829"/>
  <c r="P2813"/>
  <c r="P2797"/>
  <c r="P2781"/>
  <c r="P3743"/>
  <c r="P3727"/>
  <c r="P3711"/>
  <c r="P3695"/>
  <c r="P3679"/>
  <c r="P3663"/>
  <c r="P3647"/>
  <c r="P3631"/>
  <c r="P3615"/>
  <c r="P3599"/>
  <c r="P3583"/>
  <c r="P3567"/>
  <c r="P3551"/>
  <c r="P3535"/>
  <c r="P3519"/>
  <c r="P3503"/>
  <c r="P3487"/>
  <c r="P3471"/>
  <c r="P3455"/>
  <c r="P3439"/>
  <c r="P3423"/>
  <c r="P3407"/>
  <c r="P3391"/>
  <c r="P3375"/>
  <c r="P3359"/>
  <c r="P3343"/>
  <c r="P3327"/>
  <c r="P3311"/>
  <c r="P3295"/>
  <c r="P3279"/>
  <c r="P3263"/>
  <c r="P3247"/>
  <c r="P3231"/>
  <c r="P3215"/>
  <c r="P3199"/>
  <c r="P3183"/>
  <c r="P3167"/>
  <c r="P3151"/>
  <c r="P3135"/>
  <c r="P3119"/>
  <c r="P3103"/>
  <c r="P3087"/>
  <c r="P3071"/>
  <c r="P3055"/>
  <c r="P3039"/>
  <c r="P3023"/>
  <c r="P3007"/>
  <c r="P2991"/>
  <c r="P2975"/>
  <c r="P2959"/>
  <c r="P2943"/>
  <c r="P2927"/>
  <c r="P2911"/>
  <c r="P2895"/>
  <c r="P2879"/>
  <c r="P2863"/>
  <c r="P2847"/>
  <c r="P2831"/>
  <c r="P2815"/>
  <c r="P2799"/>
  <c r="P2783"/>
  <c r="P3747"/>
  <c r="P3731"/>
  <c r="P3715"/>
  <c r="P3699"/>
  <c r="P3683"/>
  <c r="P3667"/>
  <c r="P3651"/>
  <c r="P3635"/>
  <c r="P3619"/>
  <c r="P3603"/>
  <c r="P3587"/>
  <c r="P3571"/>
  <c r="P3555"/>
  <c r="P3539"/>
  <c r="P3523"/>
  <c r="P3507"/>
  <c r="P3491"/>
  <c r="P3475"/>
  <c r="P3459"/>
  <c r="P3443"/>
  <c r="P3427"/>
  <c r="P3411"/>
  <c r="P3395"/>
  <c r="P3379"/>
  <c r="P3363"/>
  <c r="P3347"/>
  <c r="P3331"/>
  <c r="P3315"/>
  <c r="P3299"/>
  <c r="P3283"/>
  <c r="P3267"/>
  <c r="P3251"/>
  <c r="P3235"/>
  <c r="P3219"/>
  <c r="P3203"/>
  <c r="P3187"/>
  <c r="P3171"/>
  <c r="P3155"/>
  <c r="P3139"/>
  <c r="P3123"/>
  <c r="P3107"/>
  <c r="P3091"/>
  <c r="P3075"/>
  <c r="P3059"/>
  <c r="P3043"/>
  <c r="P3027"/>
  <c r="P3011"/>
  <c r="P2995"/>
  <c r="P2979"/>
  <c r="P2963"/>
  <c r="P2947"/>
  <c r="P2931"/>
  <c r="P2915"/>
  <c r="P2899"/>
  <c r="P2883"/>
  <c r="P2867"/>
  <c r="P2851"/>
  <c r="P2835"/>
  <c r="P2819"/>
  <c r="P2803"/>
  <c r="P2787"/>
  <c r="P2771"/>
  <c r="P3751"/>
  <c r="P3735"/>
  <c r="P3719"/>
  <c r="P3703"/>
  <c r="P3687"/>
  <c r="P3671"/>
  <c r="P3655"/>
  <c r="P3639"/>
  <c r="P3623"/>
  <c r="P3607"/>
  <c r="P3591"/>
  <c r="P3575"/>
  <c r="P3559"/>
  <c r="P3543"/>
  <c r="P3527"/>
  <c r="P3511"/>
  <c r="P3495"/>
  <c r="P3479"/>
  <c r="P3463"/>
  <c r="P3447"/>
  <c r="P3431"/>
  <c r="P3415"/>
  <c r="P3399"/>
  <c r="P3383"/>
  <c r="P3367"/>
  <c r="P3351"/>
  <c r="P3335"/>
  <c r="P3319"/>
  <c r="P3303"/>
  <c r="P3287"/>
  <c r="P3271"/>
  <c r="P3255"/>
  <c r="P3239"/>
  <c r="P3223"/>
  <c r="P3207"/>
  <c r="P3191"/>
  <c r="P3175"/>
  <c r="P3159"/>
  <c r="P3143"/>
  <c r="P3127"/>
  <c r="P3111"/>
  <c r="P3095"/>
  <c r="P3079"/>
  <c r="P3063"/>
  <c r="P3047"/>
  <c r="P3031"/>
  <c r="P3015"/>
  <c r="P2999"/>
  <c r="P2983"/>
  <c r="P2967"/>
  <c r="P2951"/>
  <c r="P2935"/>
  <c r="P2919"/>
  <c r="P2903"/>
  <c r="P2887"/>
  <c r="P2871"/>
  <c r="P2855"/>
  <c r="P2839"/>
  <c r="P2823"/>
  <c r="P2807"/>
  <c r="P2791"/>
  <c r="P2775"/>
  <c r="P3732"/>
  <c r="P3700"/>
  <c r="P3668"/>
  <c r="P3636"/>
  <c r="P3604"/>
  <c r="P3572"/>
  <c r="P3540"/>
  <c r="P3508"/>
  <c r="P3476"/>
  <c r="P3444"/>
  <c r="P3412"/>
  <c r="P3380"/>
  <c r="P3348"/>
  <c r="P3316"/>
  <c r="P3284"/>
  <c r="P3252"/>
  <c r="P3220"/>
  <c r="P3188"/>
  <c r="P3156"/>
  <c r="P3124"/>
  <c r="P3092"/>
  <c r="P3060"/>
  <c r="P3028"/>
  <c r="P2996"/>
  <c r="P2964"/>
  <c r="P2932"/>
  <c r="P2900"/>
  <c r="P2868"/>
  <c r="P2836"/>
  <c r="P2804"/>
  <c r="P2772"/>
  <c r="P3708"/>
  <c r="P3644"/>
  <c r="P3580"/>
  <c r="P3516"/>
  <c r="P3452"/>
  <c r="P3388"/>
  <c r="P3324"/>
  <c r="P3260"/>
  <c r="P3196"/>
  <c r="P3132"/>
  <c r="P3068"/>
  <c r="P3004"/>
  <c r="P2940"/>
  <c r="P2876"/>
  <c r="P2812"/>
  <c r="P3733"/>
  <c r="P3701"/>
  <c r="P3669"/>
  <c r="P3637"/>
  <c r="P3605"/>
  <c r="P3573"/>
  <c r="P3541"/>
  <c r="P3509"/>
  <c r="P3477"/>
  <c r="P3445"/>
  <c r="P3413"/>
  <c r="P3381"/>
  <c r="P3349"/>
  <c r="P3317"/>
  <c r="P3285"/>
  <c r="P3253"/>
  <c r="P3221"/>
  <c r="P3189"/>
  <c r="P3157"/>
  <c r="P3125"/>
  <c r="P3093"/>
  <c r="P3061"/>
  <c r="P3029"/>
  <c r="P2997"/>
  <c r="P2965"/>
  <c r="P2933"/>
  <c r="P2901"/>
  <c r="P2869"/>
  <c r="P2837"/>
  <c r="P2805"/>
  <c r="P2773"/>
  <c r="P3740"/>
  <c r="P3612"/>
  <c r="P3548"/>
  <c r="P3484"/>
  <c r="P3420"/>
  <c r="P3356"/>
  <c r="P3292"/>
  <c r="P3228"/>
  <c r="P3164"/>
  <c r="P3100"/>
  <c r="P3036"/>
  <c r="P2972"/>
  <c r="P2908"/>
  <c r="P2844"/>
  <c r="P2780"/>
  <c r="P3739"/>
  <c r="P3707"/>
  <c r="P3675"/>
  <c r="P3643"/>
  <c r="P3611"/>
  <c r="P3579"/>
  <c r="P3547"/>
  <c r="P3515"/>
  <c r="P3483"/>
  <c r="P3451"/>
  <c r="P3419"/>
  <c r="P3387"/>
  <c r="P3355"/>
  <c r="P3323"/>
  <c r="P3291"/>
  <c r="P3259"/>
  <c r="P3227"/>
  <c r="P3195"/>
  <c r="P3163"/>
  <c r="P3131"/>
  <c r="P3099"/>
  <c r="P3067"/>
  <c r="P3035"/>
  <c r="P3003"/>
  <c r="P2971"/>
  <c r="P2939"/>
  <c r="P2907"/>
  <c r="P2875"/>
  <c r="P2843"/>
  <c r="P2811"/>
  <c r="P2779"/>
  <c r="P3676"/>
  <c r="P3749"/>
  <c r="P3717"/>
  <c r="P3685"/>
  <c r="P3653"/>
  <c r="P3621"/>
  <c r="P3589"/>
  <c r="P3557"/>
  <c r="P3525"/>
  <c r="P3493"/>
  <c r="P3461"/>
  <c r="P3429"/>
  <c r="P3397"/>
  <c r="P3365"/>
  <c r="P3333"/>
  <c r="P3301"/>
  <c r="P3269"/>
  <c r="P3237"/>
  <c r="P3205"/>
  <c r="P3173"/>
  <c r="P3141"/>
  <c r="P3109"/>
  <c r="P3077"/>
  <c r="P3045"/>
  <c r="P3013"/>
  <c r="P2981"/>
  <c r="P2949"/>
  <c r="P2917"/>
  <c r="P2885"/>
  <c r="P2853"/>
  <c r="P2821"/>
  <c r="P2789"/>
  <c r="P3755"/>
  <c r="P3723"/>
  <c r="P3691"/>
  <c r="P3659"/>
  <c r="P3627"/>
  <c r="P3595"/>
  <c r="P3563"/>
  <c r="P3531"/>
  <c r="P3499"/>
  <c r="P3467"/>
  <c r="P3435"/>
  <c r="P3403"/>
  <c r="P3371"/>
  <c r="P3339"/>
  <c r="P3307"/>
  <c r="P3275"/>
  <c r="P3243"/>
  <c r="P3211"/>
  <c r="P3179"/>
  <c r="P3147"/>
  <c r="P3115"/>
  <c r="P3083"/>
  <c r="P3051"/>
  <c r="P3019"/>
  <c r="P2987"/>
  <c r="P2955"/>
  <c r="P2923"/>
  <c r="P2891"/>
  <c r="P2859"/>
  <c r="P2827"/>
  <c r="P2795"/>
  <c r="R1268"/>
  <c r="R1319"/>
  <c r="R1371"/>
  <c r="R1422"/>
  <c r="R1475"/>
  <c r="R1539"/>
  <c r="R1603"/>
  <c r="R1667"/>
  <c r="R1734"/>
  <c r="R1818"/>
  <c r="R1922"/>
  <c r="M730"/>
  <c r="M922"/>
  <c r="M1130"/>
  <c r="R1260"/>
  <c r="R1311"/>
  <c r="R1363"/>
  <c r="R1414"/>
  <c r="R1466"/>
  <c r="R1527"/>
  <c r="R1591"/>
  <c r="R1655"/>
  <c r="R1721"/>
  <c r="R1800"/>
  <c r="R1901"/>
  <c r="M874"/>
  <c r="M1082"/>
  <c r="S696"/>
  <c r="S715"/>
  <c r="S740"/>
  <c r="S765"/>
  <c r="S787"/>
  <c r="S813"/>
  <c r="S838"/>
  <c r="S860"/>
  <c r="S886"/>
  <c r="S912"/>
  <c r="S933"/>
  <c r="S960"/>
  <c r="S985"/>
  <c r="S1009"/>
  <c r="S1038"/>
  <c r="S1078"/>
  <c r="S1122"/>
  <c r="S1164"/>
  <c r="S1206"/>
  <c r="R1255"/>
  <c r="R1307"/>
  <c r="R1358"/>
  <c r="R1410"/>
  <c r="R1460"/>
  <c r="R1523"/>
  <c r="R1587"/>
  <c r="R1651"/>
  <c r="R1716"/>
  <c r="R1793"/>
  <c r="R1896"/>
  <c r="P2828"/>
  <c r="P2956"/>
  <c r="P3084"/>
  <c r="P3212"/>
  <c r="P3340"/>
  <c r="P3468"/>
  <c r="P3596"/>
  <c r="P3724"/>
  <c r="R1294"/>
  <c r="R1396"/>
  <c r="R1571"/>
  <c r="R1771"/>
  <c r="M818"/>
  <c r="M1034"/>
  <c r="S688"/>
  <c r="S707"/>
  <c r="S731"/>
  <c r="S756"/>
  <c r="S778"/>
  <c r="S804"/>
  <c r="S829"/>
  <c r="S851"/>
  <c r="S877"/>
  <c r="S902"/>
  <c r="S924"/>
  <c r="S950"/>
  <c r="S976"/>
  <c r="S997"/>
  <c r="S1028"/>
  <c r="S1061"/>
  <c r="S1105"/>
  <c r="S1147"/>
  <c r="S1189"/>
  <c r="S1234"/>
  <c r="R1286"/>
  <c r="R1338"/>
  <c r="R1388"/>
  <c r="R1439"/>
  <c r="R1495"/>
  <c r="R1559"/>
  <c r="R1623"/>
  <c r="R1687"/>
  <c r="R1757"/>
  <c r="R1850"/>
  <c r="P2788"/>
  <c r="P2916"/>
  <c r="P3044"/>
  <c r="P3172"/>
  <c r="P3300"/>
  <c r="P3428"/>
  <c r="P3556"/>
  <c r="P3684"/>
  <c r="R1447"/>
  <c r="R1635"/>
  <c r="R1869"/>
  <c r="M786"/>
  <c r="M970"/>
  <c r="M1178"/>
  <c r="S683"/>
  <c r="S706"/>
  <c r="S729"/>
  <c r="S750"/>
  <c r="S777"/>
  <c r="S802"/>
  <c r="S824"/>
  <c r="S850"/>
  <c r="S875"/>
  <c r="S897"/>
  <c r="S923"/>
  <c r="S948"/>
  <c r="S970"/>
  <c r="S996"/>
  <c r="S1026"/>
  <c r="S1058"/>
  <c r="S1100"/>
  <c r="S1142"/>
  <c r="S1186"/>
  <c r="R1282"/>
  <c r="R1332"/>
  <c r="R1383"/>
  <c r="R1435"/>
  <c r="R1491"/>
  <c r="R1555"/>
  <c r="R1619"/>
  <c r="R1683"/>
  <c r="R1753"/>
  <c r="R1843"/>
  <c r="P2892"/>
  <c r="P3020"/>
  <c r="P3148"/>
  <c r="P3276"/>
  <c r="P3404"/>
  <c r="P3532"/>
  <c r="P3660"/>
  <c r="I4873"/>
  <c r="I4219"/>
  <c r="I4271"/>
  <c r="I4393"/>
  <c r="I4649"/>
  <c r="I3855"/>
  <c r="S1231"/>
  <c r="S1223"/>
  <c r="S1215"/>
  <c r="S1207"/>
  <c r="S1199"/>
  <c r="S1191"/>
  <c r="S1183"/>
  <c r="S1175"/>
  <c r="S1167"/>
  <c r="S1159"/>
  <c r="S1151"/>
  <c r="S1143"/>
  <c r="S1135"/>
  <c r="S1127"/>
  <c r="S1119"/>
  <c r="S1111"/>
  <c r="S1103"/>
  <c r="S1095"/>
  <c r="S1087"/>
  <c r="S1079"/>
  <c r="S1071"/>
  <c r="S1063"/>
  <c r="S1055"/>
  <c r="S1047"/>
  <c r="S1039"/>
  <c r="S1031"/>
  <c r="S1023"/>
  <c r="S1015"/>
  <c r="S1007"/>
  <c r="S999"/>
  <c r="S991"/>
  <c r="S983"/>
  <c r="S975"/>
  <c r="S967"/>
  <c r="S959"/>
  <c r="S951"/>
  <c r="S943"/>
  <c r="S935"/>
  <c r="S927"/>
  <c r="S919"/>
  <c r="S911"/>
  <c r="S903"/>
  <c r="S895"/>
  <c r="S887"/>
  <c r="S879"/>
  <c r="S871"/>
  <c r="S863"/>
  <c r="S855"/>
  <c r="S847"/>
  <c r="S839"/>
  <c r="S831"/>
  <c r="S823"/>
  <c r="S815"/>
  <c r="S807"/>
  <c r="S799"/>
  <c r="S791"/>
  <c r="S783"/>
  <c r="S775"/>
  <c r="S767"/>
  <c r="S759"/>
  <c r="S751"/>
  <c r="S743"/>
  <c r="S735"/>
  <c r="S727"/>
  <c r="S1232"/>
  <c r="S1224"/>
  <c r="S1216"/>
  <c r="S1208"/>
  <c r="S1200"/>
  <c r="S1192"/>
  <c r="S1184"/>
  <c r="S1176"/>
  <c r="S1168"/>
  <c r="S1160"/>
  <c r="S1152"/>
  <c r="S1144"/>
  <c r="S1136"/>
  <c r="S1128"/>
  <c r="S1120"/>
  <c r="S1112"/>
  <c r="S1104"/>
  <c r="S1096"/>
  <c r="S1088"/>
  <c r="S1080"/>
  <c r="S1072"/>
  <c r="S1064"/>
  <c r="S1056"/>
  <c r="S1048"/>
  <c r="S1040"/>
  <c r="S1032"/>
  <c r="S1024"/>
  <c r="S1016"/>
  <c r="S1008"/>
  <c r="S1000"/>
  <c r="S1236"/>
  <c r="S1228"/>
  <c r="S1235"/>
  <c r="S1222"/>
  <c r="S1212"/>
  <c r="S1202"/>
  <c r="S1190"/>
  <c r="S1180"/>
  <c r="S1170"/>
  <c r="S1158"/>
  <c r="S1148"/>
  <c r="S1138"/>
  <c r="S1126"/>
  <c r="S1116"/>
  <c r="S1106"/>
  <c r="S1094"/>
  <c r="S1084"/>
  <c r="S1074"/>
  <c r="S1062"/>
  <c r="S1052"/>
  <c r="S1042"/>
  <c r="S1030"/>
  <c r="S1020"/>
  <c r="S1010"/>
  <c r="S998"/>
  <c r="S989"/>
  <c r="S980"/>
  <c r="S971"/>
  <c r="S962"/>
  <c r="S953"/>
  <c r="S944"/>
  <c r="S934"/>
  <c r="S925"/>
  <c r="S916"/>
  <c r="S907"/>
  <c r="S898"/>
  <c r="S889"/>
  <c r="S880"/>
  <c r="S870"/>
  <c r="S861"/>
  <c r="S852"/>
  <c r="S843"/>
  <c r="S834"/>
  <c r="S825"/>
  <c r="S816"/>
  <c r="S806"/>
  <c r="S797"/>
  <c r="S788"/>
  <c r="S779"/>
  <c r="S770"/>
  <c r="S761"/>
  <c r="S752"/>
  <c r="S742"/>
  <c r="S733"/>
  <c r="S724"/>
  <c r="S716"/>
  <c r="S708"/>
  <c r="S700"/>
  <c r="S692"/>
  <c r="S684"/>
  <c r="S763"/>
  <c r="S1227"/>
  <c r="S1195"/>
  <c r="S1163"/>
  <c r="S1131"/>
  <c r="S1099"/>
  <c r="S1067"/>
  <c r="S1035"/>
  <c r="S1003"/>
  <c r="S974"/>
  <c r="S947"/>
  <c r="S920"/>
  <c r="S892"/>
  <c r="S865"/>
  <c r="S837"/>
  <c r="S810"/>
  <c r="S782"/>
  <c r="S755"/>
  <c r="S728"/>
  <c r="S703"/>
  <c r="S679"/>
  <c r="S1237"/>
  <c r="S1225"/>
  <c r="S1213"/>
  <c r="S1203"/>
  <c r="S1193"/>
  <c r="S1181"/>
  <c r="S1171"/>
  <c r="S1161"/>
  <c r="S1149"/>
  <c r="S1139"/>
  <c r="S1129"/>
  <c r="S1117"/>
  <c r="S1107"/>
  <c r="S1097"/>
  <c r="S1085"/>
  <c r="S1075"/>
  <c r="S1065"/>
  <c r="S1053"/>
  <c r="S1043"/>
  <c r="S1033"/>
  <c r="S1021"/>
  <c r="S1011"/>
  <c r="S1001"/>
  <c r="S990"/>
  <c r="S981"/>
  <c r="S972"/>
  <c r="S963"/>
  <c r="S954"/>
  <c r="S945"/>
  <c r="S936"/>
  <c r="S926"/>
  <c r="S917"/>
  <c r="S908"/>
  <c r="S899"/>
  <c r="S890"/>
  <c r="S881"/>
  <c r="S872"/>
  <c r="S862"/>
  <c r="S853"/>
  <c r="S844"/>
  <c r="S835"/>
  <c r="S826"/>
  <c r="S817"/>
  <c r="S808"/>
  <c r="S798"/>
  <c r="S789"/>
  <c r="S780"/>
  <c r="S771"/>
  <c r="S762"/>
  <c r="S753"/>
  <c r="S744"/>
  <c r="S734"/>
  <c r="S725"/>
  <c r="S717"/>
  <c r="S709"/>
  <c r="S701"/>
  <c r="S693"/>
  <c r="S685"/>
  <c r="S677"/>
  <c r="S1205"/>
  <c r="S1173"/>
  <c r="S1141"/>
  <c r="S1109"/>
  <c r="S1077"/>
  <c r="S1057"/>
  <c r="S1025"/>
  <c r="S993"/>
  <c r="S965"/>
  <c r="S938"/>
  <c r="S910"/>
  <c r="S883"/>
  <c r="S856"/>
  <c r="S828"/>
  <c r="S801"/>
  <c r="S773"/>
  <c r="S737"/>
  <c r="S711"/>
  <c r="S687"/>
  <c r="S1226"/>
  <c r="S1214"/>
  <c r="S1204"/>
  <c r="S1194"/>
  <c r="S1182"/>
  <c r="S1172"/>
  <c r="S1162"/>
  <c r="S1150"/>
  <c r="S1140"/>
  <c r="S1130"/>
  <c r="S1118"/>
  <c r="S1108"/>
  <c r="S1098"/>
  <c r="S1086"/>
  <c r="S1076"/>
  <c r="S1066"/>
  <c r="S1054"/>
  <c r="S1044"/>
  <c r="S1034"/>
  <c r="S1022"/>
  <c r="S1012"/>
  <c r="S1002"/>
  <c r="S992"/>
  <c r="S982"/>
  <c r="S973"/>
  <c r="S964"/>
  <c r="S955"/>
  <c r="S946"/>
  <c r="S937"/>
  <c r="S928"/>
  <c r="S918"/>
  <c r="S909"/>
  <c r="S900"/>
  <c r="S891"/>
  <c r="S882"/>
  <c r="S873"/>
  <c r="S864"/>
  <c r="S854"/>
  <c r="S845"/>
  <c r="S836"/>
  <c r="S827"/>
  <c r="S818"/>
  <c r="S809"/>
  <c r="S800"/>
  <c r="S790"/>
  <c r="S781"/>
  <c r="S772"/>
  <c r="S754"/>
  <c r="S745"/>
  <c r="S736"/>
  <c r="S726"/>
  <c r="S718"/>
  <c r="S710"/>
  <c r="S702"/>
  <c r="S694"/>
  <c r="S686"/>
  <c r="S678"/>
  <c r="S1217"/>
  <c r="S1185"/>
  <c r="S1153"/>
  <c r="S1121"/>
  <c r="S1089"/>
  <c r="S1045"/>
  <c r="S1013"/>
  <c r="S984"/>
  <c r="S956"/>
  <c r="S929"/>
  <c r="S901"/>
  <c r="S874"/>
  <c r="S846"/>
  <c r="S819"/>
  <c r="S792"/>
  <c r="S764"/>
  <c r="S746"/>
  <c r="S719"/>
  <c r="S695"/>
  <c r="S1230"/>
  <c r="S1219"/>
  <c r="S1209"/>
  <c r="S1197"/>
  <c r="S1187"/>
  <c r="S1177"/>
  <c r="S1165"/>
  <c r="S1155"/>
  <c r="S1145"/>
  <c r="S1133"/>
  <c r="S1123"/>
  <c r="S1113"/>
  <c r="S1101"/>
  <c r="S1091"/>
  <c r="S1081"/>
  <c r="S1069"/>
  <c r="S1059"/>
  <c r="S1049"/>
  <c r="S1037"/>
  <c r="S1027"/>
  <c r="S1017"/>
  <c r="S1005"/>
  <c r="S995"/>
  <c r="S986"/>
  <c r="S977"/>
  <c r="S968"/>
  <c r="S958"/>
  <c r="S949"/>
  <c r="S940"/>
  <c r="S931"/>
  <c r="S922"/>
  <c r="S913"/>
  <c r="S904"/>
  <c r="S894"/>
  <c r="S885"/>
  <c r="S876"/>
  <c r="S867"/>
  <c r="S858"/>
  <c r="S849"/>
  <c r="S840"/>
  <c r="S830"/>
  <c r="S821"/>
  <c r="S812"/>
  <c r="S803"/>
  <c r="S794"/>
  <c r="S785"/>
  <c r="S776"/>
  <c r="S766"/>
  <c r="S757"/>
  <c r="S748"/>
  <c r="S739"/>
  <c r="S730"/>
  <c r="S721"/>
  <c r="S713"/>
  <c r="S705"/>
  <c r="S697"/>
  <c r="S689"/>
  <c r="S681"/>
  <c r="S1233"/>
  <c r="S1220"/>
  <c r="S1210"/>
  <c r="S1198"/>
  <c r="S1188"/>
  <c r="S1178"/>
  <c r="S1166"/>
  <c r="S1156"/>
  <c r="S1146"/>
  <c r="S1134"/>
  <c r="S1124"/>
  <c r="S1114"/>
  <c r="S1102"/>
  <c r="S1092"/>
  <c r="S1082"/>
  <c r="S1070"/>
  <c r="S1060"/>
  <c r="S1050"/>
  <c r="R1247"/>
  <c r="R1299"/>
  <c r="R1350"/>
  <c r="R1402"/>
  <c r="R1452"/>
  <c r="R1511"/>
  <c r="R1575"/>
  <c r="R1639"/>
  <c r="R1703"/>
  <c r="R1776"/>
  <c r="R1875"/>
  <c r="M853"/>
  <c r="M1037"/>
  <c r="R1243"/>
  <c r="R1346"/>
  <c r="R1507"/>
  <c r="R1699"/>
  <c r="M765"/>
  <c r="M957"/>
  <c r="M1165"/>
  <c r="S682"/>
  <c r="S704"/>
  <c r="S723"/>
  <c r="S749"/>
  <c r="S774"/>
  <c r="S796"/>
  <c r="S822"/>
  <c r="S848"/>
  <c r="S869"/>
  <c r="S896"/>
  <c r="S921"/>
  <c r="S942"/>
  <c r="S969"/>
  <c r="S994"/>
  <c r="S1019"/>
  <c r="S1051"/>
  <c r="S1093"/>
  <c r="S1137"/>
  <c r="S1179"/>
  <c r="S1221"/>
  <c r="R1274"/>
  <c r="R1324"/>
  <c r="R1375"/>
  <c r="R1427"/>
  <c r="R1479"/>
  <c r="R1543"/>
  <c r="R1607"/>
  <c r="R1671"/>
  <c r="R1739"/>
  <c r="R1825"/>
  <c r="P2884"/>
  <c r="P3012"/>
  <c r="P3140"/>
  <c r="P3268"/>
  <c r="P3396"/>
  <c r="P3524"/>
  <c r="P3652"/>
  <c r="Q2765"/>
  <c r="Q2757"/>
  <c r="Q2749"/>
  <c r="Q2741"/>
  <c r="Q2733"/>
  <c r="Q2725"/>
  <c r="Q2717"/>
  <c r="Q2709"/>
  <c r="Q2701"/>
  <c r="Q2693"/>
  <c r="Q2685"/>
  <c r="Q2677"/>
  <c r="Q2669"/>
  <c r="Q2661"/>
  <c r="Q2653"/>
  <c r="Q2645"/>
  <c r="Q2637"/>
  <c r="Q2629"/>
  <c r="Q2621"/>
  <c r="Q2613"/>
  <c r="Q2605"/>
  <c r="Q2597"/>
  <c r="Q2589"/>
  <c r="Q2581"/>
  <c r="Q2573"/>
  <c r="Q2565"/>
  <c r="Q2557"/>
  <c r="Q2549"/>
  <c r="Q2541"/>
  <c r="Q2533"/>
  <c r="Q2525"/>
  <c r="Q2517"/>
  <c r="Q2509"/>
  <c r="Q2501"/>
  <c r="Q2493"/>
  <c r="Q2485"/>
  <c r="Q2477"/>
  <c r="Q2469"/>
  <c r="Q2461"/>
  <c r="Q2453"/>
  <c r="Q2445"/>
  <c r="Q2437"/>
  <c r="Q2429"/>
  <c r="Q2421"/>
  <c r="Q2413"/>
  <c r="Q2405"/>
  <c r="Q2397"/>
  <c r="Q2389"/>
  <c r="Q2381"/>
  <c r="Q2373"/>
  <c r="Q2365"/>
  <c r="Q2357"/>
  <c r="Q2349"/>
  <c r="Q2341"/>
  <c r="Q2333"/>
  <c r="Q2325"/>
  <c r="Q2317"/>
  <c r="Q2309"/>
  <c r="Q2301"/>
  <c r="Q2293"/>
  <c r="Q2285"/>
  <c r="Q2277"/>
  <c r="Q2269"/>
  <c r="Q2261"/>
  <c r="Q2253"/>
  <c r="Q2245"/>
  <c r="Q2237"/>
  <c r="Q2229"/>
  <c r="Q2221"/>
  <c r="Q2213"/>
  <c r="Q2205"/>
  <c r="Q2197"/>
  <c r="Q2189"/>
  <c r="Q2181"/>
  <c r="Q2173"/>
  <c r="Q2165"/>
  <c r="Q2157"/>
  <c r="Q2149"/>
  <c r="Q2141"/>
  <c r="Q2133"/>
  <c r="Q2125"/>
  <c r="Q2117"/>
  <c r="Q2109"/>
  <c r="Q2101"/>
  <c r="Q2093"/>
  <c r="Q2085"/>
  <c r="Q2077"/>
  <c r="Q2069"/>
  <c r="Q2061"/>
  <c r="Q2053"/>
  <c r="Q2045"/>
  <c r="Q2037"/>
  <c r="Q2029"/>
  <c r="Q2021"/>
  <c r="Q2013"/>
  <c r="Q2005"/>
  <c r="Q1997"/>
  <c r="Q1989"/>
  <c r="Q1981"/>
  <c r="Q1973"/>
  <c r="Q1965"/>
  <c r="Q1957"/>
  <c r="Q1949"/>
  <c r="Q1941"/>
  <c r="Q1933"/>
  <c r="Q2767"/>
  <c r="Q2759"/>
  <c r="Q2751"/>
  <c r="Q2743"/>
  <c r="Q2735"/>
  <c r="Q2727"/>
  <c r="Q2719"/>
  <c r="Q2711"/>
  <c r="Q2703"/>
  <c r="Q2695"/>
  <c r="Q2687"/>
  <c r="Q2679"/>
  <c r="Q2671"/>
  <c r="Q2663"/>
  <c r="Q2655"/>
  <c r="Q2647"/>
  <c r="Q2639"/>
  <c r="Q2631"/>
  <c r="Q2623"/>
  <c r="Q2615"/>
  <c r="Q2607"/>
  <c r="Q2599"/>
  <c r="Q2591"/>
  <c r="Q2583"/>
  <c r="Q2575"/>
  <c r="Q2567"/>
  <c r="Q2559"/>
  <c r="Q2551"/>
  <c r="Q2543"/>
  <c r="Q2535"/>
  <c r="Q2527"/>
  <c r="Q2519"/>
  <c r="Q2511"/>
  <c r="Q2503"/>
  <c r="Q2495"/>
  <c r="Q2487"/>
  <c r="Q2479"/>
  <c r="Q2471"/>
  <c r="Q2463"/>
  <c r="Q2455"/>
  <c r="Q2447"/>
  <c r="Q2439"/>
  <c r="Q2431"/>
  <c r="Q2423"/>
  <c r="Q2415"/>
  <c r="Q2407"/>
  <c r="Q2399"/>
  <c r="Q2391"/>
  <c r="Q2383"/>
  <c r="Q2375"/>
  <c r="Q2367"/>
  <c r="Q2359"/>
  <c r="Q2351"/>
  <c r="Q2343"/>
  <c r="Q2335"/>
  <c r="Q2327"/>
  <c r="Q2319"/>
  <c r="Q2311"/>
  <c r="Q2303"/>
  <c r="Q2295"/>
  <c r="Q2287"/>
  <c r="Q2279"/>
  <c r="Q2271"/>
  <c r="Q2263"/>
  <c r="Q2255"/>
  <c r="Q2247"/>
  <c r="Q2239"/>
  <c r="Q2231"/>
  <c r="Q2223"/>
  <c r="Q2215"/>
  <c r="Q2207"/>
  <c r="Q2199"/>
  <c r="Q2191"/>
  <c r="Q2183"/>
  <c r="Q2175"/>
  <c r="Q2167"/>
  <c r="Q2159"/>
  <c r="Q2151"/>
  <c r="Q2143"/>
  <c r="Q2135"/>
  <c r="Q2127"/>
  <c r="Q2119"/>
  <c r="Q2111"/>
  <c r="Q2103"/>
  <c r="Q2095"/>
  <c r="Q2087"/>
  <c r="Q2079"/>
  <c r="Q2071"/>
  <c r="Q2063"/>
  <c r="Q2055"/>
  <c r="Q2047"/>
  <c r="Q2039"/>
  <c r="Q2031"/>
  <c r="Q2023"/>
  <c r="Q2015"/>
  <c r="Q2007"/>
  <c r="Q1999"/>
  <c r="Q1991"/>
  <c r="Q1983"/>
  <c r="Q1975"/>
  <c r="Q1967"/>
  <c r="Q1959"/>
  <c r="Q1951"/>
  <c r="Q1943"/>
  <c r="Q1935"/>
  <c r="Q2760"/>
  <c r="Q2752"/>
  <c r="Q2744"/>
  <c r="Q2736"/>
  <c r="Q2728"/>
  <c r="Q2720"/>
  <c r="Q2712"/>
  <c r="Q2704"/>
  <c r="Q2696"/>
  <c r="Q2688"/>
  <c r="Q2680"/>
  <c r="Q2672"/>
  <c r="Q2664"/>
  <c r="Q2656"/>
  <c r="Q2648"/>
  <c r="Q2640"/>
  <c r="Q2632"/>
  <c r="Q2624"/>
  <c r="Q2616"/>
  <c r="Q2608"/>
  <c r="Q2600"/>
  <c r="Q2592"/>
  <c r="Q2584"/>
  <c r="Q2576"/>
  <c r="Q2568"/>
  <c r="Q2560"/>
  <c r="Q2552"/>
  <c r="Q2544"/>
  <c r="Q2536"/>
  <c r="Q2528"/>
  <c r="Q2520"/>
  <c r="Q2512"/>
  <c r="Q2504"/>
  <c r="Q2496"/>
  <c r="Q2488"/>
  <c r="Q2480"/>
  <c r="Q2472"/>
  <c r="Q2464"/>
  <c r="Q2456"/>
  <c r="Q2448"/>
  <c r="Q2440"/>
  <c r="Q2432"/>
  <c r="Q2424"/>
  <c r="Q2416"/>
  <c r="Q2408"/>
  <c r="Q2400"/>
  <c r="Q2392"/>
  <c r="Q2384"/>
  <c r="Q2376"/>
  <c r="Q2368"/>
  <c r="Q2360"/>
  <c r="Q2352"/>
  <c r="Q2344"/>
  <c r="Q2336"/>
  <c r="Q2328"/>
  <c r="Q2320"/>
  <c r="Q2312"/>
  <c r="Q2304"/>
  <c r="Q2296"/>
  <c r="Q2288"/>
  <c r="Q2280"/>
  <c r="Q2272"/>
  <c r="Q2264"/>
  <c r="Q2256"/>
  <c r="Q2248"/>
  <c r="Q2240"/>
  <c r="Q2232"/>
  <c r="Q2224"/>
  <c r="Q2216"/>
  <c r="Q2208"/>
  <c r="Q2200"/>
  <c r="Q2192"/>
  <c r="Q2184"/>
  <c r="Q2176"/>
  <c r="Q2168"/>
  <c r="Q2160"/>
  <c r="Q2152"/>
  <c r="Q2144"/>
  <c r="Q2136"/>
  <c r="Q2128"/>
  <c r="Q2120"/>
  <c r="Q2112"/>
  <c r="Q2104"/>
  <c r="Q2096"/>
  <c r="Q2088"/>
  <c r="Q2080"/>
  <c r="Q2072"/>
  <c r="Q2064"/>
  <c r="Q2056"/>
  <c r="Q2048"/>
  <c r="Q2040"/>
  <c r="Q2032"/>
  <c r="Q2024"/>
  <c r="Q2016"/>
  <c r="Q2008"/>
  <c r="Q2000"/>
  <c r="Q1992"/>
  <c r="Q1984"/>
  <c r="Q1976"/>
  <c r="Q1968"/>
  <c r="Q1960"/>
  <c r="Q1952"/>
  <c r="Q1944"/>
  <c r="Q1936"/>
  <c r="Q1928"/>
  <c r="Q2761"/>
  <c r="Q2753"/>
  <c r="Q2745"/>
  <c r="Q2737"/>
  <c r="Q2729"/>
  <c r="Q2721"/>
  <c r="Q2713"/>
  <c r="Q2705"/>
  <c r="Q2697"/>
  <c r="Q2689"/>
  <c r="Q2681"/>
  <c r="Q2673"/>
  <c r="Q2665"/>
  <c r="Q2657"/>
  <c r="Q2649"/>
  <c r="Q2641"/>
  <c r="Q2633"/>
  <c r="Q2625"/>
  <c r="Q2617"/>
  <c r="Q2609"/>
  <c r="Q2601"/>
  <c r="Q2593"/>
  <c r="Q2585"/>
  <c r="Q2577"/>
  <c r="Q2569"/>
  <c r="Q2561"/>
  <c r="Q2553"/>
  <c r="Q2545"/>
  <c r="Q2537"/>
  <c r="Q2529"/>
  <c r="Q2521"/>
  <c r="Q2513"/>
  <c r="Q2505"/>
  <c r="Q2497"/>
  <c r="Q2489"/>
  <c r="Q2481"/>
  <c r="Q2473"/>
  <c r="Q2465"/>
  <c r="Q2457"/>
  <c r="Q2449"/>
  <c r="Q2441"/>
  <c r="Q2433"/>
  <c r="Q2425"/>
  <c r="Q2417"/>
  <c r="Q2409"/>
  <c r="Q2401"/>
  <c r="Q2393"/>
  <c r="Q2385"/>
  <c r="Q2377"/>
  <c r="Q2369"/>
  <c r="Q2361"/>
  <c r="Q2353"/>
  <c r="Q2345"/>
  <c r="Q2337"/>
  <c r="Q2329"/>
  <c r="Q2321"/>
  <c r="Q2313"/>
  <c r="Q2305"/>
  <c r="Q2297"/>
  <c r="Q2289"/>
  <c r="Q2281"/>
  <c r="Q2273"/>
  <c r="Q2265"/>
  <c r="Q2257"/>
  <c r="Q2249"/>
  <c r="Q2241"/>
  <c r="Q2233"/>
  <c r="Q2225"/>
  <c r="Q2217"/>
  <c r="Q2209"/>
  <c r="Q2201"/>
  <c r="Q2193"/>
  <c r="Q2185"/>
  <c r="Q2177"/>
  <c r="Q2169"/>
  <c r="Q2161"/>
  <c r="Q2153"/>
  <c r="Q2145"/>
  <c r="Q2137"/>
  <c r="Q2129"/>
  <c r="Q2121"/>
  <c r="Q2113"/>
  <c r="Q2105"/>
  <c r="Q2097"/>
  <c r="Q2089"/>
  <c r="Q2081"/>
  <c r="Q2073"/>
  <c r="Q2065"/>
  <c r="Q2057"/>
  <c r="Q2049"/>
  <c r="Q2041"/>
  <c r="Q2033"/>
  <c r="Q2025"/>
  <c r="Q2017"/>
  <c r="Q2009"/>
  <c r="Q2001"/>
  <c r="Q1993"/>
  <c r="Q1985"/>
  <c r="Q1977"/>
  <c r="Q1969"/>
  <c r="Q1961"/>
  <c r="Q1953"/>
  <c r="Q1945"/>
  <c r="Q1937"/>
  <c r="Q1929"/>
  <c r="Q2764"/>
  <c r="Q2748"/>
  <c r="Q2732"/>
  <c r="Q2716"/>
  <c r="Q2700"/>
  <c r="Q2684"/>
  <c r="Q2668"/>
  <c r="Q2652"/>
  <c r="Q2636"/>
  <c r="Q2620"/>
  <c r="Q2604"/>
  <c r="Q2588"/>
  <c r="Q2572"/>
  <c r="Q2556"/>
  <c r="Q2540"/>
  <c r="Q2524"/>
  <c r="Q2508"/>
  <c r="Q2492"/>
  <c r="Q2476"/>
  <c r="Q2460"/>
  <c r="Q2444"/>
  <c r="Q2428"/>
  <c r="Q2412"/>
  <c r="Q2396"/>
  <c r="Q2380"/>
  <c r="Q2364"/>
  <c r="Q2348"/>
  <c r="Q2332"/>
  <c r="Q2316"/>
  <c r="Q2300"/>
  <c r="Q2284"/>
  <c r="Q2268"/>
  <c r="Q2252"/>
  <c r="Q2236"/>
  <c r="Q2220"/>
  <c r="Q2204"/>
  <c r="Q2188"/>
  <c r="Q2172"/>
  <c r="Q2156"/>
  <c r="Q2140"/>
  <c r="Q2124"/>
  <c r="Q2108"/>
  <c r="Q2092"/>
  <c r="Q2076"/>
  <c r="Q2060"/>
  <c r="Q2044"/>
  <c r="Q2028"/>
  <c r="Q2012"/>
  <c r="Q1996"/>
  <c r="Q1980"/>
  <c r="Q1964"/>
  <c r="Q1948"/>
  <c r="Q1932"/>
  <c r="Q2766"/>
  <c r="Q2750"/>
  <c r="Q2734"/>
  <c r="Q2718"/>
  <c r="Q2702"/>
  <c r="Q2686"/>
  <c r="Q2670"/>
  <c r="Q2654"/>
  <c r="Q2638"/>
  <c r="Q2622"/>
  <c r="Q2606"/>
  <c r="Q2590"/>
  <c r="Q2574"/>
  <c r="Q2558"/>
  <c r="Q2542"/>
  <c r="Q2526"/>
  <c r="Q2510"/>
  <c r="Q2494"/>
  <c r="Q2478"/>
  <c r="Q2462"/>
  <c r="Q2446"/>
  <c r="Q2430"/>
  <c r="Q2414"/>
  <c r="Q2398"/>
  <c r="Q2382"/>
  <c r="Q2366"/>
  <c r="Q2350"/>
  <c r="Q2334"/>
  <c r="Q2318"/>
  <c r="Q2302"/>
  <c r="Q2286"/>
  <c r="Q2270"/>
  <c r="Q2254"/>
  <c r="Q2238"/>
  <c r="Q2222"/>
  <c r="Q2206"/>
  <c r="Q2190"/>
  <c r="Q2174"/>
  <c r="Q2158"/>
  <c r="Q2142"/>
  <c r="Q2126"/>
  <c r="Q2110"/>
  <c r="Q2094"/>
  <c r="Q2078"/>
  <c r="Q2062"/>
  <c r="Q2046"/>
  <c r="Q2030"/>
  <c r="Q2014"/>
  <c r="Q1998"/>
  <c r="Q1982"/>
  <c r="Q1966"/>
  <c r="Q1950"/>
  <c r="Q1934"/>
  <c r="Q2754"/>
  <c r="Q2738"/>
  <c r="Q2722"/>
  <c r="Q2706"/>
  <c r="Q2690"/>
  <c r="Q2674"/>
  <c r="Q2658"/>
  <c r="Q2642"/>
  <c r="Q2626"/>
  <c r="Q2610"/>
  <c r="Q2594"/>
  <c r="Q2578"/>
  <c r="Q2562"/>
  <c r="Q2546"/>
  <c r="Q2530"/>
  <c r="Q2514"/>
  <c r="Q2498"/>
  <c r="Q2482"/>
  <c r="Q2466"/>
  <c r="Q2450"/>
  <c r="Q2434"/>
  <c r="Q2418"/>
  <c r="Q2402"/>
  <c r="Q2386"/>
  <c r="Q2370"/>
  <c r="Q2354"/>
  <c r="Q2338"/>
  <c r="Q2322"/>
  <c r="Q2306"/>
  <c r="Q2290"/>
  <c r="Q2274"/>
  <c r="Q2258"/>
  <c r="Q2242"/>
  <c r="Q2226"/>
  <c r="Q2210"/>
  <c r="Q2194"/>
  <c r="Q2178"/>
  <c r="Q2162"/>
  <c r="Q2146"/>
  <c r="Q2130"/>
  <c r="Q2114"/>
  <c r="Q2098"/>
  <c r="Q2082"/>
  <c r="Q2066"/>
  <c r="Q2050"/>
  <c r="Q2034"/>
  <c r="Q2018"/>
  <c r="Q2002"/>
  <c r="Q1986"/>
  <c r="Q1970"/>
  <c r="Q1954"/>
  <c r="Q1938"/>
  <c r="Q2758"/>
  <c r="Q2742"/>
  <c r="Q2726"/>
  <c r="Q2710"/>
  <c r="Q2694"/>
  <c r="Q2678"/>
  <c r="Q2662"/>
  <c r="Q2646"/>
  <c r="Q2630"/>
  <c r="Q2614"/>
  <c r="Q2598"/>
  <c r="Q2582"/>
  <c r="Q2566"/>
  <c r="Q2550"/>
  <c r="Q2534"/>
  <c r="Q2518"/>
  <c r="Q2502"/>
  <c r="Q2486"/>
  <c r="Q2470"/>
  <c r="Q2454"/>
  <c r="Q2438"/>
  <c r="Q2422"/>
  <c r="Q2406"/>
  <c r="Q2390"/>
  <c r="Q2374"/>
  <c r="Q2358"/>
  <c r="Q2342"/>
  <c r="Q2326"/>
  <c r="Q2310"/>
  <c r="Q2294"/>
  <c r="Q2278"/>
  <c r="Q2262"/>
  <c r="Q2246"/>
  <c r="Q2230"/>
  <c r="Q2214"/>
  <c r="Q2198"/>
  <c r="Q2182"/>
  <c r="Q2166"/>
  <c r="Q2150"/>
  <c r="Q2134"/>
  <c r="Q2118"/>
  <c r="Q2102"/>
  <c r="Q2086"/>
  <c r="Q2070"/>
  <c r="Q2054"/>
  <c r="Q2038"/>
  <c r="Q2022"/>
  <c r="Q2006"/>
  <c r="Q1990"/>
  <c r="Q1974"/>
  <c r="Q1958"/>
  <c r="Q1942"/>
  <c r="Q1956"/>
  <c r="Q1988"/>
  <c r="Q2020"/>
  <c r="Q2052"/>
  <c r="Q2084"/>
  <c r="Q2116"/>
  <c r="Q2148"/>
  <c r="Q2180"/>
  <c r="Q2212"/>
  <c r="Q2244"/>
  <c r="Q2276"/>
  <c r="Q2308"/>
  <c r="Q2340"/>
  <c r="Q2372"/>
  <c r="Q2404"/>
  <c r="Q2436"/>
  <c r="Q2468"/>
  <c r="Q2500"/>
  <c r="Q2532"/>
  <c r="Q2564"/>
  <c r="Q2596"/>
  <c r="Q2628"/>
  <c r="Q2660"/>
  <c r="Q2692"/>
  <c r="Q2724"/>
  <c r="Q2756"/>
  <c r="Q1946"/>
  <c r="Q1978"/>
  <c r="Q2010"/>
  <c r="Q2042"/>
  <c r="Q2074"/>
  <c r="Q2106"/>
  <c r="Q2138"/>
  <c r="Q2170"/>
  <c r="Q2202"/>
  <c r="Q2234"/>
  <c r="Q2266"/>
  <c r="Q2298"/>
  <c r="Q2330"/>
  <c r="Q2362"/>
  <c r="Q2394"/>
  <c r="Q2426"/>
  <c r="Q2458"/>
  <c r="Q2490"/>
  <c r="Q2522"/>
  <c r="Q2554"/>
  <c r="Q2586"/>
  <c r="Q2618"/>
  <c r="Q2650"/>
  <c r="Q2682"/>
  <c r="Q2714"/>
  <c r="Q2746"/>
  <c r="Q1940"/>
  <c r="Q1972"/>
  <c r="Q2004"/>
  <c r="Q2036"/>
  <c r="Q2068"/>
  <c r="Q2100"/>
  <c r="Q2132"/>
  <c r="Q2164"/>
  <c r="Q2196"/>
  <c r="Q2228"/>
  <c r="Q2260"/>
  <c r="Q2292"/>
  <c r="Q2324"/>
  <c r="Q2356"/>
  <c r="Q2388"/>
  <c r="Q2420"/>
  <c r="Q2452"/>
  <c r="Q2484"/>
  <c r="Q2516"/>
  <c r="Q2548"/>
  <c r="Q2580"/>
  <c r="Q2612"/>
  <c r="Q2644"/>
  <c r="Q2676"/>
  <c r="Q2708"/>
  <c r="Q2740"/>
  <c r="K2619"/>
  <c r="T467"/>
  <c r="T475"/>
  <c r="T483"/>
  <c r="T491"/>
  <c r="T499"/>
  <c r="T507"/>
  <c r="T515"/>
  <c r="T523"/>
  <c r="T531"/>
  <c r="T539"/>
  <c r="T547"/>
  <c r="T555"/>
  <c r="T563"/>
  <c r="T571"/>
  <c r="T579"/>
  <c r="T587"/>
  <c r="T595"/>
  <c r="T603"/>
  <c r="T611"/>
  <c r="T619"/>
  <c r="T627"/>
  <c r="T635"/>
  <c r="T643"/>
  <c r="T651"/>
  <c r="T659"/>
  <c r="T667"/>
  <c r="Q1939"/>
  <c r="Q1971"/>
  <c r="Q2003"/>
  <c r="Q2035"/>
  <c r="Q2067"/>
  <c r="Q2099"/>
  <c r="Q2131"/>
  <c r="Q2163"/>
  <c r="Q2195"/>
  <c r="Q2227"/>
  <c r="Q2259"/>
  <c r="Q2291"/>
  <c r="Q2323"/>
  <c r="Q2355"/>
  <c r="Q2387"/>
  <c r="Q2419"/>
  <c r="Q2451"/>
  <c r="Q2483"/>
  <c r="Q2515"/>
  <c r="Q2547"/>
  <c r="Q2579"/>
  <c r="Q2611"/>
  <c r="Q2643"/>
  <c r="Q2675"/>
  <c r="Q2707"/>
  <c r="Q2739"/>
  <c r="K2149"/>
  <c r="L1330"/>
  <c r="K2143"/>
  <c r="K2575"/>
  <c r="L1511"/>
  <c r="M754"/>
  <c r="M1074"/>
  <c r="K2058"/>
  <c r="J3147"/>
  <c r="I4713"/>
  <c r="L1764"/>
  <c r="K2582"/>
  <c r="K2070"/>
  <c r="K2469"/>
  <c r="J3304"/>
  <c r="M690"/>
  <c r="M842"/>
  <c r="M914"/>
  <c r="M986"/>
  <c r="M1138"/>
  <c r="M1210"/>
  <c r="K2383"/>
  <c r="I4074"/>
  <c r="M685"/>
  <c r="M749"/>
  <c r="M821"/>
  <c r="M909"/>
  <c r="M981"/>
  <c r="M1045"/>
  <c r="M1133"/>
  <c r="M1205"/>
  <c r="K2052"/>
  <c r="K2368"/>
  <c r="K2725"/>
  <c r="I4067"/>
  <c r="I4708"/>
  <c r="J3251"/>
  <c r="L1536"/>
  <c r="J3215"/>
  <c r="I3818"/>
  <c r="I4025"/>
  <c r="I4279"/>
  <c r="I4658"/>
  <c r="I4218"/>
  <c r="J3731"/>
  <c r="M781"/>
  <c r="M1005"/>
  <c r="M1237"/>
  <c r="K2491"/>
  <c r="J3616"/>
  <c r="I3904"/>
  <c r="I4177"/>
  <c r="I4457"/>
  <c r="I4786"/>
  <c r="J2957"/>
  <c r="L1305"/>
  <c r="J2901"/>
  <c r="J3658"/>
  <c r="I3983"/>
  <c r="I4521"/>
  <c r="M725"/>
  <c r="M829"/>
  <c r="M893"/>
  <c r="M949"/>
  <c r="M1069"/>
  <c r="M1117"/>
  <c r="M1173"/>
  <c r="K1966"/>
  <c r="K2235"/>
  <c r="J2871"/>
  <c r="M714"/>
  <c r="M778"/>
  <c r="M826"/>
  <c r="M882"/>
  <c r="M946"/>
  <c r="M1002"/>
  <c r="M1050"/>
  <c r="M1114"/>
  <c r="M1170"/>
  <c r="M1226"/>
  <c r="K1948"/>
  <c r="K2162"/>
  <c r="K2476"/>
  <c r="J2824"/>
  <c r="J3554"/>
  <c r="I3897"/>
  <c r="I4169"/>
  <c r="I4452"/>
  <c r="I4777"/>
  <c r="L1746"/>
  <c r="L1250"/>
  <c r="K1942"/>
  <c r="K2222"/>
  <c r="K2668"/>
  <c r="L1240"/>
  <c r="L1433"/>
  <c r="L1654"/>
  <c r="K1930"/>
  <c r="K2015"/>
  <c r="K2125"/>
  <c r="K2216"/>
  <c r="K2319"/>
  <c r="K2447"/>
  <c r="K2555"/>
  <c r="K2661"/>
  <c r="J2799"/>
  <c r="J3111"/>
  <c r="J3512"/>
  <c r="L1618"/>
  <c r="K2304"/>
  <c r="J3056"/>
  <c r="L1497"/>
  <c r="L1673"/>
  <c r="K2131"/>
  <c r="K2454"/>
  <c r="K2003"/>
  <c r="K2646"/>
  <c r="M762"/>
  <c r="M938"/>
  <c r="M1106"/>
  <c r="L1394"/>
  <c r="K1997"/>
  <c r="K2198"/>
  <c r="K2299"/>
  <c r="K2405"/>
  <c r="K2533"/>
  <c r="K2639"/>
  <c r="K2747"/>
  <c r="J3026"/>
  <c r="I3769"/>
  <c r="I3939"/>
  <c r="I4116"/>
  <c r="I4329"/>
  <c r="I4585"/>
  <c r="I4841"/>
  <c r="L1294"/>
  <c r="L1447"/>
  <c r="K2021"/>
  <c r="K2326"/>
  <c r="K2560"/>
  <c r="L1408"/>
  <c r="L1910"/>
  <c r="K2094"/>
  <c r="K2204"/>
  <c r="K2412"/>
  <c r="K2540"/>
  <c r="K2752"/>
  <c r="J3440"/>
  <c r="M682"/>
  <c r="M722"/>
  <c r="M810"/>
  <c r="M850"/>
  <c r="M890"/>
  <c r="M978"/>
  <c r="M1018"/>
  <c r="M1066"/>
  <c r="M1146"/>
  <c r="M1194"/>
  <c r="M1234"/>
  <c r="L1601"/>
  <c r="L1892"/>
  <c r="K2088"/>
  <c r="J3403"/>
  <c r="M717"/>
  <c r="M757"/>
  <c r="M797"/>
  <c r="M845"/>
  <c r="M885"/>
  <c r="M925"/>
  <c r="M973"/>
  <c r="M1013"/>
  <c r="M1053"/>
  <c r="M1101"/>
  <c r="M1141"/>
  <c r="M1181"/>
  <c r="M1229"/>
  <c r="L1344"/>
  <c r="L1549"/>
  <c r="L1819"/>
  <c r="K1984"/>
  <c r="K2076"/>
  <c r="K2167"/>
  <c r="K2284"/>
  <c r="K2390"/>
  <c r="K2496"/>
  <c r="K2624"/>
  <c r="K2732"/>
  <c r="J2985"/>
  <c r="J3341"/>
  <c r="I3768"/>
  <c r="I3938"/>
  <c r="I4115"/>
  <c r="I4324"/>
  <c r="I4580"/>
  <c r="I4836"/>
  <c r="J2816"/>
  <c r="J2898"/>
  <c r="J2967"/>
  <c r="J3047"/>
  <c r="J3142"/>
  <c r="J3231"/>
  <c r="J3330"/>
  <c r="J3434"/>
  <c r="J3530"/>
  <c r="J3647"/>
  <c r="L1319"/>
  <c r="L1421"/>
  <c r="L1522"/>
  <c r="L1636"/>
  <c r="L1782"/>
  <c r="J2815"/>
  <c r="J2880"/>
  <c r="J2958"/>
  <c r="J3045"/>
  <c r="J3121"/>
  <c r="J3221"/>
  <c r="J3325"/>
  <c r="J3414"/>
  <c r="J3519"/>
  <c r="J3640"/>
  <c r="J3744"/>
  <c r="I3831"/>
  <c r="I3915"/>
  <c r="I4001"/>
  <c r="I4089"/>
  <c r="I4191"/>
  <c r="I4292"/>
  <c r="I4419"/>
  <c r="I4547"/>
  <c r="I4675"/>
  <c r="I4803"/>
  <c r="L1586"/>
  <c r="J2929"/>
  <c r="J3288"/>
  <c r="J3598"/>
  <c r="I3810"/>
  <c r="I3980"/>
  <c r="I4066"/>
  <c r="I4268"/>
  <c r="I4388"/>
  <c r="I4516"/>
  <c r="I4772"/>
  <c r="J2867"/>
  <c r="J3017"/>
  <c r="J3194"/>
  <c r="J3398"/>
  <c r="J3603"/>
  <c r="L1282"/>
  <c r="L1485"/>
  <c r="L1874"/>
  <c r="J3014"/>
  <c r="I4644"/>
  <c r="M837"/>
  <c r="M997"/>
  <c r="M1125"/>
  <c r="M1221"/>
  <c r="L1369"/>
  <c r="L1472"/>
  <c r="L1575"/>
  <c r="L1709"/>
  <c r="L1855"/>
  <c r="K2039"/>
  <c r="K2112"/>
  <c r="K2186"/>
  <c r="K2262"/>
  <c r="K2348"/>
  <c r="K2432"/>
  <c r="K2518"/>
  <c r="K2604"/>
  <c r="K2688"/>
  <c r="J2775"/>
  <c r="J2841"/>
  <c r="J2928"/>
  <c r="J2995"/>
  <c r="J3075"/>
  <c r="J3178"/>
  <c r="J3267"/>
  <c r="J3367"/>
  <c r="J3471"/>
  <c r="J3574"/>
  <c r="J3689"/>
  <c r="I3787"/>
  <c r="I3873"/>
  <c r="I3959"/>
  <c r="I4043"/>
  <c r="I4139"/>
  <c r="I4242"/>
  <c r="I4355"/>
  <c r="I4483"/>
  <c r="I4611"/>
  <c r="I4739"/>
  <c r="I4867"/>
  <c r="J2791"/>
  <c r="J2938"/>
  <c r="J3105"/>
  <c r="J3294"/>
  <c r="J3488"/>
  <c r="J3726"/>
  <c r="L1383"/>
  <c r="L1727"/>
  <c r="J2790"/>
  <c r="J2849"/>
  <c r="J3085"/>
  <c r="J3184"/>
  <c r="J3377"/>
  <c r="J3477"/>
  <c r="J3702"/>
  <c r="I3896"/>
  <c r="I4167"/>
  <c r="M709"/>
  <c r="M741"/>
  <c r="M773"/>
  <c r="M805"/>
  <c r="M869"/>
  <c r="M901"/>
  <c r="M933"/>
  <c r="M965"/>
  <c r="M1029"/>
  <c r="M1061"/>
  <c r="M1093"/>
  <c r="M1157"/>
  <c r="M1189"/>
  <c r="L1272"/>
  <c r="M706"/>
  <c r="M738"/>
  <c r="M770"/>
  <c r="M802"/>
  <c r="M834"/>
  <c r="M866"/>
  <c r="M898"/>
  <c r="M930"/>
  <c r="M962"/>
  <c r="M994"/>
  <c r="M1026"/>
  <c r="M1058"/>
  <c r="M1090"/>
  <c r="M1122"/>
  <c r="M1154"/>
  <c r="M1186"/>
  <c r="M1218"/>
  <c r="L1262"/>
  <c r="L1357"/>
  <c r="L1458"/>
  <c r="L1561"/>
  <c r="L1691"/>
  <c r="L1837"/>
  <c r="K1960"/>
  <c r="K2034"/>
  <c r="K2107"/>
  <c r="K2180"/>
  <c r="K2255"/>
  <c r="K2341"/>
  <c r="K2427"/>
  <c r="K2511"/>
  <c r="K2597"/>
  <c r="K2683"/>
  <c r="J2840"/>
  <c r="J2910"/>
  <c r="J2986"/>
  <c r="J3074"/>
  <c r="J3158"/>
  <c r="J3257"/>
  <c r="J3361"/>
  <c r="J3450"/>
  <c r="J3561"/>
  <c r="J3682"/>
  <c r="I3776"/>
  <c r="I3860"/>
  <c r="I3946"/>
  <c r="I4032"/>
  <c r="I4124"/>
  <c r="I4227"/>
  <c r="I4338"/>
  <c r="I4466"/>
  <c r="I4594"/>
  <c r="I4722"/>
  <c r="I4850"/>
  <c r="K2761"/>
  <c r="K2753"/>
  <c r="K2745"/>
  <c r="K2737"/>
  <c r="K2729"/>
  <c r="K2721"/>
  <c r="K2713"/>
  <c r="K2705"/>
  <c r="K2697"/>
  <c r="K2689"/>
  <c r="K2681"/>
  <c r="K2673"/>
  <c r="K2665"/>
  <c r="K2657"/>
  <c r="K2649"/>
  <c r="K2641"/>
  <c r="K2633"/>
  <c r="K2625"/>
  <c r="K2617"/>
  <c r="K2609"/>
  <c r="K2601"/>
  <c r="K2593"/>
  <c r="K2585"/>
  <c r="K2577"/>
  <c r="K2569"/>
  <c r="K2561"/>
  <c r="K2553"/>
  <c r="K2545"/>
  <c r="K2537"/>
  <c r="K2529"/>
  <c r="K2521"/>
  <c r="K2513"/>
  <c r="K2505"/>
  <c r="K2497"/>
  <c r="K2489"/>
  <c r="K2481"/>
  <c r="K2473"/>
  <c r="K2465"/>
  <c r="K2457"/>
  <c r="K2449"/>
  <c r="K2441"/>
  <c r="K2433"/>
  <c r="K2425"/>
  <c r="K2417"/>
  <c r="K2409"/>
  <c r="K2401"/>
  <c r="K2393"/>
  <c r="K2385"/>
  <c r="K2377"/>
  <c r="K2369"/>
  <c r="K2361"/>
  <c r="K2353"/>
  <c r="K2345"/>
  <c r="K2337"/>
  <c r="K2329"/>
  <c r="K2321"/>
  <c r="K2313"/>
  <c r="K2305"/>
  <c r="K2297"/>
  <c r="K2289"/>
  <c r="K2281"/>
  <c r="K2273"/>
  <c r="K2265"/>
  <c r="K2257"/>
  <c r="K2249"/>
  <c r="K2241"/>
  <c r="K2233"/>
  <c r="K2225"/>
  <c r="K2217"/>
  <c r="K2209"/>
  <c r="K2201"/>
  <c r="K2193"/>
  <c r="K2185"/>
  <c r="K2177"/>
  <c r="K2169"/>
  <c r="K2161"/>
  <c r="K2153"/>
  <c r="K2145"/>
  <c r="K2137"/>
  <c r="K2129"/>
  <c r="K2121"/>
  <c r="K2113"/>
  <c r="K2105"/>
  <c r="K2097"/>
  <c r="K2089"/>
  <c r="K2081"/>
  <c r="K2073"/>
  <c r="K2065"/>
  <c r="K2057"/>
  <c r="K2049"/>
  <c r="K2041"/>
  <c r="K2033"/>
  <c r="K2025"/>
  <c r="K2017"/>
  <c r="K2009"/>
  <c r="K2001"/>
  <c r="K1993"/>
  <c r="K1985"/>
  <c r="K1977"/>
  <c r="K1969"/>
  <c r="K1961"/>
  <c r="K1953"/>
  <c r="K1945"/>
  <c r="K1937"/>
  <c r="K1929"/>
  <c r="K2762"/>
  <c r="K2754"/>
  <c r="K2746"/>
  <c r="K2738"/>
  <c r="K2730"/>
  <c r="K2722"/>
  <c r="K2714"/>
  <c r="K2706"/>
  <c r="K2698"/>
  <c r="K2690"/>
  <c r="K2682"/>
  <c r="K2674"/>
  <c r="K2666"/>
  <c r="K2658"/>
  <c r="K2650"/>
  <c r="K2642"/>
  <c r="K2634"/>
  <c r="K2626"/>
  <c r="K2618"/>
  <c r="K2610"/>
  <c r="K2602"/>
  <c r="K2594"/>
  <c r="K2586"/>
  <c r="K2578"/>
  <c r="K2570"/>
  <c r="K2562"/>
  <c r="K2554"/>
  <c r="K2546"/>
  <c r="K2538"/>
  <c r="K2530"/>
  <c r="K2522"/>
  <c r="K2514"/>
  <c r="K2506"/>
  <c r="K2498"/>
  <c r="K2490"/>
  <c r="K2482"/>
  <c r="K2474"/>
  <c r="K2466"/>
  <c r="K2458"/>
  <c r="K2450"/>
  <c r="K2442"/>
  <c r="K2434"/>
  <c r="K2426"/>
  <c r="K2418"/>
  <c r="K2410"/>
  <c r="K2402"/>
  <c r="K2394"/>
  <c r="K2386"/>
  <c r="K2378"/>
  <c r="K2370"/>
  <c r="K2362"/>
  <c r="K2354"/>
  <c r="K2346"/>
  <c r="K2338"/>
  <c r="K2330"/>
  <c r="K2322"/>
  <c r="K2314"/>
  <c r="K2306"/>
  <c r="K2298"/>
  <c r="K2290"/>
  <c r="K2282"/>
  <c r="K2274"/>
  <c r="K2266"/>
  <c r="K2258"/>
  <c r="K2250"/>
  <c r="K2242"/>
  <c r="K2758"/>
  <c r="K2748"/>
  <c r="K2736"/>
  <c r="K2726"/>
  <c r="K2716"/>
  <c r="K2704"/>
  <c r="K2694"/>
  <c r="K2684"/>
  <c r="K2672"/>
  <c r="K2662"/>
  <c r="K2652"/>
  <c r="K2640"/>
  <c r="K2630"/>
  <c r="K2620"/>
  <c r="K2608"/>
  <c r="K2598"/>
  <c r="K2588"/>
  <c r="K2576"/>
  <c r="K2566"/>
  <c r="K2556"/>
  <c r="K2544"/>
  <c r="K2534"/>
  <c r="K2524"/>
  <c r="K2512"/>
  <c r="K2502"/>
  <c r="K2492"/>
  <c r="K2480"/>
  <c r="K2470"/>
  <c r="K2460"/>
  <c r="K2448"/>
  <c r="K2438"/>
  <c r="K2428"/>
  <c r="K2416"/>
  <c r="K2406"/>
  <c r="K2396"/>
  <c r="K2384"/>
  <c r="K2374"/>
  <c r="K2364"/>
  <c r="K2352"/>
  <c r="K2342"/>
  <c r="K2332"/>
  <c r="K2320"/>
  <c r="K2310"/>
  <c r="K2300"/>
  <c r="K2288"/>
  <c r="K2278"/>
  <c r="K2268"/>
  <c r="K2256"/>
  <c r="K2246"/>
  <c r="K2236"/>
  <c r="K2227"/>
  <c r="K2218"/>
  <c r="K2208"/>
  <c r="K2199"/>
  <c r="K2190"/>
  <c r="K2181"/>
  <c r="K2172"/>
  <c r="K2163"/>
  <c r="K2154"/>
  <c r="K2144"/>
  <c r="K2135"/>
  <c r="K2126"/>
  <c r="K2117"/>
  <c r="K2108"/>
  <c r="K2099"/>
  <c r="K2090"/>
  <c r="K2080"/>
  <c r="K2071"/>
  <c r="K2062"/>
  <c r="K2053"/>
  <c r="K2044"/>
  <c r="K2035"/>
  <c r="K2026"/>
  <c r="K2016"/>
  <c r="K2007"/>
  <c r="K1998"/>
  <c r="K1989"/>
  <c r="K1980"/>
  <c r="K1971"/>
  <c r="K1962"/>
  <c r="K1952"/>
  <c r="K1943"/>
  <c r="K1934"/>
  <c r="K2759"/>
  <c r="K2749"/>
  <c r="K2739"/>
  <c r="K2727"/>
  <c r="K2717"/>
  <c r="K2707"/>
  <c r="K2695"/>
  <c r="K2685"/>
  <c r="K2675"/>
  <c r="K2663"/>
  <c r="K2653"/>
  <c r="K2643"/>
  <c r="K2631"/>
  <c r="K2621"/>
  <c r="K2611"/>
  <c r="K2599"/>
  <c r="K2589"/>
  <c r="K2579"/>
  <c r="K2567"/>
  <c r="K2557"/>
  <c r="K2547"/>
  <c r="K2535"/>
  <c r="K2525"/>
  <c r="K2515"/>
  <c r="K2503"/>
  <c r="K2493"/>
  <c r="K2483"/>
  <c r="K2471"/>
  <c r="K2461"/>
  <c r="K2451"/>
  <c r="K2439"/>
  <c r="K2429"/>
  <c r="K2419"/>
  <c r="K2407"/>
  <c r="K2397"/>
  <c r="K2387"/>
  <c r="K2375"/>
  <c r="K2365"/>
  <c r="K2355"/>
  <c r="K2343"/>
  <c r="K2333"/>
  <c r="K2323"/>
  <c r="K2311"/>
  <c r="K2301"/>
  <c r="K2291"/>
  <c r="K2279"/>
  <c r="K2269"/>
  <c r="K2259"/>
  <c r="K2247"/>
  <c r="K2237"/>
  <c r="K2228"/>
  <c r="K2219"/>
  <c r="K2210"/>
  <c r="K2200"/>
  <c r="K2191"/>
  <c r="K2182"/>
  <c r="K2173"/>
  <c r="K2164"/>
  <c r="K2155"/>
  <c r="K2146"/>
  <c r="K2136"/>
  <c r="K2127"/>
  <c r="K2118"/>
  <c r="K2109"/>
  <c r="K2100"/>
  <c r="K2091"/>
  <c r="K2082"/>
  <c r="K2072"/>
  <c r="K2063"/>
  <c r="K2054"/>
  <c r="K2045"/>
  <c r="K2036"/>
  <c r="K2027"/>
  <c r="K2018"/>
  <c r="K2008"/>
  <c r="K1999"/>
  <c r="K1990"/>
  <c r="K1981"/>
  <c r="K1972"/>
  <c r="K1963"/>
  <c r="K1954"/>
  <c r="K1944"/>
  <c r="K1935"/>
  <c r="K2760"/>
  <c r="K2750"/>
  <c r="K2740"/>
  <c r="K2728"/>
  <c r="K2718"/>
  <c r="K2708"/>
  <c r="K2696"/>
  <c r="K2686"/>
  <c r="K2676"/>
  <c r="K2664"/>
  <c r="K2654"/>
  <c r="K2644"/>
  <c r="K2632"/>
  <c r="K2622"/>
  <c r="K2612"/>
  <c r="K2600"/>
  <c r="K2590"/>
  <c r="K2580"/>
  <c r="K2568"/>
  <c r="K2558"/>
  <c r="K2548"/>
  <c r="K2536"/>
  <c r="K2526"/>
  <c r="K2516"/>
  <c r="K2504"/>
  <c r="K2494"/>
  <c r="K2484"/>
  <c r="K2472"/>
  <c r="K2462"/>
  <c r="K2452"/>
  <c r="K2440"/>
  <c r="K2430"/>
  <c r="K2420"/>
  <c r="K2408"/>
  <c r="K2398"/>
  <c r="K2388"/>
  <c r="K2376"/>
  <c r="K2366"/>
  <c r="K2356"/>
  <c r="K2344"/>
  <c r="K2334"/>
  <c r="K2324"/>
  <c r="K2312"/>
  <c r="K2302"/>
  <c r="K2292"/>
  <c r="K2280"/>
  <c r="K2270"/>
  <c r="K2260"/>
  <c r="K2248"/>
  <c r="K2238"/>
  <c r="K2229"/>
  <c r="K2220"/>
  <c r="K2211"/>
  <c r="K2202"/>
  <c r="K2192"/>
  <c r="K2183"/>
  <c r="K2174"/>
  <c r="K2165"/>
  <c r="K2156"/>
  <c r="K2147"/>
  <c r="K2138"/>
  <c r="K2128"/>
  <c r="K2119"/>
  <c r="K2110"/>
  <c r="K2101"/>
  <c r="K2092"/>
  <c r="K2083"/>
  <c r="K2074"/>
  <c r="K2064"/>
  <c r="K2055"/>
  <c r="K2046"/>
  <c r="K2037"/>
  <c r="K2028"/>
  <c r="K2019"/>
  <c r="K2010"/>
  <c r="K2000"/>
  <c r="K1991"/>
  <c r="K1982"/>
  <c r="K1973"/>
  <c r="K1964"/>
  <c r="K1955"/>
  <c r="K1946"/>
  <c r="K1936"/>
  <c r="K2763"/>
  <c r="K2751"/>
  <c r="K2741"/>
  <c r="K2731"/>
  <c r="K2719"/>
  <c r="K2709"/>
  <c r="K2699"/>
  <c r="K2687"/>
  <c r="K2677"/>
  <c r="K2667"/>
  <c r="K2655"/>
  <c r="K2645"/>
  <c r="K2635"/>
  <c r="K2623"/>
  <c r="K2613"/>
  <c r="K2603"/>
  <c r="K2591"/>
  <c r="K2581"/>
  <c r="K2571"/>
  <c r="K2559"/>
  <c r="K2549"/>
  <c r="K2539"/>
  <c r="K2527"/>
  <c r="K2517"/>
  <c r="K2507"/>
  <c r="K2495"/>
  <c r="K2485"/>
  <c r="K2475"/>
  <c r="K2463"/>
  <c r="K2453"/>
  <c r="K2443"/>
  <c r="K2431"/>
  <c r="K2421"/>
  <c r="K2411"/>
  <c r="K2399"/>
  <c r="K2389"/>
  <c r="K2379"/>
  <c r="K2367"/>
  <c r="K2357"/>
  <c r="K2347"/>
  <c r="K2335"/>
  <c r="K2325"/>
  <c r="K2315"/>
  <c r="K2303"/>
  <c r="K2293"/>
  <c r="K2283"/>
  <c r="K2271"/>
  <c r="K2261"/>
  <c r="K2251"/>
  <c r="K2239"/>
  <c r="K2230"/>
  <c r="K2221"/>
  <c r="K2212"/>
  <c r="K2203"/>
  <c r="K2194"/>
  <c r="K2184"/>
  <c r="K2175"/>
  <c r="K2166"/>
  <c r="K2157"/>
  <c r="K2148"/>
  <c r="K2139"/>
  <c r="K2130"/>
  <c r="K2120"/>
  <c r="K2111"/>
  <c r="K2102"/>
  <c r="K2093"/>
  <c r="K2084"/>
  <c r="K2075"/>
  <c r="K2066"/>
  <c r="K2056"/>
  <c r="K2047"/>
  <c r="K2038"/>
  <c r="K2029"/>
  <c r="K2020"/>
  <c r="K2011"/>
  <c r="K2002"/>
  <c r="K1992"/>
  <c r="K1983"/>
  <c r="K1974"/>
  <c r="K1965"/>
  <c r="K1956"/>
  <c r="K1947"/>
  <c r="K1938"/>
  <c r="K1928"/>
  <c r="L1249"/>
  <c r="L1293"/>
  <c r="L1343"/>
  <c r="L1393"/>
  <c r="L1445"/>
  <c r="L1496"/>
  <c r="L1546"/>
  <c r="L1599"/>
  <c r="L1667"/>
  <c r="L1740"/>
  <c r="L1813"/>
  <c r="L1886"/>
  <c r="L1270"/>
  <c r="L1303"/>
  <c r="L1353"/>
  <c r="L1405"/>
  <c r="L1456"/>
  <c r="L1506"/>
  <c r="L1559"/>
  <c r="L1611"/>
  <c r="L1684"/>
  <c r="L1757"/>
  <c r="L1830"/>
  <c r="L1903"/>
  <c r="K1959"/>
  <c r="K2014"/>
  <c r="K2087"/>
  <c r="K2142"/>
  <c r="K2215"/>
  <c r="K2296"/>
  <c r="K2382"/>
  <c r="K2424"/>
  <c r="K2510"/>
  <c r="K2596"/>
  <c r="K2680"/>
  <c r="K2744"/>
  <c r="L1247"/>
  <c r="L1289"/>
  <c r="L1338"/>
  <c r="L1391"/>
  <c r="L1441"/>
  <c r="L1480"/>
  <c r="L1530"/>
  <c r="L1583"/>
  <c r="L1646"/>
  <c r="L1719"/>
  <c r="L1774"/>
  <c r="L1847"/>
  <c r="L1921"/>
  <c r="K1995"/>
  <c r="K2068"/>
  <c r="K2141"/>
  <c r="K2214"/>
  <c r="K2295"/>
  <c r="K2381"/>
  <c r="K2467"/>
  <c r="K2551"/>
  <c r="K2615"/>
  <c r="K2679"/>
  <c r="K2765"/>
  <c r="J2866"/>
  <c r="J2984"/>
  <c r="J3104"/>
  <c r="J3250"/>
  <c r="J3397"/>
  <c r="J3553"/>
  <c r="J3681"/>
  <c r="L1246"/>
  <c r="L1256"/>
  <c r="L1266"/>
  <c r="L1278"/>
  <c r="L1288"/>
  <c r="L1298"/>
  <c r="L1312"/>
  <c r="L1325"/>
  <c r="L1337"/>
  <c r="L1351"/>
  <c r="L1362"/>
  <c r="L1376"/>
  <c r="L1389"/>
  <c r="L1401"/>
  <c r="L1415"/>
  <c r="L1426"/>
  <c r="L1440"/>
  <c r="L1453"/>
  <c r="L1465"/>
  <c r="L1479"/>
  <c r="L1490"/>
  <c r="L1504"/>
  <c r="L1517"/>
  <c r="L1529"/>
  <c r="L1543"/>
  <c r="L1554"/>
  <c r="L1568"/>
  <c r="L1581"/>
  <c r="L1593"/>
  <c r="L1609"/>
  <c r="L1627"/>
  <c r="L1645"/>
  <c r="L1663"/>
  <c r="L1682"/>
  <c r="L1700"/>
  <c r="L1718"/>
  <c r="L1737"/>
  <c r="L1755"/>
  <c r="L1773"/>
  <c r="L1791"/>
  <c r="L1810"/>
  <c r="L1828"/>
  <c r="L1846"/>
  <c r="L1865"/>
  <c r="L1883"/>
  <c r="L1901"/>
  <c r="K1939"/>
  <c r="K1957"/>
  <c r="K1975"/>
  <c r="K1994"/>
  <c r="K2012"/>
  <c r="K2030"/>
  <c r="K2048"/>
  <c r="K2067"/>
  <c r="K2085"/>
  <c r="K2103"/>
  <c r="K2122"/>
  <c r="K2140"/>
  <c r="K2158"/>
  <c r="K2176"/>
  <c r="K2195"/>
  <c r="K2213"/>
  <c r="K2231"/>
  <c r="K2252"/>
  <c r="K2272"/>
  <c r="K2294"/>
  <c r="K2316"/>
  <c r="K2336"/>
  <c r="K2358"/>
  <c r="K2380"/>
  <c r="K2400"/>
  <c r="K2422"/>
  <c r="K2444"/>
  <c r="K2464"/>
  <c r="K2486"/>
  <c r="K2508"/>
  <c r="K2528"/>
  <c r="K2550"/>
  <c r="K2572"/>
  <c r="K2592"/>
  <c r="K2614"/>
  <c r="K2636"/>
  <c r="K2656"/>
  <c r="K2678"/>
  <c r="K2700"/>
  <c r="K2720"/>
  <c r="K2742"/>
  <c r="K2764"/>
  <c r="J2785"/>
  <c r="J2812"/>
  <c r="J2838"/>
  <c r="J2865"/>
  <c r="J2894"/>
  <c r="J2922"/>
  <c r="J2953"/>
  <c r="J2983"/>
  <c r="J3011"/>
  <c r="J3040"/>
  <c r="J3069"/>
  <c r="J3103"/>
  <c r="J3139"/>
  <c r="J3176"/>
  <c r="J3213"/>
  <c r="J3249"/>
  <c r="J3286"/>
  <c r="J3322"/>
  <c r="J3359"/>
  <c r="J3395"/>
  <c r="J3432"/>
  <c r="J3469"/>
  <c r="J3510"/>
  <c r="J3552"/>
  <c r="J3594"/>
  <c r="J3638"/>
  <c r="J3680"/>
  <c r="I3767"/>
  <c r="I3809"/>
  <c r="I3851"/>
  <c r="I3895"/>
  <c r="I3937"/>
  <c r="I3979"/>
  <c r="I4023"/>
  <c r="I4065"/>
  <c r="I4114"/>
  <c r="I4164"/>
  <c r="I4217"/>
  <c r="I4267"/>
  <c r="I4323"/>
  <c r="I4387"/>
  <c r="I4451"/>
  <c r="I4515"/>
  <c r="I4579"/>
  <c r="I4643"/>
  <c r="I4707"/>
  <c r="I4771"/>
  <c r="I4835"/>
  <c r="L1920"/>
  <c r="L1912"/>
  <c r="L1904"/>
  <c r="L1896"/>
  <c r="L1888"/>
  <c r="L1880"/>
  <c r="L1872"/>
  <c r="L1864"/>
  <c r="L1856"/>
  <c r="L1848"/>
  <c r="L1840"/>
  <c r="L1832"/>
  <c r="L1824"/>
  <c r="L1816"/>
  <c r="L1808"/>
  <c r="L1800"/>
  <c r="L1792"/>
  <c r="L1784"/>
  <c r="L1776"/>
  <c r="L1768"/>
  <c r="L1760"/>
  <c r="L1752"/>
  <c r="L1744"/>
  <c r="L1736"/>
  <c r="L1728"/>
  <c r="L1720"/>
  <c r="L1712"/>
  <c r="L1704"/>
  <c r="L1696"/>
  <c r="L1688"/>
  <c r="L1680"/>
  <c r="L1672"/>
  <c r="L1664"/>
  <c r="L1656"/>
  <c r="L1648"/>
  <c r="L1640"/>
  <c r="L1632"/>
  <c r="L1624"/>
  <c r="L1616"/>
  <c r="L1608"/>
  <c r="L1600"/>
  <c r="L1924"/>
  <c r="L1915"/>
  <c r="L1906"/>
  <c r="L1897"/>
  <c r="L1887"/>
  <c r="L1878"/>
  <c r="L1869"/>
  <c r="L1860"/>
  <c r="L1851"/>
  <c r="L1842"/>
  <c r="L1833"/>
  <c r="L1823"/>
  <c r="L1814"/>
  <c r="L1805"/>
  <c r="L1796"/>
  <c r="L1787"/>
  <c r="L1778"/>
  <c r="L1769"/>
  <c r="L1759"/>
  <c r="L1750"/>
  <c r="L1741"/>
  <c r="L1732"/>
  <c r="L1723"/>
  <c r="L1714"/>
  <c r="L1705"/>
  <c r="L1695"/>
  <c r="L1686"/>
  <c r="L1677"/>
  <c r="L1668"/>
  <c r="L1659"/>
  <c r="L1650"/>
  <c r="L1641"/>
  <c r="L1631"/>
  <c r="L1622"/>
  <c r="L1613"/>
  <c r="L1604"/>
  <c r="L1595"/>
  <c r="L1587"/>
  <c r="L1579"/>
  <c r="L1571"/>
  <c r="L1563"/>
  <c r="L1555"/>
  <c r="L1547"/>
  <c r="L1539"/>
  <c r="L1531"/>
  <c r="L1523"/>
  <c r="L1515"/>
  <c r="L1507"/>
  <c r="L1499"/>
  <c r="L1491"/>
  <c r="L1483"/>
  <c r="L1475"/>
  <c r="L1467"/>
  <c r="L1459"/>
  <c r="L1451"/>
  <c r="L1443"/>
  <c r="L1435"/>
  <c r="L1427"/>
  <c r="L1419"/>
  <c r="L1411"/>
  <c r="L1403"/>
  <c r="L1395"/>
  <c r="L1387"/>
  <c r="L1379"/>
  <c r="L1371"/>
  <c r="L1363"/>
  <c r="L1355"/>
  <c r="L1347"/>
  <c r="L1339"/>
  <c r="L1331"/>
  <c r="L1323"/>
  <c r="L1315"/>
  <c r="L1307"/>
  <c r="L1299"/>
  <c r="L1291"/>
  <c r="L1283"/>
  <c r="L1275"/>
  <c r="L1267"/>
  <c r="L1259"/>
  <c r="L1251"/>
  <c r="L1243"/>
  <c r="L1412"/>
  <c r="L1316"/>
  <c r="L1300"/>
  <c r="L1284"/>
  <c r="L1268"/>
  <c r="L1252"/>
  <c r="L1244"/>
  <c r="L1862"/>
  <c r="L1679"/>
  <c r="L1652"/>
  <c r="L1634"/>
  <c r="L1615"/>
  <c r="L1925"/>
  <c r="L1916"/>
  <c r="L1907"/>
  <c r="L1898"/>
  <c r="L1889"/>
  <c r="L1879"/>
  <c r="L1870"/>
  <c r="L1861"/>
  <c r="L1852"/>
  <c r="L1843"/>
  <c r="L1834"/>
  <c r="L1825"/>
  <c r="L1815"/>
  <c r="L1806"/>
  <c r="L1797"/>
  <c r="L1788"/>
  <c r="L1779"/>
  <c r="L1770"/>
  <c r="L1761"/>
  <c r="L1751"/>
  <c r="L1742"/>
  <c r="L1733"/>
  <c r="L1724"/>
  <c r="L1715"/>
  <c r="L1706"/>
  <c r="L1697"/>
  <c r="L1687"/>
  <c r="L1678"/>
  <c r="L1669"/>
  <c r="L1660"/>
  <c r="L1651"/>
  <c r="L1642"/>
  <c r="L1633"/>
  <c r="L1623"/>
  <c r="L1614"/>
  <c r="L1605"/>
  <c r="L1596"/>
  <c r="L1588"/>
  <c r="L1580"/>
  <c r="L1572"/>
  <c r="L1564"/>
  <c r="L1556"/>
  <c r="L1548"/>
  <c r="L1540"/>
  <c r="L1532"/>
  <c r="L1524"/>
  <c r="L1516"/>
  <c r="L1508"/>
  <c r="L1500"/>
  <c r="L1492"/>
  <c r="L1484"/>
  <c r="L1476"/>
  <c r="L1468"/>
  <c r="L1460"/>
  <c r="L1452"/>
  <c r="L1444"/>
  <c r="L1436"/>
  <c r="L1428"/>
  <c r="L1420"/>
  <c r="L1404"/>
  <c r="L1396"/>
  <c r="L1388"/>
  <c r="L1380"/>
  <c r="L1372"/>
  <c r="L1364"/>
  <c r="L1356"/>
  <c r="L1348"/>
  <c r="L1340"/>
  <c r="L1332"/>
  <c r="L1324"/>
  <c r="L1308"/>
  <c r="L1292"/>
  <c r="L1276"/>
  <c r="L1260"/>
  <c r="L1926"/>
  <c r="L1917"/>
  <c r="L1908"/>
  <c r="L1899"/>
  <c r="L1890"/>
  <c r="L1881"/>
  <c r="L1871"/>
  <c r="L1853"/>
  <c r="L1844"/>
  <c r="L1835"/>
  <c r="L1826"/>
  <c r="L1817"/>
  <c r="L1807"/>
  <c r="L1798"/>
  <c r="L1789"/>
  <c r="L1780"/>
  <c r="L1771"/>
  <c r="L1762"/>
  <c r="L1753"/>
  <c r="L1743"/>
  <c r="L1734"/>
  <c r="L1725"/>
  <c r="L1716"/>
  <c r="L1707"/>
  <c r="L1698"/>
  <c r="L1689"/>
  <c r="L1670"/>
  <c r="L1661"/>
  <c r="L1643"/>
  <c r="L1625"/>
  <c r="L1918"/>
  <c r="L1909"/>
  <c r="L1900"/>
  <c r="L1891"/>
  <c r="L1882"/>
  <c r="L1873"/>
  <c r="L1863"/>
  <c r="L1854"/>
  <c r="L1845"/>
  <c r="L1836"/>
  <c r="L1827"/>
  <c r="L1818"/>
  <c r="L1809"/>
  <c r="L1799"/>
  <c r="L1790"/>
  <c r="L1781"/>
  <c r="L1772"/>
  <c r="L1763"/>
  <c r="L1754"/>
  <c r="L1745"/>
  <c r="L1735"/>
  <c r="L1726"/>
  <c r="L1717"/>
  <c r="L1708"/>
  <c r="L1699"/>
  <c r="L1690"/>
  <c r="L1681"/>
  <c r="L1671"/>
  <c r="L1662"/>
  <c r="L1653"/>
  <c r="L1644"/>
  <c r="L1635"/>
  <c r="L1626"/>
  <c r="L1617"/>
  <c r="L1607"/>
  <c r="L1598"/>
  <c r="L1590"/>
  <c r="L1582"/>
  <c r="L1574"/>
  <c r="L1566"/>
  <c r="L1558"/>
  <c r="L1550"/>
  <c r="L1542"/>
  <c r="L1534"/>
  <c r="L1526"/>
  <c r="L1518"/>
  <c r="L1510"/>
  <c r="L1502"/>
  <c r="L1494"/>
  <c r="L1486"/>
  <c r="L1478"/>
  <c r="L1470"/>
  <c r="L1462"/>
  <c r="L1454"/>
  <c r="L1446"/>
  <c r="L1438"/>
  <c r="L1430"/>
  <c r="L1422"/>
  <c r="L1414"/>
  <c r="L1406"/>
  <c r="L1398"/>
  <c r="L1390"/>
  <c r="L1382"/>
  <c r="L1374"/>
  <c r="L1366"/>
  <c r="L1358"/>
  <c r="L1350"/>
  <c r="L1342"/>
  <c r="L1334"/>
  <c r="L1326"/>
  <c r="L1318"/>
  <c r="L1310"/>
  <c r="L1302"/>
  <c r="J3748"/>
  <c r="J3740"/>
  <c r="J3732"/>
  <c r="J3724"/>
  <c r="J3716"/>
  <c r="J3708"/>
  <c r="J3700"/>
  <c r="J3692"/>
  <c r="J3684"/>
  <c r="J3676"/>
  <c r="J3668"/>
  <c r="J3660"/>
  <c r="J3652"/>
  <c r="J3644"/>
  <c r="J3636"/>
  <c r="J3628"/>
  <c r="J3620"/>
  <c r="J3612"/>
  <c r="J3604"/>
  <c r="J3596"/>
  <c r="J3588"/>
  <c r="J3580"/>
  <c r="J3572"/>
  <c r="J3564"/>
  <c r="J3556"/>
  <c r="J3548"/>
  <c r="J3540"/>
  <c r="J3532"/>
  <c r="J3524"/>
  <c r="J3516"/>
  <c r="J3508"/>
  <c r="J3500"/>
  <c r="J3492"/>
  <c r="J3484"/>
  <c r="J3476"/>
  <c r="J3468"/>
  <c r="J3460"/>
  <c r="J3452"/>
  <c r="J3444"/>
  <c r="J3436"/>
  <c r="J3428"/>
  <c r="J3420"/>
  <c r="J3412"/>
  <c r="J3404"/>
  <c r="J3396"/>
  <c r="J3388"/>
  <c r="J3380"/>
  <c r="J3372"/>
  <c r="J3364"/>
  <c r="J3356"/>
  <c r="J3348"/>
  <c r="J3340"/>
  <c r="J3332"/>
  <c r="J3324"/>
  <c r="J3316"/>
  <c r="J3308"/>
  <c r="J3300"/>
  <c r="J3292"/>
  <c r="J3284"/>
  <c r="J3276"/>
  <c r="J3268"/>
  <c r="J3260"/>
  <c r="J3252"/>
  <c r="J3244"/>
  <c r="J3236"/>
  <c r="J3228"/>
  <c r="J3220"/>
  <c r="J3212"/>
  <c r="J3204"/>
  <c r="J3196"/>
  <c r="J3188"/>
  <c r="J3180"/>
  <c r="J3172"/>
  <c r="J3164"/>
  <c r="J3156"/>
  <c r="J3148"/>
  <c r="J3140"/>
  <c r="J3132"/>
  <c r="J3124"/>
  <c r="J3116"/>
  <c r="J3108"/>
  <c r="J3100"/>
  <c r="J3092"/>
  <c r="J3084"/>
  <c r="J3076"/>
  <c r="J3068"/>
  <c r="J3060"/>
  <c r="J3052"/>
  <c r="J3044"/>
  <c r="J3036"/>
  <c r="J3028"/>
  <c r="J3020"/>
  <c r="J3012"/>
  <c r="J3004"/>
  <c r="J2996"/>
  <c r="J2988"/>
  <c r="J2980"/>
  <c r="J2972"/>
  <c r="J2964"/>
  <c r="J2956"/>
  <c r="J2948"/>
  <c r="J2940"/>
  <c r="J2932"/>
  <c r="J2924"/>
  <c r="J2916"/>
  <c r="J2908"/>
  <c r="J2900"/>
  <c r="J2892"/>
  <c r="J2884"/>
  <c r="J2876"/>
  <c r="J2868"/>
  <c r="J2860"/>
  <c r="J2852"/>
  <c r="J3749"/>
  <c r="J3741"/>
  <c r="J3733"/>
  <c r="J3725"/>
  <c r="J3717"/>
  <c r="J3709"/>
  <c r="J3701"/>
  <c r="J3693"/>
  <c r="J3685"/>
  <c r="J3677"/>
  <c r="J3669"/>
  <c r="J3661"/>
  <c r="J3653"/>
  <c r="J3645"/>
  <c r="J3637"/>
  <c r="J3629"/>
  <c r="J3621"/>
  <c r="J3613"/>
  <c r="J3605"/>
  <c r="J3597"/>
  <c r="J3589"/>
  <c r="J3581"/>
  <c r="J3573"/>
  <c r="J3565"/>
  <c r="J3557"/>
  <c r="J3549"/>
  <c r="J3541"/>
  <c r="J3533"/>
  <c r="J3525"/>
  <c r="J3517"/>
  <c r="J3509"/>
  <c r="J3501"/>
  <c r="J3493"/>
  <c r="J3485"/>
  <c r="J3747"/>
  <c r="J3737"/>
  <c r="J3727"/>
  <c r="J3715"/>
  <c r="J3705"/>
  <c r="J3695"/>
  <c r="J3683"/>
  <c r="J3673"/>
  <c r="J3663"/>
  <c r="J3651"/>
  <c r="J3641"/>
  <c r="J3631"/>
  <c r="J3619"/>
  <c r="J3609"/>
  <c r="J3599"/>
  <c r="J3587"/>
  <c r="J3577"/>
  <c r="J3567"/>
  <c r="J3555"/>
  <c r="J3545"/>
  <c r="J3535"/>
  <c r="J3523"/>
  <c r="J3513"/>
  <c r="J3503"/>
  <c r="J3491"/>
  <c r="J3481"/>
  <c r="J3472"/>
  <c r="J3463"/>
  <c r="J3454"/>
  <c r="J3445"/>
  <c r="J3435"/>
  <c r="J3426"/>
  <c r="J3417"/>
  <c r="J3408"/>
  <c r="J3399"/>
  <c r="J3390"/>
  <c r="J3381"/>
  <c r="J3371"/>
  <c r="J3362"/>
  <c r="J3353"/>
  <c r="J3344"/>
  <c r="J3335"/>
  <c r="J3326"/>
  <c r="J3317"/>
  <c r="J3307"/>
  <c r="J3298"/>
  <c r="J3289"/>
  <c r="J3280"/>
  <c r="J3271"/>
  <c r="J3262"/>
  <c r="J3253"/>
  <c r="J3243"/>
  <c r="J3234"/>
  <c r="J3225"/>
  <c r="J3216"/>
  <c r="J3207"/>
  <c r="J3198"/>
  <c r="J3189"/>
  <c r="J3179"/>
  <c r="J3170"/>
  <c r="J3161"/>
  <c r="J3152"/>
  <c r="J3143"/>
  <c r="J3134"/>
  <c r="J3125"/>
  <c r="J3115"/>
  <c r="J3106"/>
  <c r="J3097"/>
  <c r="J3088"/>
  <c r="J3079"/>
  <c r="J3070"/>
  <c r="J3061"/>
  <c r="J3051"/>
  <c r="J3042"/>
  <c r="J3033"/>
  <c r="J3024"/>
  <c r="J3015"/>
  <c r="J3006"/>
  <c r="J2997"/>
  <c r="J2987"/>
  <c r="J2978"/>
  <c r="J2969"/>
  <c r="J2960"/>
  <c r="J2951"/>
  <c r="J2942"/>
  <c r="J2933"/>
  <c r="J2923"/>
  <c r="J2914"/>
  <c r="J2905"/>
  <c r="J2896"/>
  <c r="J2887"/>
  <c r="J2878"/>
  <c r="J2869"/>
  <c r="J2859"/>
  <c r="J2850"/>
  <c r="J2842"/>
  <c r="J2834"/>
  <c r="J2826"/>
  <c r="J2818"/>
  <c r="J2810"/>
  <c r="J2802"/>
  <c r="J2794"/>
  <c r="J2786"/>
  <c r="J2778"/>
  <c r="J2770"/>
  <c r="J3750"/>
  <c r="J3738"/>
  <c r="J3728"/>
  <c r="J3718"/>
  <c r="J3706"/>
  <c r="J3696"/>
  <c r="J3686"/>
  <c r="J3674"/>
  <c r="J3664"/>
  <c r="J3654"/>
  <c r="J3642"/>
  <c r="J3632"/>
  <c r="J3622"/>
  <c r="J3610"/>
  <c r="J3600"/>
  <c r="J3590"/>
  <c r="J3578"/>
  <c r="J3568"/>
  <c r="J3558"/>
  <c r="J3546"/>
  <c r="J3536"/>
  <c r="J3526"/>
  <c r="J3514"/>
  <c r="J3504"/>
  <c r="J3494"/>
  <c r="J3482"/>
  <c r="J3473"/>
  <c r="J3464"/>
  <c r="J3455"/>
  <c r="J3446"/>
  <c r="J3437"/>
  <c r="J3427"/>
  <c r="J3418"/>
  <c r="J3409"/>
  <c r="J3400"/>
  <c r="J3391"/>
  <c r="J3382"/>
  <c r="J3373"/>
  <c r="J3363"/>
  <c r="J3354"/>
  <c r="J3345"/>
  <c r="J3336"/>
  <c r="J3327"/>
  <c r="J3318"/>
  <c r="J3309"/>
  <c r="J3299"/>
  <c r="J3290"/>
  <c r="J3281"/>
  <c r="J3272"/>
  <c r="J3263"/>
  <c r="J3254"/>
  <c r="J3245"/>
  <c r="J3235"/>
  <c r="J3226"/>
  <c r="J3217"/>
  <c r="J3208"/>
  <c r="J3199"/>
  <c r="J3190"/>
  <c r="J3181"/>
  <c r="J3171"/>
  <c r="J3162"/>
  <c r="J3153"/>
  <c r="J3144"/>
  <c r="J3135"/>
  <c r="J3126"/>
  <c r="J3117"/>
  <c r="J3107"/>
  <c r="J3098"/>
  <c r="J3089"/>
  <c r="J3080"/>
  <c r="J3071"/>
  <c r="J3062"/>
  <c r="J3053"/>
  <c r="J3043"/>
  <c r="J3034"/>
  <c r="J3025"/>
  <c r="J3016"/>
  <c r="J3007"/>
  <c r="J2998"/>
  <c r="J2989"/>
  <c r="J2979"/>
  <c r="J2970"/>
  <c r="J2961"/>
  <c r="J2952"/>
  <c r="J2943"/>
  <c r="J2934"/>
  <c r="J2925"/>
  <c r="J2915"/>
  <c r="J2906"/>
  <c r="J2897"/>
  <c r="J2888"/>
  <c r="J2879"/>
  <c r="J2870"/>
  <c r="J2861"/>
  <c r="J2851"/>
  <c r="J2843"/>
  <c r="J2835"/>
  <c r="J2827"/>
  <c r="J2819"/>
  <c r="J2811"/>
  <c r="J2803"/>
  <c r="J2795"/>
  <c r="J2787"/>
  <c r="J2779"/>
  <c r="J2771"/>
  <c r="J3751"/>
  <c r="J3739"/>
  <c r="J3729"/>
  <c r="J3719"/>
  <c r="J3707"/>
  <c r="J3697"/>
  <c r="J3687"/>
  <c r="J3675"/>
  <c r="J3665"/>
  <c r="J3655"/>
  <c r="J3643"/>
  <c r="J3633"/>
  <c r="J3623"/>
  <c r="J3611"/>
  <c r="J3601"/>
  <c r="J3591"/>
  <c r="J3579"/>
  <c r="J3569"/>
  <c r="J3559"/>
  <c r="J3547"/>
  <c r="J3537"/>
  <c r="J3527"/>
  <c r="J3515"/>
  <c r="J3505"/>
  <c r="J3495"/>
  <c r="J3483"/>
  <c r="J3474"/>
  <c r="J3465"/>
  <c r="J3456"/>
  <c r="J3447"/>
  <c r="J3438"/>
  <c r="J3429"/>
  <c r="J3419"/>
  <c r="J3410"/>
  <c r="J3401"/>
  <c r="J3392"/>
  <c r="J3383"/>
  <c r="J3374"/>
  <c r="J3365"/>
  <c r="J3355"/>
  <c r="J3346"/>
  <c r="J3337"/>
  <c r="J3328"/>
  <c r="J3319"/>
  <c r="J3310"/>
  <c r="J3301"/>
  <c r="J3291"/>
  <c r="J3282"/>
  <c r="J3273"/>
  <c r="J3264"/>
  <c r="J3255"/>
  <c r="J3246"/>
  <c r="J3237"/>
  <c r="J3227"/>
  <c r="J3218"/>
  <c r="J3209"/>
  <c r="J3200"/>
  <c r="J3191"/>
  <c r="J3182"/>
  <c r="J3173"/>
  <c r="J3163"/>
  <c r="J3154"/>
  <c r="J3145"/>
  <c r="J3136"/>
  <c r="J3127"/>
  <c r="J3118"/>
  <c r="J3109"/>
  <c r="J3099"/>
  <c r="J3090"/>
  <c r="J3752"/>
  <c r="J3742"/>
  <c r="J3730"/>
  <c r="J3720"/>
  <c r="J3710"/>
  <c r="J3698"/>
  <c r="J3688"/>
  <c r="J3678"/>
  <c r="J3666"/>
  <c r="J3656"/>
  <c r="J3646"/>
  <c r="J3634"/>
  <c r="J3624"/>
  <c r="J3614"/>
  <c r="J3602"/>
  <c r="J3592"/>
  <c r="J3582"/>
  <c r="J3570"/>
  <c r="J3560"/>
  <c r="J3550"/>
  <c r="J3538"/>
  <c r="J3528"/>
  <c r="J3518"/>
  <c r="J3506"/>
  <c r="J3496"/>
  <c r="J3486"/>
  <c r="J3475"/>
  <c r="J3466"/>
  <c r="J3457"/>
  <c r="J3448"/>
  <c r="J3439"/>
  <c r="J3430"/>
  <c r="J3421"/>
  <c r="J3411"/>
  <c r="J3402"/>
  <c r="J3393"/>
  <c r="J3384"/>
  <c r="J3375"/>
  <c r="J3366"/>
  <c r="J3357"/>
  <c r="J3347"/>
  <c r="J3338"/>
  <c r="J3329"/>
  <c r="J3320"/>
  <c r="J3311"/>
  <c r="J3302"/>
  <c r="J3293"/>
  <c r="J3283"/>
  <c r="J3274"/>
  <c r="J3265"/>
  <c r="J3256"/>
  <c r="J3247"/>
  <c r="J3238"/>
  <c r="J3229"/>
  <c r="J3219"/>
  <c r="J3210"/>
  <c r="J3201"/>
  <c r="J3192"/>
  <c r="J3183"/>
  <c r="J3174"/>
  <c r="J3165"/>
  <c r="J3155"/>
  <c r="J3146"/>
  <c r="J3137"/>
  <c r="J3128"/>
  <c r="J3119"/>
  <c r="J3110"/>
  <c r="J3101"/>
  <c r="J3091"/>
  <c r="J3082"/>
  <c r="J3073"/>
  <c r="J3064"/>
  <c r="J3055"/>
  <c r="J3046"/>
  <c r="J3037"/>
  <c r="J3027"/>
  <c r="J3018"/>
  <c r="J3009"/>
  <c r="J3000"/>
  <c r="J2991"/>
  <c r="J2982"/>
  <c r="J2973"/>
  <c r="J2963"/>
  <c r="J2954"/>
  <c r="J2945"/>
  <c r="J2936"/>
  <c r="J2927"/>
  <c r="J2918"/>
  <c r="J2909"/>
  <c r="J2899"/>
  <c r="J2890"/>
  <c r="J2881"/>
  <c r="J2872"/>
  <c r="J2863"/>
  <c r="J2854"/>
  <c r="J2845"/>
  <c r="J2837"/>
  <c r="J2829"/>
  <c r="J2821"/>
  <c r="J2813"/>
  <c r="J2805"/>
  <c r="J2797"/>
  <c r="J2789"/>
  <c r="J3754"/>
  <c r="J3734"/>
  <c r="J3712"/>
  <c r="J3690"/>
  <c r="J3670"/>
  <c r="J3648"/>
  <c r="J3626"/>
  <c r="J3606"/>
  <c r="J3584"/>
  <c r="J3562"/>
  <c r="J3542"/>
  <c r="J3520"/>
  <c r="J3498"/>
  <c r="J3478"/>
  <c r="J3459"/>
  <c r="J3441"/>
  <c r="J3423"/>
  <c r="J3405"/>
  <c r="J3386"/>
  <c r="J3368"/>
  <c r="J3350"/>
  <c r="J3331"/>
  <c r="J3313"/>
  <c r="J3295"/>
  <c r="J3277"/>
  <c r="J3258"/>
  <c r="J3240"/>
  <c r="J3222"/>
  <c r="J3203"/>
  <c r="J3185"/>
  <c r="J3167"/>
  <c r="J3149"/>
  <c r="J3130"/>
  <c r="J3112"/>
  <c r="J3094"/>
  <c r="J3077"/>
  <c r="J3063"/>
  <c r="J3048"/>
  <c r="J3032"/>
  <c r="J3019"/>
  <c r="J3003"/>
  <c r="J2990"/>
  <c r="J2975"/>
  <c r="J2959"/>
  <c r="J2946"/>
  <c r="J2930"/>
  <c r="J2917"/>
  <c r="J2902"/>
  <c r="J2886"/>
  <c r="J2873"/>
  <c r="J2857"/>
  <c r="J2844"/>
  <c r="J2831"/>
  <c r="J2817"/>
  <c r="J2806"/>
  <c r="J2792"/>
  <c r="J2781"/>
  <c r="J2769"/>
  <c r="J3755"/>
  <c r="J3735"/>
  <c r="J3713"/>
  <c r="J3691"/>
  <c r="J3671"/>
  <c r="J3649"/>
  <c r="J3627"/>
  <c r="J3607"/>
  <c r="J3585"/>
  <c r="J3563"/>
  <c r="J3543"/>
  <c r="J3521"/>
  <c r="J3499"/>
  <c r="J3479"/>
  <c r="J3461"/>
  <c r="J3442"/>
  <c r="J3424"/>
  <c r="J3406"/>
  <c r="J3387"/>
  <c r="J3369"/>
  <c r="J3351"/>
  <c r="J3333"/>
  <c r="J3314"/>
  <c r="J3296"/>
  <c r="J3278"/>
  <c r="J3259"/>
  <c r="J3241"/>
  <c r="J3223"/>
  <c r="J3205"/>
  <c r="J3186"/>
  <c r="J3168"/>
  <c r="J3150"/>
  <c r="J3131"/>
  <c r="J3113"/>
  <c r="J3095"/>
  <c r="J3078"/>
  <c r="J3065"/>
  <c r="J3049"/>
  <c r="J3035"/>
  <c r="J3021"/>
  <c r="J3005"/>
  <c r="J2992"/>
  <c r="J2976"/>
  <c r="J2962"/>
  <c r="J2947"/>
  <c r="J2931"/>
  <c r="J2919"/>
  <c r="J2903"/>
  <c r="J2889"/>
  <c r="J2874"/>
  <c r="J2858"/>
  <c r="J2846"/>
  <c r="J2832"/>
  <c r="J2820"/>
  <c r="J2807"/>
  <c r="J2793"/>
  <c r="J2782"/>
  <c r="J2772"/>
  <c r="J3736"/>
  <c r="J3714"/>
  <c r="J3694"/>
  <c r="J3672"/>
  <c r="J3650"/>
  <c r="J3630"/>
  <c r="J3608"/>
  <c r="J3586"/>
  <c r="J3566"/>
  <c r="J3544"/>
  <c r="J3522"/>
  <c r="J3502"/>
  <c r="J3480"/>
  <c r="J3462"/>
  <c r="J3443"/>
  <c r="J3425"/>
  <c r="J3407"/>
  <c r="J3389"/>
  <c r="J3370"/>
  <c r="J3352"/>
  <c r="J3334"/>
  <c r="J3315"/>
  <c r="J3297"/>
  <c r="J3279"/>
  <c r="J3261"/>
  <c r="J3242"/>
  <c r="J3224"/>
  <c r="J3206"/>
  <c r="J3187"/>
  <c r="J3169"/>
  <c r="J3151"/>
  <c r="J3133"/>
  <c r="J3114"/>
  <c r="J3096"/>
  <c r="J3081"/>
  <c r="J3066"/>
  <c r="J3050"/>
  <c r="J3038"/>
  <c r="J3022"/>
  <c r="J3008"/>
  <c r="J2993"/>
  <c r="J2977"/>
  <c r="J2965"/>
  <c r="J2949"/>
  <c r="J2935"/>
  <c r="J2920"/>
  <c r="J2904"/>
  <c r="J2891"/>
  <c r="J2875"/>
  <c r="J2862"/>
  <c r="J2847"/>
  <c r="J2833"/>
  <c r="J2822"/>
  <c r="J2808"/>
  <c r="J2796"/>
  <c r="J2783"/>
  <c r="J2773"/>
  <c r="J3743"/>
  <c r="J3721"/>
  <c r="J3699"/>
  <c r="J3679"/>
  <c r="J3657"/>
  <c r="J3635"/>
  <c r="J3615"/>
  <c r="J3593"/>
  <c r="J3571"/>
  <c r="J3551"/>
  <c r="J3529"/>
  <c r="J3507"/>
  <c r="J3487"/>
  <c r="J3467"/>
  <c r="J3449"/>
  <c r="J3431"/>
  <c r="J3413"/>
  <c r="J3394"/>
  <c r="J3376"/>
  <c r="J3358"/>
  <c r="J3339"/>
  <c r="J3321"/>
  <c r="J3303"/>
  <c r="J3285"/>
  <c r="J3266"/>
  <c r="J3248"/>
  <c r="J3230"/>
  <c r="J3211"/>
  <c r="J3193"/>
  <c r="J3175"/>
  <c r="J3157"/>
  <c r="J3138"/>
  <c r="J3120"/>
  <c r="J3102"/>
  <c r="J3083"/>
  <c r="J3067"/>
  <c r="J3054"/>
  <c r="J3039"/>
  <c r="J3023"/>
  <c r="J3010"/>
  <c r="J2994"/>
  <c r="J2981"/>
  <c r="J2966"/>
  <c r="J2950"/>
  <c r="J2937"/>
  <c r="J2921"/>
  <c r="J2907"/>
  <c r="J2893"/>
  <c r="J2877"/>
  <c r="J2864"/>
  <c r="J2848"/>
  <c r="J2836"/>
  <c r="J2823"/>
  <c r="J2809"/>
  <c r="J2798"/>
  <c r="J2784"/>
  <c r="J2774"/>
  <c r="L1271"/>
  <c r="L1329"/>
  <c r="L1381"/>
  <c r="L1432"/>
  <c r="L1482"/>
  <c r="L1521"/>
  <c r="L1573"/>
  <c r="L1630"/>
  <c r="L1703"/>
  <c r="L1777"/>
  <c r="L1850"/>
  <c r="L1923"/>
  <c r="L1258"/>
  <c r="L1314"/>
  <c r="L1367"/>
  <c r="L1417"/>
  <c r="L1469"/>
  <c r="L1545"/>
  <c r="L1597"/>
  <c r="L1666"/>
  <c r="L1739"/>
  <c r="L1812"/>
  <c r="L1885"/>
  <c r="K1978"/>
  <c r="K2051"/>
  <c r="K2124"/>
  <c r="K2197"/>
  <c r="K2276"/>
  <c r="K2360"/>
  <c r="K2468"/>
  <c r="K2552"/>
  <c r="K2660"/>
  <c r="K2766"/>
  <c r="L1257"/>
  <c r="L1301"/>
  <c r="L1352"/>
  <c r="L1402"/>
  <c r="L1455"/>
  <c r="L1505"/>
  <c r="L1557"/>
  <c r="L1610"/>
  <c r="L1701"/>
  <c r="L1793"/>
  <c r="L1884"/>
  <c r="K1958"/>
  <c r="K2031"/>
  <c r="K2104"/>
  <c r="K2178"/>
  <c r="K2253"/>
  <c r="K2359"/>
  <c r="K2445"/>
  <c r="K2531"/>
  <c r="K2637"/>
  <c r="K2723"/>
  <c r="J2814"/>
  <c r="J2926"/>
  <c r="J3041"/>
  <c r="J3177"/>
  <c r="J3323"/>
  <c r="J3511"/>
  <c r="L1265"/>
  <c r="L1311"/>
  <c r="L1361"/>
  <c r="L1413"/>
  <c r="L1477"/>
  <c r="L1528"/>
  <c r="L1578"/>
  <c r="L1658"/>
  <c r="L1749"/>
  <c r="L1841"/>
  <c r="K1933"/>
  <c r="K2024"/>
  <c r="K2079"/>
  <c r="K2134"/>
  <c r="K2189"/>
  <c r="K2245"/>
  <c r="K2309"/>
  <c r="K2351"/>
  <c r="K2395"/>
  <c r="K2437"/>
  <c r="K2459"/>
  <c r="K2501"/>
  <c r="K2523"/>
  <c r="K2543"/>
  <c r="K2565"/>
  <c r="K2587"/>
  <c r="K2607"/>
  <c r="K2629"/>
  <c r="K2651"/>
  <c r="K2671"/>
  <c r="K2693"/>
  <c r="K2735"/>
  <c r="K2757"/>
  <c r="J2780"/>
  <c r="J2804"/>
  <c r="J2830"/>
  <c r="J2856"/>
  <c r="J2885"/>
  <c r="J2913"/>
  <c r="J2944"/>
  <c r="J2974"/>
  <c r="J3031"/>
  <c r="J3059"/>
  <c r="J3093"/>
  <c r="J3129"/>
  <c r="J3166"/>
  <c r="J3202"/>
  <c r="J3239"/>
  <c r="J3275"/>
  <c r="J3312"/>
  <c r="J3349"/>
  <c r="J3385"/>
  <c r="J3422"/>
  <c r="J3458"/>
  <c r="J3497"/>
  <c r="J3539"/>
  <c r="J3583"/>
  <c r="J3625"/>
  <c r="J3667"/>
  <c r="J3711"/>
  <c r="J3753"/>
  <c r="I3796"/>
  <c r="I3840"/>
  <c r="I3882"/>
  <c r="I3924"/>
  <c r="I3968"/>
  <c r="I4010"/>
  <c r="I4052"/>
  <c r="I4099"/>
  <c r="I4151"/>
  <c r="I4202"/>
  <c r="I4252"/>
  <c r="I4306"/>
  <c r="I4370"/>
  <c r="I4434"/>
  <c r="I4498"/>
  <c r="I4562"/>
  <c r="I4626"/>
  <c r="I4690"/>
  <c r="I4754"/>
  <c r="I4818"/>
  <c r="I4882"/>
  <c r="L1261"/>
  <c r="L1304"/>
  <c r="L1354"/>
  <c r="L1418"/>
  <c r="L1471"/>
  <c r="L1535"/>
  <c r="L1585"/>
  <c r="L1649"/>
  <c r="L1722"/>
  <c r="L1795"/>
  <c r="L1868"/>
  <c r="L1248"/>
  <c r="L1290"/>
  <c r="L1341"/>
  <c r="L1392"/>
  <c r="L1442"/>
  <c r="L1495"/>
  <c r="L1520"/>
  <c r="L1570"/>
  <c r="L1629"/>
  <c r="L1702"/>
  <c r="L1775"/>
  <c r="L1849"/>
  <c r="L1922"/>
  <c r="K1996"/>
  <c r="K2069"/>
  <c r="K2160"/>
  <c r="K2234"/>
  <c r="K2318"/>
  <c r="K2404"/>
  <c r="K2488"/>
  <c r="K2574"/>
  <c r="K2638"/>
  <c r="K2702"/>
  <c r="L1269"/>
  <c r="L1313"/>
  <c r="L1365"/>
  <c r="L1416"/>
  <c r="L1466"/>
  <c r="L1519"/>
  <c r="L1569"/>
  <c r="L1628"/>
  <c r="L1683"/>
  <c r="L1756"/>
  <c r="L1829"/>
  <c r="L1902"/>
  <c r="K1976"/>
  <c r="K2050"/>
  <c r="K2123"/>
  <c r="K2196"/>
  <c r="K2275"/>
  <c r="K2339"/>
  <c r="K2423"/>
  <c r="K2509"/>
  <c r="K2595"/>
  <c r="K2701"/>
  <c r="J2788"/>
  <c r="J2895"/>
  <c r="J3013"/>
  <c r="J3141"/>
  <c r="J3287"/>
  <c r="J3433"/>
  <c r="J3595"/>
  <c r="J3723"/>
  <c r="L1255"/>
  <c r="L1287"/>
  <c r="L1322"/>
  <c r="L1349"/>
  <c r="L1386"/>
  <c r="L1425"/>
  <c r="L1464"/>
  <c r="L1503"/>
  <c r="L1541"/>
  <c r="L1567"/>
  <c r="L1606"/>
  <c r="L1639"/>
  <c r="L1694"/>
  <c r="L1731"/>
  <c r="L1786"/>
  <c r="L1822"/>
  <c r="L1877"/>
  <c r="L1914"/>
  <c r="K1970"/>
  <c r="K2006"/>
  <c r="K2061"/>
  <c r="K2171"/>
  <c r="K2715"/>
  <c r="L1264"/>
  <c r="L1296"/>
  <c r="L1321"/>
  <c r="L1360"/>
  <c r="L1385"/>
  <c r="L1424"/>
  <c r="L1463"/>
  <c r="L1501"/>
  <c r="L1527"/>
  <c r="L1565"/>
  <c r="L1603"/>
  <c r="L1657"/>
  <c r="L1711"/>
  <c r="L1748"/>
  <c r="L1785"/>
  <c r="L1803"/>
  <c r="L1821"/>
  <c r="L1839"/>
  <c r="L1858"/>
  <c r="L1876"/>
  <c r="L1894"/>
  <c r="L1913"/>
  <c r="K1932"/>
  <c r="K1950"/>
  <c r="K1968"/>
  <c r="K1987"/>
  <c r="K2005"/>
  <c r="K2023"/>
  <c r="K2060"/>
  <c r="K2078"/>
  <c r="K2096"/>
  <c r="K2115"/>
  <c r="K2133"/>
  <c r="K2151"/>
  <c r="K2170"/>
  <c r="K2188"/>
  <c r="K2206"/>
  <c r="K2224"/>
  <c r="K2244"/>
  <c r="K2264"/>
  <c r="K2286"/>
  <c r="K2308"/>
  <c r="K2328"/>
  <c r="K2350"/>
  <c r="K2372"/>
  <c r="K2392"/>
  <c r="K2414"/>
  <c r="K2436"/>
  <c r="K2456"/>
  <c r="K2478"/>
  <c r="K2500"/>
  <c r="K2520"/>
  <c r="K2542"/>
  <c r="K2564"/>
  <c r="K2584"/>
  <c r="K2606"/>
  <c r="K2628"/>
  <c r="K2648"/>
  <c r="K2670"/>
  <c r="K2692"/>
  <c r="K2712"/>
  <c r="K2734"/>
  <c r="K2756"/>
  <c r="J2777"/>
  <c r="J2801"/>
  <c r="J2828"/>
  <c r="J2855"/>
  <c r="J2883"/>
  <c r="J2912"/>
  <c r="J2941"/>
  <c r="J2971"/>
  <c r="J3001"/>
  <c r="J3030"/>
  <c r="J3058"/>
  <c r="J3087"/>
  <c r="J3123"/>
  <c r="J3160"/>
  <c r="J3197"/>
  <c r="J3233"/>
  <c r="J3270"/>
  <c r="J3306"/>
  <c r="J3343"/>
  <c r="J3379"/>
  <c r="J3416"/>
  <c r="J3453"/>
  <c r="J3490"/>
  <c r="J3534"/>
  <c r="J3576"/>
  <c r="J3618"/>
  <c r="J3662"/>
  <c r="J3704"/>
  <c r="J3746"/>
  <c r="I3791"/>
  <c r="I3833"/>
  <c r="I3875"/>
  <c r="I3919"/>
  <c r="I3961"/>
  <c r="I4003"/>
  <c r="I4047"/>
  <c r="I4091"/>
  <c r="I4143"/>
  <c r="I4194"/>
  <c r="I4244"/>
  <c r="I4297"/>
  <c r="I4361"/>
  <c r="I4425"/>
  <c r="I4489"/>
  <c r="I4553"/>
  <c r="I4617"/>
  <c r="I4681"/>
  <c r="I4745"/>
  <c r="I4809"/>
  <c r="I4893"/>
  <c r="I4885"/>
  <c r="I4877"/>
  <c r="I4869"/>
  <c r="I4861"/>
  <c r="I4853"/>
  <c r="I4845"/>
  <c r="I4837"/>
  <c r="I4829"/>
  <c r="I4821"/>
  <c r="I4813"/>
  <c r="I4805"/>
  <c r="I4797"/>
  <c r="I4789"/>
  <c r="I4781"/>
  <c r="I4773"/>
  <c r="I4765"/>
  <c r="I4757"/>
  <c r="I4749"/>
  <c r="I4741"/>
  <c r="I4733"/>
  <c r="I4725"/>
  <c r="I4717"/>
  <c r="I4709"/>
  <c r="I4701"/>
  <c r="I4693"/>
  <c r="I4685"/>
  <c r="I4677"/>
  <c r="I4669"/>
  <c r="I4661"/>
  <c r="I4653"/>
  <c r="I4645"/>
  <c r="I4637"/>
  <c r="I4629"/>
  <c r="I4621"/>
  <c r="I4613"/>
  <c r="I4605"/>
  <c r="I4597"/>
  <c r="I4589"/>
  <c r="I4581"/>
  <c r="I4573"/>
  <c r="I4565"/>
  <c r="I4557"/>
  <c r="I4549"/>
  <c r="I4541"/>
  <c r="I4533"/>
  <c r="I4525"/>
  <c r="I4517"/>
  <c r="I4509"/>
  <c r="I4501"/>
  <c r="I4493"/>
  <c r="I4485"/>
  <c r="I4477"/>
  <c r="I4469"/>
  <c r="I4461"/>
  <c r="I4453"/>
  <c r="I4445"/>
  <c r="I4437"/>
  <c r="I4429"/>
  <c r="I4421"/>
  <c r="I4413"/>
  <c r="I4405"/>
  <c r="I4397"/>
  <c r="I4389"/>
  <c r="I4381"/>
  <c r="I4373"/>
  <c r="I4365"/>
  <c r="I4357"/>
  <c r="I4349"/>
  <c r="I4341"/>
  <c r="I4333"/>
  <c r="I4325"/>
  <c r="I4317"/>
  <c r="I4309"/>
  <c r="I4301"/>
  <c r="I4293"/>
  <c r="I4285"/>
  <c r="I4277"/>
  <c r="I4269"/>
  <c r="I4261"/>
  <c r="I4253"/>
  <c r="I4245"/>
  <c r="I4237"/>
  <c r="I4229"/>
  <c r="I4221"/>
  <c r="I4213"/>
  <c r="I4205"/>
  <c r="I4197"/>
  <c r="I4189"/>
  <c r="I4181"/>
  <c r="I4173"/>
  <c r="I4165"/>
  <c r="I4157"/>
  <c r="I4149"/>
  <c r="I4141"/>
  <c r="I4133"/>
  <c r="I4125"/>
  <c r="I4117"/>
  <c r="I4109"/>
  <c r="I4101"/>
  <c r="I4093"/>
  <c r="I4085"/>
  <c r="I4077"/>
  <c r="I4069"/>
  <c r="I4061"/>
  <c r="I4053"/>
  <c r="I4045"/>
  <c r="I4037"/>
  <c r="I4029"/>
  <c r="I4021"/>
  <c r="I4013"/>
  <c r="I4005"/>
  <c r="I3997"/>
  <c r="I3989"/>
  <c r="I3981"/>
  <c r="I3973"/>
  <c r="I3965"/>
  <c r="I3957"/>
  <c r="I3949"/>
  <c r="I3941"/>
  <c r="I3933"/>
  <c r="I3925"/>
  <c r="I3917"/>
  <c r="I3909"/>
  <c r="I3901"/>
  <c r="I3893"/>
  <c r="I3885"/>
  <c r="I3877"/>
  <c r="I3869"/>
  <c r="I3861"/>
  <c r="I3853"/>
  <c r="I3845"/>
  <c r="I3837"/>
  <c r="I3829"/>
  <c r="I3821"/>
  <c r="I3813"/>
  <c r="I3805"/>
  <c r="I3797"/>
  <c r="I3789"/>
  <c r="I3781"/>
  <c r="I3773"/>
  <c r="I3765"/>
  <c r="I3757"/>
  <c r="I4894"/>
  <c r="I4886"/>
  <c r="I4878"/>
  <c r="I4870"/>
  <c r="I4862"/>
  <c r="I4854"/>
  <c r="I4846"/>
  <c r="I4838"/>
  <c r="I4830"/>
  <c r="I4822"/>
  <c r="I4814"/>
  <c r="I4806"/>
  <c r="I4798"/>
  <c r="I4790"/>
  <c r="I4782"/>
  <c r="I4774"/>
  <c r="I4766"/>
  <c r="I4758"/>
  <c r="I4750"/>
  <c r="I4742"/>
  <c r="I4734"/>
  <c r="I4726"/>
  <c r="I4718"/>
  <c r="I4710"/>
  <c r="I4702"/>
  <c r="I4694"/>
  <c r="I4686"/>
  <c r="I4678"/>
  <c r="I4670"/>
  <c r="I4662"/>
  <c r="I4654"/>
  <c r="I4646"/>
  <c r="I4638"/>
  <c r="I4630"/>
  <c r="I4622"/>
  <c r="I4614"/>
  <c r="I4606"/>
  <c r="I4598"/>
  <c r="I4590"/>
  <c r="I4582"/>
  <c r="I4574"/>
  <c r="I4566"/>
  <c r="I4558"/>
  <c r="I4550"/>
  <c r="I4542"/>
  <c r="I4534"/>
  <c r="I4526"/>
  <c r="I4518"/>
  <c r="I4510"/>
  <c r="I4502"/>
  <c r="I4494"/>
  <c r="I4486"/>
  <c r="I4478"/>
  <c r="I4470"/>
  <c r="I4462"/>
  <c r="I4454"/>
  <c r="I4446"/>
  <c r="I4438"/>
  <c r="I4430"/>
  <c r="I4422"/>
  <c r="I4414"/>
  <c r="I4406"/>
  <c r="I4398"/>
  <c r="I4390"/>
  <c r="I4382"/>
  <c r="I4374"/>
  <c r="I4366"/>
  <c r="I4358"/>
  <c r="I4350"/>
  <c r="I4342"/>
  <c r="I4334"/>
  <c r="I4326"/>
  <c r="I4318"/>
  <c r="I4310"/>
  <c r="I4302"/>
  <c r="I4294"/>
  <c r="I4286"/>
  <c r="I4278"/>
  <c r="I4270"/>
  <c r="I4262"/>
  <c r="I4254"/>
  <c r="I4246"/>
  <c r="I4238"/>
  <c r="I4230"/>
  <c r="I4222"/>
  <c r="I4214"/>
  <c r="I4206"/>
  <c r="I4198"/>
  <c r="I4190"/>
  <c r="I4182"/>
  <c r="I4174"/>
  <c r="I4166"/>
  <c r="I4158"/>
  <c r="I4150"/>
  <c r="I4142"/>
  <c r="I4134"/>
  <c r="I4126"/>
  <c r="I4118"/>
  <c r="I4110"/>
  <c r="I4102"/>
  <c r="I4094"/>
  <c r="I4086"/>
  <c r="I4078"/>
  <c r="I4070"/>
  <c r="I4062"/>
  <c r="I4054"/>
  <c r="I4046"/>
  <c r="I4038"/>
  <c r="I4030"/>
  <c r="I4022"/>
  <c r="I4014"/>
  <c r="I4006"/>
  <c r="I3998"/>
  <c r="I3990"/>
  <c r="I3982"/>
  <c r="I3974"/>
  <c r="I3966"/>
  <c r="I3958"/>
  <c r="I3950"/>
  <c r="I3942"/>
  <c r="I3934"/>
  <c r="I3926"/>
  <c r="I3918"/>
  <c r="I3910"/>
  <c r="I3902"/>
  <c r="I3894"/>
  <c r="I3886"/>
  <c r="I3878"/>
  <c r="I3870"/>
  <c r="I3862"/>
  <c r="I3854"/>
  <c r="I3846"/>
  <c r="I3838"/>
  <c r="I3830"/>
  <c r="I3822"/>
  <c r="I3814"/>
  <c r="I3806"/>
  <c r="I3798"/>
  <c r="I3790"/>
  <c r="I3782"/>
  <c r="I3774"/>
  <c r="I3766"/>
  <c r="I3758"/>
  <c r="I4895"/>
  <c r="I4887"/>
  <c r="I4879"/>
  <c r="I4871"/>
  <c r="I4863"/>
  <c r="I4855"/>
  <c r="I4847"/>
  <c r="I4839"/>
  <c r="I4831"/>
  <c r="I4823"/>
  <c r="I4815"/>
  <c r="I4807"/>
  <c r="I4799"/>
  <c r="I4791"/>
  <c r="I4783"/>
  <c r="I4775"/>
  <c r="I4767"/>
  <c r="I4759"/>
  <c r="I4751"/>
  <c r="I4743"/>
  <c r="I4735"/>
  <c r="I4727"/>
  <c r="I4719"/>
  <c r="I4711"/>
  <c r="I4703"/>
  <c r="I4695"/>
  <c r="I4687"/>
  <c r="I4679"/>
  <c r="I4671"/>
  <c r="I4663"/>
  <c r="I4655"/>
  <c r="I4647"/>
  <c r="I4639"/>
  <c r="I4631"/>
  <c r="I4623"/>
  <c r="I4615"/>
  <c r="I4607"/>
  <c r="I4599"/>
  <c r="I4591"/>
  <c r="I4583"/>
  <c r="I4575"/>
  <c r="I4567"/>
  <c r="I4559"/>
  <c r="I4551"/>
  <c r="I4543"/>
  <c r="I4535"/>
  <c r="I4527"/>
  <c r="I4519"/>
  <c r="I4511"/>
  <c r="I4503"/>
  <c r="I4495"/>
  <c r="I4487"/>
  <c r="I4479"/>
  <c r="I4471"/>
  <c r="I4463"/>
  <c r="I4455"/>
  <c r="I4447"/>
  <c r="I4439"/>
  <c r="I4431"/>
  <c r="I4423"/>
  <c r="I4415"/>
  <c r="I4407"/>
  <c r="I4399"/>
  <c r="I4391"/>
  <c r="I4383"/>
  <c r="I4375"/>
  <c r="I4367"/>
  <c r="I4359"/>
  <c r="I4351"/>
  <c r="I4343"/>
  <c r="I4335"/>
  <c r="I4327"/>
  <c r="I4319"/>
  <c r="I4311"/>
  <c r="I4303"/>
  <c r="I4888"/>
  <c r="I4880"/>
  <c r="I4872"/>
  <c r="I4864"/>
  <c r="I4856"/>
  <c r="I4848"/>
  <c r="I4840"/>
  <c r="I4832"/>
  <c r="I4824"/>
  <c r="I4816"/>
  <c r="I4808"/>
  <c r="I4800"/>
  <c r="I4792"/>
  <c r="I4784"/>
  <c r="I4776"/>
  <c r="I4768"/>
  <c r="I4760"/>
  <c r="I4752"/>
  <c r="I4744"/>
  <c r="I4736"/>
  <c r="I4728"/>
  <c r="I4720"/>
  <c r="I4712"/>
  <c r="I4704"/>
  <c r="I4696"/>
  <c r="I4688"/>
  <c r="I4680"/>
  <c r="I4672"/>
  <c r="I4664"/>
  <c r="I4656"/>
  <c r="I4648"/>
  <c r="I4640"/>
  <c r="I4632"/>
  <c r="I4624"/>
  <c r="I4616"/>
  <c r="I4608"/>
  <c r="I4600"/>
  <c r="I4592"/>
  <c r="I4584"/>
  <c r="I4576"/>
  <c r="I4568"/>
  <c r="I4560"/>
  <c r="I4552"/>
  <c r="I4544"/>
  <c r="I4536"/>
  <c r="I4528"/>
  <c r="I4520"/>
  <c r="I4512"/>
  <c r="I4504"/>
  <c r="I4496"/>
  <c r="I4488"/>
  <c r="I4480"/>
  <c r="I4472"/>
  <c r="I4464"/>
  <c r="I4456"/>
  <c r="I4448"/>
  <c r="I4440"/>
  <c r="I4432"/>
  <c r="I4424"/>
  <c r="I4416"/>
  <c r="I4408"/>
  <c r="I4400"/>
  <c r="I4392"/>
  <c r="I4384"/>
  <c r="I4376"/>
  <c r="I4368"/>
  <c r="I4360"/>
  <c r="I4352"/>
  <c r="I4344"/>
  <c r="I4336"/>
  <c r="I4328"/>
  <c r="I4320"/>
  <c r="I4312"/>
  <c r="I4304"/>
  <c r="I4296"/>
  <c r="I4288"/>
  <c r="I4280"/>
  <c r="I4272"/>
  <c r="I4264"/>
  <c r="I4256"/>
  <c r="I4248"/>
  <c r="I4240"/>
  <c r="I4232"/>
  <c r="I4224"/>
  <c r="I4216"/>
  <c r="I4208"/>
  <c r="I4200"/>
  <c r="I4192"/>
  <c r="I4184"/>
  <c r="I4176"/>
  <c r="I4168"/>
  <c r="I4160"/>
  <c r="I4152"/>
  <c r="I4144"/>
  <c r="I4136"/>
  <c r="I4128"/>
  <c r="I4120"/>
  <c r="I4112"/>
  <c r="I4104"/>
  <c r="I4096"/>
  <c r="I4088"/>
  <c r="I4080"/>
  <c r="I4890"/>
  <c r="I4874"/>
  <c r="I4858"/>
  <c r="I4842"/>
  <c r="I4826"/>
  <c r="I4810"/>
  <c r="I4794"/>
  <c r="I4778"/>
  <c r="I4762"/>
  <c r="I4746"/>
  <c r="I4730"/>
  <c r="I4714"/>
  <c r="I4698"/>
  <c r="I4682"/>
  <c r="I4666"/>
  <c r="I4650"/>
  <c r="I4634"/>
  <c r="I4618"/>
  <c r="I4602"/>
  <c r="I4586"/>
  <c r="I4570"/>
  <c r="I4554"/>
  <c r="I4538"/>
  <c r="I4522"/>
  <c r="I4506"/>
  <c r="I4490"/>
  <c r="I4474"/>
  <c r="I4458"/>
  <c r="I4442"/>
  <c r="I4426"/>
  <c r="I4410"/>
  <c r="I4394"/>
  <c r="I4378"/>
  <c r="I4362"/>
  <c r="I4346"/>
  <c r="I4330"/>
  <c r="I4314"/>
  <c r="I4298"/>
  <c r="I4284"/>
  <c r="I4273"/>
  <c r="I4259"/>
  <c r="I4247"/>
  <c r="I4234"/>
  <c r="I4220"/>
  <c r="I4209"/>
  <c r="I4195"/>
  <c r="I4183"/>
  <c r="I4170"/>
  <c r="I4156"/>
  <c r="I4145"/>
  <c r="I4131"/>
  <c r="I4119"/>
  <c r="I4106"/>
  <c r="I4092"/>
  <c r="I4081"/>
  <c r="I4068"/>
  <c r="I4058"/>
  <c r="I4048"/>
  <c r="I4036"/>
  <c r="I4026"/>
  <c r="I4016"/>
  <c r="I4004"/>
  <c r="I3994"/>
  <c r="I3984"/>
  <c r="I3972"/>
  <c r="I3962"/>
  <c r="I3952"/>
  <c r="I3940"/>
  <c r="I3930"/>
  <c r="I3920"/>
  <c r="I3908"/>
  <c r="I3898"/>
  <c r="I3888"/>
  <c r="I3876"/>
  <c r="I3866"/>
  <c r="I3856"/>
  <c r="I3844"/>
  <c r="I3834"/>
  <c r="I3824"/>
  <c r="I3812"/>
  <c r="I3802"/>
  <c r="I3792"/>
  <c r="I3780"/>
  <c r="I3770"/>
  <c r="I3760"/>
  <c r="I4891"/>
  <c r="I4875"/>
  <c r="I4859"/>
  <c r="I4843"/>
  <c r="I4827"/>
  <c r="I4811"/>
  <c r="I4795"/>
  <c r="I4779"/>
  <c r="I4763"/>
  <c r="I4747"/>
  <c r="I4731"/>
  <c r="I4715"/>
  <c r="I4699"/>
  <c r="I4683"/>
  <c r="I4667"/>
  <c r="I4651"/>
  <c r="I4635"/>
  <c r="I4619"/>
  <c r="I4603"/>
  <c r="I4587"/>
  <c r="I4571"/>
  <c r="I4555"/>
  <c r="I4539"/>
  <c r="I4523"/>
  <c r="I4507"/>
  <c r="I4491"/>
  <c r="I4475"/>
  <c r="I4459"/>
  <c r="I4443"/>
  <c r="I4427"/>
  <c r="I4411"/>
  <c r="I4395"/>
  <c r="I4379"/>
  <c r="I4363"/>
  <c r="I4347"/>
  <c r="I4331"/>
  <c r="I4315"/>
  <c r="I4299"/>
  <c r="I4287"/>
  <c r="I4274"/>
  <c r="I4260"/>
  <c r="I4249"/>
  <c r="I4235"/>
  <c r="I4223"/>
  <c r="I4210"/>
  <c r="I4196"/>
  <c r="I4185"/>
  <c r="I4171"/>
  <c r="I4159"/>
  <c r="I4146"/>
  <c r="I4132"/>
  <c r="I4121"/>
  <c r="I4107"/>
  <c r="I4095"/>
  <c r="I4082"/>
  <c r="I4071"/>
  <c r="I4059"/>
  <c r="I4049"/>
  <c r="I4039"/>
  <c r="I4027"/>
  <c r="I4017"/>
  <c r="I4007"/>
  <c r="I3995"/>
  <c r="I3985"/>
  <c r="I3975"/>
  <c r="I3963"/>
  <c r="I3953"/>
  <c r="I3943"/>
  <c r="I3931"/>
  <c r="I3921"/>
  <c r="I3911"/>
  <c r="I3899"/>
  <c r="I3889"/>
  <c r="I3879"/>
  <c r="I3867"/>
  <c r="I3857"/>
  <c r="I3847"/>
  <c r="I3835"/>
  <c r="I3825"/>
  <c r="I3815"/>
  <c r="I3803"/>
  <c r="I3793"/>
  <c r="I3783"/>
  <c r="I3771"/>
  <c r="I3761"/>
  <c r="I4892"/>
  <c r="I4876"/>
  <c r="I4860"/>
  <c r="I4844"/>
  <c r="I4828"/>
  <c r="I4812"/>
  <c r="I4796"/>
  <c r="I4780"/>
  <c r="I4764"/>
  <c r="I4748"/>
  <c r="I4732"/>
  <c r="I4716"/>
  <c r="I4700"/>
  <c r="I4684"/>
  <c r="I4668"/>
  <c r="I4652"/>
  <c r="I4636"/>
  <c r="I4620"/>
  <c r="I4604"/>
  <c r="I4588"/>
  <c r="I4572"/>
  <c r="I4556"/>
  <c r="I4540"/>
  <c r="I4524"/>
  <c r="I4508"/>
  <c r="I4492"/>
  <c r="I4476"/>
  <c r="I4460"/>
  <c r="I4444"/>
  <c r="I4428"/>
  <c r="I4412"/>
  <c r="I4396"/>
  <c r="I4380"/>
  <c r="I4364"/>
  <c r="I4348"/>
  <c r="I4332"/>
  <c r="I4316"/>
  <c r="I4300"/>
  <c r="I4289"/>
  <c r="I4275"/>
  <c r="I4263"/>
  <c r="I4250"/>
  <c r="I4236"/>
  <c r="I4225"/>
  <c r="I4211"/>
  <c r="I4199"/>
  <c r="I4186"/>
  <c r="I4172"/>
  <c r="I4161"/>
  <c r="I4147"/>
  <c r="I4135"/>
  <c r="I4122"/>
  <c r="I4108"/>
  <c r="I4097"/>
  <c r="I4083"/>
  <c r="I4072"/>
  <c r="I4060"/>
  <c r="I4050"/>
  <c r="I4040"/>
  <c r="I4028"/>
  <c r="I4018"/>
  <c r="I4008"/>
  <c r="I3996"/>
  <c r="I3986"/>
  <c r="I3976"/>
  <c r="I3964"/>
  <c r="I3954"/>
  <c r="I3944"/>
  <c r="I3932"/>
  <c r="I3922"/>
  <c r="I3912"/>
  <c r="I3900"/>
  <c r="I3890"/>
  <c r="I3880"/>
  <c r="I3868"/>
  <c r="I3858"/>
  <c r="I3848"/>
  <c r="I3836"/>
  <c r="I3826"/>
  <c r="I3816"/>
  <c r="I3804"/>
  <c r="I3794"/>
  <c r="I3784"/>
  <c r="I3772"/>
  <c r="I3762"/>
  <c r="I4881"/>
  <c r="I4865"/>
  <c r="I4849"/>
  <c r="I4833"/>
  <c r="I4817"/>
  <c r="I4801"/>
  <c r="I4785"/>
  <c r="I4769"/>
  <c r="I4753"/>
  <c r="I4737"/>
  <c r="I4721"/>
  <c r="I4705"/>
  <c r="I4689"/>
  <c r="I4673"/>
  <c r="I4657"/>
  <c r="I4641"/>
  <c r="I4625"/>
  <c r="I4609"/>
  <c r="I4593"/>
  <c r="I4577"/>
  <c r="I4561"/>
  <c r="I4545"/>
  <c r="I4529"/>
  <c r="I4513"/>
  <c r="I4497"/>
  <c r="I4481"/>
  <c r="I4465"/>
  <c r="I4449"/>
  <c r="I4433"/>
  <c r="I4417"/>
  <c r="I4401"/>
  <c r="I4385"/>
  <c r="I4369"/>
  <c r="I4353"/>
  <c r="I4337"/>
  <c r="I4321"/>
  <c r="I4305"/>
  <c r="I4290"/>
  <c r="I4276"/>
  <c r="I4265"/>
  <c r="I4251"/>
  <c r="I4239"/>
  <c r="I4226"/>
  <c r="I4212"/>
  <c r="I4201"/>
  <c r="I4187"/>
  <c r="I4175"/>
  <c r="I4162"/>
  <c r="I4148"/>
  <c r="I4137"/>
  <c r="I4123"/>
  <c r="I4111"/>
  <c r="I4098"/>
  <c r="I4084"/>
  <c r="I4073"/>
  <c r="I4063"/>
  <c r="I4051"/>
  <c r="I4041"/>
  <c r="I4031"/>
  <c r="I4019"/>
  <c r="I4009"/>
  <c r="I3999"/>
  <c r="I3987"/>
  <c r="I3977"/>
  <c r="I3967"/>
  <c r="I3955"/>
  <c r="I3945"/>
  <c r="I3935"/>
  <c r="I3923"/>
  <c r="I3913"/>
  <c r="I3903"/>
  <c r="I3891"/>
  <c r="I3881"/>
  <c r="I3871"/>
  <c r="I3859"/>
  <c r="I3849"/>
  <c r="I3839"/>
  <c r="I3827"/>
  <c r="I3817"/>
  <c r="I3807"/>
  <c r="I3795"/>
  <c r="I3785"/>
  <c r="I3775"/>
  <c r="I3763"/>
  <c r="I4883"/>
  <c r="I4851"/>
  <c r="I4819"/>
  <c r="I4787"/>
  <c r="I4755"/>
  <c r="I4723"/>
  <c r="I4691"/>
  <c r="I4659"/>
  <c r="I4627"/>
  <c r="I4595"/>
  <c r="I4563"/>
  <c r="I4531"/>
  <c r="I4499"/>
  <c r="I4467"/>
  <c r="I4435"/>
  <c r="I4403"/>
  <c r="I4371"/>
  <c r="I4339"/>
  <c r="I4307"/>
  <c r="I4281"/>
  <c r="I4255"/>
  <c r="I4228"/>
  <c r="I4203"/>
  <c r="I4178"/>
  <c r="I4153"/>
  <c r="I4127"/>
  <c r="I4100"/>
  <c r="I4075"/>
  <c r="I4055"/>
  <c r="I4033"/>
  <c r="I4011"/>
  <c r="I3991"/>
  <c r="I3969"/>
  <c r="I3947"/>
  <c r="I3927"/>
  <c r="I3905"/>
  <c r="I3883"/>
  <c r="I3863"/>
  <c r="I3841"/>
  <c r="I3819"/>
  <c r="I3799"/>
  <c r="I3777"/>
  <c r="I4884"/>
  <c r="I4852"/>
  <c r="I4820"/>
  <c r="I4788"/>
  <c r="I4756"/>
  <c r="I4724"/>
  <c r="I4692"/>
  <c r="I4660"/>
  <c r="I4628"/>
  <c r="I4596"/>
  <c r="I4564"/>
  <c r="I4532"/>
  <c r="I4500"/>
  <c r="I4468"/>
  <c r="I4436"/>
  <c r="I4404"/>
  <c r="I4372"/>
  <c r="I4340"/>
  <c r="I4308"/>
  <c r="I4282"/>
  <c r="I4257"/>
  <c r="I4231"/>
  <c r="I4204"/>
  <c r="I4179"/>
  <c r="I4154"/>
  <c r="I4129"/>
  <c r="I4103"/>
  <c r="I4076"/>
  <c r="I4056"/>
  <c r="I4034"/>
  <c r="I4012"/>
  <c r="I3992"/>
  <c r="I3970"/>
  <c r="I3948"/>
  <c r="I3928"/>
  <c r="I3906"/>
  <c r="I3884"/>
  <c r="I3864"/>
  <c r="I3842"/>
  <c r="I3820"/>
  <c r="I3800"/>
  <c r="I3778"/>
  <c r="I4889"/>
  <c r="I4857"/>
  <c r="I4825"/>
  <c r="I4793"/>
  <c r="I4761"/>
  <c r="I4729"/>
  <c r="I4697"/>
  <c r="I4665"/>
  <c r="I4633"/>
  <c r="I4601"/>
  <c r="I4569"/>
  <c r="I4537"/>
  <c r="I4505"/>
  <c r="I4473"/>
  <c r="I4441"/>
  <c r="I4409"/>
  <c r="I4377"/>
  <c r="I4345"/>
  <c r="I4313"/>
  <c r="I4283"/>
  <c r="I4258"/>
  <c r="I4233"/>
  <c r="I4207"/>
  <c r="I4180"/>
  <c r="I4155"/>
  <c r="I4130"/>
  <c r="I4105"/>
  <c r="I4079"/>
  <c r="I4057"/>
  <c r="I4035"/>
  <c r="I4015"/>
  <c r="I3993"/>
  <c r="I3971"/>
  <c r="I3951"/>
  <c r="I3929"/>
  <c r="I3907"/>
  <c r="I3887"/>
  <c r="I3865"/>
  <c r="I3843"/>
  <c r="I3823"/>
  <c r="I3801"/>
  <c r="I3779"/>
  <c r="I3759"/>
  <c r="I4866"/>
  <c r="I4834"/>
  <c r="I4802"/>
  <c r="I4770"/>
  <c r="I4738"/>
  <c r="I4706"/>
  <c r="I4674"/>
  <c r="I4642"/>
  <c r="I4610"/>
  <c r="I4578"/>
  <c r="I4546"/>
  <c r="I4514"/>
  <c r="I4482"/>
  <c r="I4450"/>
  <c r="I4418"/>
  <c r="I4386"/>
  <c r="I4354"/>
  <c r="I4322"/>
  <c r="I4291"/>
  <c r="I4266"/>
  <c r="I4241"/>
  <c r="I4215"/>
  <c r="I4188"/>
  <c r="I4163"/>
  <c r="I4138"/>
  <c r="I4113"/>
  <c r="I4087"/>
  <c r="I4064"/>
  <c r="I4042"/>
  <c r="I4020"/>
  <c r="I4000"/>
  <c r="I3978"/>
  <c r="I3956"/>
  <c r="I3936"/>
  <c r="I3914"/>
  <c r="I3892"/>
  <c r="I3872"/>
  <c r="I3850"/>
  <c r="I3828"/>
  <c r="I3808"/>
  <c r="I3786"/>
  <c r="I3764"/>
  <c r="L1239"/>
  <c r="L1281"/>
  <c r="L1317"/>
  <c r="L1368"/>
  <c r="L1407"/>
  <c r="L1457"/>
  <c r="L1509"/>
  <c r="L1560"/>
  <c r="L1612"/>
  <c r="L1685"/>
  <c r="L1758"/>
  <c r="L1831"/>
  <c r="L1905"/>
  <c r="L1280"/>
  <c r="L1328"/>
  <c r="L1378"/>
  <c r="L1431"/>
  <c r="L1481"/>
  <c r="L1533"/>
  <c r="L1584"/>
  <c r="L1647"/>
  <c r="L1721"/>
  <c r="L1794"/>
  <c r="L1867"/>
  <c r="K1941"/>
  <c r="K2032"/>
  <c r="K2106"/>
  <c r="K2179"/>
  <c r="K2254"/>
  <c r="K2340"/>
  <c r="K2446"/>
  <c r="K2532"/>
  <c r="K2616"/>
  <c r="K2724"/>
  <c r="L1279"/>
  <c r="L1327"/>
  <c r="L1377"/>
  <c r="L1429"/>
  <c r="L1493"/>
  <c r="L1544"/>
  <c r="L1594"/>
  <c r="L1665"/>
  <c r="L1738"/>
  <c r="L1811"/>
  <c r="L1866"/>
  <c r="K1940"/>
  <c r="K2013"/>
  <c r="K2086"/>
  <c r="K2159"/>
  <c r="K2232"/>
  <c r="K2317"/>
  <c r="K2403"/>
  <c r="K2487"/>
  <c r="K2573"/>
  <c r="K2659"/>
  <c r="K2743"/>
  <c r="J2839"/>
  <c r="J2955"/>
  <c r="J3072"/>
  <c r="J3214"/>
  <c r="J3360"/>
  <c r="J3470"/>
  <c r="J3639"/>
  <c r="L1245"/>
  <c r="L1277"/>
  <c r="L1297"/>
  <c r="L1336"/>
  <c r="L1375"/>
  <c r="L1400"/>
  <c r="L1439"/>
  <c r="L1450"/>
  <c r="L1489"/>
  <c r="L1514"/>
  <c r="L1553"/>
  <c r="L1592"/>
  <c r="L1621"/>
  <c r="L1676"/>
  <c r="L1713"/>
  <c r="L1767"/>
  <c r="L1804"/>
  <c r="L1859"/>
  <c r="L1895"/>
  <c r="K1951"/>
  <c r="K1988"/>
  <c r="K2043"/>
  <c r="K2098"/>
  <c r="K2116"/>
  <c r="K2152"/>
  <c r="K2207"/>
  <c r="K2226"/>
  <c r="K2267"/>
  <c r="K2287"/>
  <c r="K2331"/>
  <c r="K2373"/>
  <c r="K2415"/>
  <c r="K2479"/>
  <c r="J3002"/>
  <c r="L1242"/>
  <c r="L1254"/>
  <c r="L1274"/>
  <c r="L1286"/>
  <c r="L1309"/>
  <c r="L1335"/>
  <c r="L1346"/>
  <c r="L1373"/>
  <c r="L1399"/>
  <c r="L1410"/>
  <c r="L1437"/>
  <c r="L1449"/>
  <c r="L1474"/>
  <c r="L1488"/>
  <c r="L1513"/>
  <c r="L1538"/>
  <c r="L1552"/>
  <c r="L1577"/>
  <c r="L1591"/>
  <c r="L1620"/>
  <c r="L1638"/>
  <c r="L1675"/>
  <c r="L1693"/>
  <c r="L1730"/>
  <c r="L1766"/>
  <c r="K2042"/>
  <c r="L1241"/>
  <c r="L1253"/>
  <c r="L1263"/>
  <c r="L1273"/>
  <c r="L1285"/>
  <c r="L1295"/>
  <c r="L1306"/>
  <c r="L1320"/>
  <c r="L1333"/>
  <c r="L1345"/>
  <c r="L1359"/>
  <c r="L1370"/>
  <c r="L1384"/>
  <c r="L1397"/>
  <c r="L1409"/>
  <c r="L1423"/>
  <c r="L1434"/>
  <c r="L1448"/>
  <c r="L1461"/>
  <c r="L1473"/>
  <c r="L1487"/>
  <c r="L1498"/>
  <c r="L1512"/>
  <c r="L1525"/>
  <c r="L1537"/>
  <c r="L1551"/>
  <c r="L1562"/>
  <c r="L1576"/>
  <c r="L1589"/>
  <c r="L1602"/>
  <c r="L1619"/>
  <c r="L1637"/>
  <c r="L1655"/>
  <c r="L1674"/>
  <c r="L1692"/>
  <c r="L1710"/>
  <c r="L1729"/>
  <c r="L1747"/>
  <c r="L1765"/>
  <c r="L1783"/>
  <c r="L1802"/>
  <c r="L1820"/>
  <c r="L1838"/>
  <c r="L1857"/>
  <c r="L1875"/>
  <c r="L1893"/>
  <c r="L1911"/>
  <c r="K1931"/>
  <c r="K1949"/>
  <c r="K1967"/>
  <c r="K1986"/>
  <c r="K2004"/>
  <c r="K2022"/>
  <c r="K2040"/>
  <c r="K2059"/>
  <c r="K2077"/>
  <c r="K2095"/>
  <c r="K2114"/>
  <c r="K2132"/>
  <c r="K2150"/>
  <c r="K2168"/>
  <c r="K2187"/>
  <c r="K2205"/>
  <c r="K2223"/>
  <c r="K2243"/>
  <c r="K2263"/>
  <c r="K2285"/>
  <c r="K2307"/>
  <c r="K2327"/>
  <c r="K2349"/>
  <c r="K2371"/>
  <c r="K2391"/>
  <c r="K2413"/>
  <c r="K2435"/>
  <c r="K2455"/>
  <c r="K2477"/>
  <c r="K2499"/>
  <c r="K2519"/>
  <c r="K2541"/>
  <c r="K2563"/>
  <c r="K2583"/>
  <c r="K2605"/>
  <c r="K2627"/>
  <c r="K2647"/>
  <c r="K2669"/>
  <c r="K2691"/>
  <c r="K2711"/>
  <c r="K2733"/>
  <c r="K2755"/>
  <c r="J2776"/>
  <c r="J2800"/>
  <c r="J2825"/>
  <c r="J2853"/>
  <c r="J2882"/>
  <c r="J2911"/>
  <c r="J2939"/>
  <c r="J2968"/>
  <c r="J2999"/>
  <c r="J3029"/>
  <c r="J3057"/>
  <c r="J3086"/>
  <c r="J3122"/>
  <c r="J3159"/>
  <c r="J3195"/>
  <c r="J3232"/>
  <c r="J3269"/>
  <c r="J3305"/>
  <c r="J3342"/>
  <c r="J3378"/>
  <c r="J3415"/>
  <c r="J3451"/>
  <c r="J3489"/>
  <c r="J3531"/>
  <c r="J3575"/>
  <c r="J3617"/>
  <c r="J3659"/>
  <c r="J3703"/>
  <c r="J3745"/>
  <c r="I3788"/>
  <c r="I3832"/>
  <c r="I3874"/>
  <c r="I3916"/>
  <c r="I3960"/>
  <c r="I4002"/>
  <c r="I4044"/>
  <c r="I4090"/>
  <c r="I4140"/>
  <c r="I4193"/>
  <c r="I4243"/>
  <c r="I4295"/>
  <c r="I4356"/>
  <c r="I4420"/>
  <c r="I4484"/>
  <c r="I4548"/>
  <c r="I4612"/>
  <c r="I4676"/>
  <c r="I4740"/>
  <c r="I4804"/>
  <c r="I4868"/>
  <c r="M684"/>
  <c r="M692"/>
  <c r="M700"/>
  <c r="M708"/>
  <c r="M716"/>
  <c r="M724"/>
  <c r="M732"/>
  <c r="M740"/>
  <c r="M748"/>
  <c r="M756"/>
  <c r="M764"/>
  <c r="M772"/>
  <c r="M780"/>
  <c r="M788"/>
  <c r="M796"/>
  <c r="M804"/>
  <c r="M812"/>
  <c r="M820"/>
  <c r="M828"/>
  <c r="M836"/>
  <c r="M844"/>
  <c r="M852"/>
  <c r="M860"/>
  <c r="M868"/>
  <c r="M876"/>
  <c r="M884"/>
  <c r="M892"/>
  <c r="M900"/>
  <c r="M908"/>
  <c r="M916"/>
  <c r="M924"/>
  <c r="M932"/>
  <c r="M940"/>
  <c r="M948"/>
  <c r="M956"/>
  <c r="M964"/>
  <c r="M972"/>
  <c r="M980"/>
  <c r="M988"/>
  <c r="M996"/>
  <c r="M1004"/>
  <c r="M1012"/>
  <c r="M1020"/>
  <c r="M1028"/>
  <c r="M1036"/>
  <c r="M1044"/>
  <c r="M1052"/>
  <c r="M1060"/>
  <c r="M1068"/>
  <c r="M1076"/>
  <c r="M1084"/>
  <c r="M1092"/>
  <c r="M1100"/>
  <c r="M1108"/>
  <c r="M1116"/>
  <c r="M1124"/>
  <c r="M1132"/>
  <c r="M1140"/>
  <c r="M1148"/>
  <c r="M1156"/>
  <c r="M1164"/>
  <c r="M1172"/>
  <c r="M1180"/>
  <c r="M1188"/>
  <c r="M1196"/>
  <c r="M1204"/>
  <c r="M1212"/>
  <c r="M1220"/>
  <c r="M1228"/>
  <c r="M1236"/>
  <c r="M683"/>
  <c r="M691"/>
  <c r="M699"/>
  <c r="M707"/>
  <c r="M715"/>
  <c r="M723"/>
  <c r="M731"/>
  <c r="M739"/>
  <c r="M747"/>
  <c r="M755"/>
  <c r="M763"/>
  <c r="M771"/>
  <c r="M779"/>
  <c r="M787"/>
  <c r="M795"/>
  <c r="M803"/>
  <c r="M811"/>
  <c r="M819"/>
  <c r="M827"/>
  <c r="M835"/>
  <c r="M843"/>
  <c r="M851"/>
  <c r="M859"/>
  <c r="M867"/>
  <c r="M875"/>
  <c r="M883"/>
  <c r="M891"/>
  <c r="M899"/>
  <c r="M907"/>
  <c r="M915"/>
  <c r="M923"/>
  <c r="M931"/>
  <c r="M939"/>
  <c r="M947"/>
  <c r="M955"/>
  <c r="M963"/>
  <c r="M971"/>
  <c r="M979"/>
  <c r="M987"/>
  <c r="M995"/>
  <c r="M1003"/>
  <c r="M1011"/>
  <c r="M1019"/>
  <c r="M1027"/>
  <c r="M1035"/>
  <c r="M1043"/>
  <c r="M1051"/>
  <c r="M1059"/>
  <c r="M1067"/>
  <c r="M1075"/>
  <c r="M1083"/>
  <c r="M1091"/>
  <c r="M1099"/>
  <c r="M1107"/>
  <c r="M1115"/>
  <c r="M1123"/>
  <c r="M1131"/>
  <c r="M1139"/>
  <c r="M1147"/>
  <c r="M1155"/>
  <c r="M1163"/>
  <c r="M1171"/>
  <c r="M1179"/>
  <c r="M1187"/>
  <c r="M1195"/>
  <c r="M1203"/>
  <c r="M1211"/>
  <c r="M1219"/>
  <c r="M1227"/>
  <c r="M1235"/>
  <c r="M697"/>
  <c r="M721"/>
  <c r="M745"/>
  <c r="M769"/>
  <c r="M793"/>
  <c r="M817"/>
  <c r="M841"/>
  <c r="M865"/>
  <c r="M889"/>
  <c r="M913"/>
  <c r="M937"/>
  <c r="M961"/>
  <c r="M985"/>
  <c r="M1009"/>
  <c r="M1033"/>
  <c r="M1057"/>
  <c r="M1081"/>
  <c r="M1105"/>
  <c r="M1145"/>
  <c r="M1201"/>
  <c r="M680"/>
  <c r="M720"/>
  <c r="M744"/>
  <c r="M776"/>
  <c r="M808"/>
  <c r="M840"/>
  <c r="M872"/>
  <c r="M904"/>
  <c r="M936"/>
  <c r="M968"/>
  <c r="M992"/>
  <c r="M1024"/>
  <c r="M1040"/>
  <c r="M1056"/>
  <c r="M1080"/>
  <c r="M1096"/>
  <c r="M1112"/>
  <c r="M1136"/>
  <c r="M1152"/>
  <c r="M1160"/>
  <c r="M1168"/>
  <c r="M1176"/>
  <c r="M1200"/>
  <c r="M1208"/>
  <c r="M1216"/>
  <c r="M1224"/>
  <c r="M1232"/>
  <c r="M681"/>
  <c r="M705"/>
  <c r="M729"/>
  <c r="M753"/>
  <c r="M777"/>
  <c r="M801"/>
  <c r="M825"/>
  <c r="M849"/>
  <c r="M873"/>
  <c r="M897"/>
  <c r="M921"/>
  <c r="M945"/>
  <c r="M969"/>
  <c r="M993"/>
  <c r="M1017"/>
  <c r="M1041"/>
  <c r="M1065"/>
  <c r="M1089"/>
  <c r="M1113"/>
  <c r="M1129"/>
  <c r="M1153"/>
  <c r="M1169"/>
  <c r="M1185"/>
  <c r="M1209"/>
  <c r="M1233"/>
  <c r="M696"/>
  <c r="M712"/>
  <c r="M736"/>
  <c r="M760"/>
  <c r="M784"/>
  <c r="M800"/>
  <c r="M824"/>
  <c r="M848"/>
  <c r="M864"/>
  <c r="M888"/>
  <c r="M912"/>
  <c r="M928"/>
  <c r="M952"/>
  <c r="M976"/>
  <c r="M1016"/>
  <c r="M1192"/>
  <c r="M679"/>
  <c r="M695"/>
  <c r="M719"/>
  <c r="M743"/>
  <c r="M759"/>
  <c r="M775"/>
  <c r="M791"/>
  <c r="M799"/>
  <c r="M807"/>
  <c r="M815"/>
  <c r="M823"/>
  <c r="M831"/>
  <c r="M839"/>
  <c r="M847"/>
  <c r="M863"/>
  <c r="M871"/>
  <c r="M879"/>
  <c r="M887"/>
  <c r="M895"/>
  <c r="M903"/>
  <c r="M911"/>
  <c r="M919"/>
  <c r="M927"/>
  <c r="M935"/>
  <c r="M943"/>
  <c r="M951"/>
  <c r="M959"/>
  <c r="M967"/>
  <c r="M975"/>
  <c r="M983"/>
  <c r="M991"/>
  <c r="M999"/>
  <c r="M1007"/>
  <c r="M1015"/>
  <c r="M1023"/>
  <c r="M1031"/>
  <c r="M1039"/>
  <c r="M1047"/>
  <c r="M1055"/>
  <c r="M1063"/>
  <c r="M1071"/>
  <c r="M1079"/>
  <c r="M1087"/>
  <c r="M1095"/>
  <c r="M1103"/>
  <c r="M1111"/>
  <c r="M1119"/>
  <c r="M1127"/>
  <c r="M1135"/>
  <c r="M1143"/>
  <c r="M1151"/>
  <c r="M1159"/>
  <c r="M1167"/>
  <c r="M1175"/>
  <c r="M1183"/>
  <c r="M1191"/>
  <c r="M1199"/>
  <c r="M1207"/>
  <c r="M1215"/>
  <c r="M1223"/>
  <c r="M1231"/>
  <c r="M689"/>
  <c r="M713"/>
  <c r="M737"/>
  <c r="M761"/>
  <c r="M785"/>
  <c r="M809"/>
  <c r="M833"/>
  <c r="M857"/>
  <c r="M881"/>
  <c r="M905"/>
  <c r="M929"/>
  <c r="M953"/>
  <c r="M977"/>
  <c r="M1001"/>
  <c r="M1025"/>
  <c r="M1049"/>
  <c r="M1073"/>
  <c r="M1097"/>
  <c r="M1121"/>
  <c r="M1137"/>
  <c r="M1161"/>
  <c r="M1177"/>
  <c r="M1193"/>
  <c r="M1217"/>
  <c r="M1225"/>
  <c r="M688"/>
  <c r="M704"/>
  <c r="M728"/>
  <c r="M752"/>
  <c r="M768"/>
  <c r="M792"/>
  <c r="M816"/>
  <c r="M832"/>
  <c r="M856"/>
  <c r="M880"/>
  <c r="M896"/>
  <c r="M920"/>
  <c r="M944"/>
  <c r="M960"/>
  <c r="M984"/>
  <c r="M1000"/>
  <c r="M1008"/>
  <c r="M1032"/>
  <c r="M1048"/>
  <c r="M1064"/>
  <c r="M1072"/>
  <c r="M1088"/>
  <c r="M1104"/>
  <c r="M1120"/>
  <c r="M1128"/>
  <c r="M1144"/>
  <c r="M1184"/>
  <c r="M687"/>
  <c r="M703"/>
  <c r="M711"/>
  <c r="M727"/>
  <c r="M735"/>
  <c r="M751"/>
  <c r="M767"/>
  <c r="M783"/>
  <c r="M855"/>
  <c r="M678"/>
  <c r="M686"/>
  <c r="M694"/>
  <c r="M702"/>
  <c r="M710"/>
  <c r="M718"/>
  <c r="M726"/>
  <c r="M734"/>
  <c r="M742"/>
  <c r="M750"/>
  <c r="M758"/>
  <c r="M766"/>
  <c r="M774"/>
  <c r="M782"/>
  <c r="M790"/>
  <c r="M798"/>
  <c r="M806"/>
  <c r="M814"/>
  <c r="M822"/>
  <c r="M830"/>
  <c r="M838"/>
  <c r="M846"/>
  <c r="M854"/>
  <c r="M862"/>
  <c r="M870"/>
  <c r="M878"/>
  <c r="M886"/>
  <c r="M894"/>
  <c r="M902"/>
  <c r="M910"/>
  <c r="M918"/>
  <c r="M926"/>
  <c r="M934"/>
  <c r="M942"/>
  <c r="M950"/>
  <c r="M958"/>
  <c r="M966"/>
  <c r="M974"/>
  <c r="M982"/>
  <c r="M990"/>
  <c r="M998"/>
  <c r="M1006"/>
  <c r="M1014"/>
  <c r="M1022"/>
  <c r="M1030"/>
  <c r="M1038"/>
  <c r="M1046"/>
  <c r="M1054"/>
  <c r="M1062"/>
  <c r="M1070"/>
  <c r="M1078"/>
  <c r="M1086"/>
  <c r="M1094"/>
  <c r="M1102"/>
  <c r="M1110"/>
  <c r="M1118"/>
  <c r="M1126"/>
  <c r="M1134"/>
  <c r="M1142"/>
  <c r="M1150"/>
  <c r="M1158"/>
  <c r="M1166"/>
  <c r="M1174"/>
  <c r="M1182"/>
  <c r="M1190"/>
  <c r="M1198"/>
  <c r="M1206"/>
  <c r="M1214"/>
  <c r="M1222"/>
  <c r="M1230"/>
  <c r="AO326" i="8"/>
  <c r="AO128" s="1"/>
  <c r="F61" i="9"/>
  <c r="G109"/>
  <c r="G112"/>
  <c r="E110"/>
  <c r="E473" i="7"/>
  <c r="AO276" i="8"/>
  <c r="AO123" s="1"/>
  <c r="AO196"/>
  <c r="AO115" s="1"/>
  <c r="AO286"/>
  <c r="AO124" s="1"/>
  <c r="AO206"/>
  <c r="AO116" s="1"/>
  <c r="AO216"/>
  <c r="AO117" s="1"/>
  <c r="AO306"/>
  <c r="AO126" s="1"/>
  <c r="AO316"/>
  <c r="AO236"/>
  <c r="AO119" s="1"/>
  <c r="AO299" i="9"/>
  <c r="AO291" s="1"/>
  <c r="AV299"/>
  <c r="AV291" s="1"/>
  <c r="AV352"/>
  <c r="AV290" s="1"/>
  <c r="AV309"/>
  <c r="AV292" s="1"/>
  <c r="AV319"/>
  <c r="AV293" s="1"/>
  <c r="AV329"/>
  <c r="AV294" s="1"/>
  <c r="F475" i="7"/>
  <c r="F121" i="15"/>
  <c r="F123"/>
  <c r="N120"/>
  <c r="F125"/>
  <c r="F130"/>
  <c r="F120"/>
  <c r="F128"/>
  <c r="F124"/>
  <c r="F129"/>
  <c r="F126"/>
  <c r="F127"/>
  <c r="F122"/>
  <c r="F119"/>
  <c r="E161"/>
  <c r="N119"/>
  <c r="N128"/>
  <c r="B162"/>
  <c r="N118"/>
  <c r="N124"/>
  <c r="N121"/>
  <c r="N123"/>
  <c r="N127"/>
  <c r="N130"/>
  <c r="N125"/>
  <c r="N122"/>
  <c r="N126"/>
  <c r="N129"/>
  <c r="DQ289" i="9"/>
  <c r="D280" i="14"/>
  <c r="E280" s="1"/>
  <c r="F280" s="1"/>
  <c r="G280" s="1"/>
  <c r="C282"/>
  <c r="B282"/>
  <c r="G267"/>
  <c r="H267" s="1"/>
  <c r="F267"/>
  <c r="D249"/>
  <c r="E249" s="1"/>
  <c r="E250" s="1"/>
  <c r="H249"/>
  <c r="H250" s="1"/>
  <c r="D268"/>
  <c r="H269"/>
  <c r="L283" s="1"/>
  <c r="AO110" i="8"/>
  <c r="AO113"/>
  <c r="AO114"/>
  <c r="AO118"/>
  <c r="AO120"/>
  <c r="AO121"/>
  <c r="AO122"/>
  <c r="AV295" i="9"/>
  <c r="AO292"/>
  <c r="AO293"/>
  <c r="AO294"/>
  <c r="AO295"/>
  <c r="AO290"/>
  <c r="DQ281"/>
  <c r="E268" i="14"/>
  <c r="A1295"/>
  <c r="A910"/>
  <c r="A1101"/>
  <c r="C1100"/>
  <c r="F908" s="1"/>
  <c r="D1100"/>
  <c r="AM292" i="9"/>
  <c r="AI291"/>
  <c r="AI292"/>
  <c r="AI293"/>
  <c r="AI290"/>
  <c r="AM295"/>
  <c r="AI294"/>
  <c r="AI295"/>
  <c r="AM290"/>
  <c r="AM294"/>
  <c r="AT295"/>
  <c r="AM293"/>
  <c r="AH125" i="8"/>
  <c r="AH126" s="1"/>
  <c r="AH127" s="1"/>
  <c r="AH128" s="1"/>
  <c r="AH129" s="1"/>
  <c r="AH130" s="1"/>
  <c r="AO127"/>
  <c r="AM118"/>
  <c r="AM120"/>
  <c r="AM121"/>
  <c r="AM122"/>
  <c r="AO112"/>
  <c r="AO111"/>
  <c r="AO109"/>
  <c r="F477" i="7"/>
  <c r="F478"/>
  <c r="G110" i="9" l="1"/>
  <c r="F110"/>
  <c r="F131" i="15"/>
  <c r="G127" s="1"/>
  <c r="D162"/>
  <c r="E162"/>
  <c r="B163"/>
  <c r="H268" i="14"/>
  <c r="L281"/>
  <c r="D281"/>
  <c r="D284"/>
  <c r="D282"/>
  <c r="C283"/>
  <c r="B283"/>
  <c r="D283"/>
  <c r="B284"/>
  <c r="C284"/>
  <c r="G268"/>
  <c r="D1295"/>
  <c r="A1296"/>
  <c r="A1102"/>
  <c r="A911"/>
  <c r="D1101"/>
  <c r="C1101"/>
  <c r="F909" s="1"/>
  <c r="E1100"/>
  <c r="H908" s="1"/>
  <c r="G908"/>
  <c r="G122" i="15" l="1"/>
  <c r="E163"/>
  <c r="B164"/>
  <c r="D163"/>
  <c r="G119"/>
  <c r="G130"/>
  <c r="G129"/>
  <c r="G121"/>
  <c r="G120"/>
  <c r="G128"/>
  <c r="G125"/>
  <c r="G124"/>
  <c r="G123"/>
  <c r="G126"/>
  <c r="E281" i="14"/>
  <c r="E282"/>
  <c r="E284"/>
  <c r="E283"/>
  <c r="B285"/>
  <c r="C285"/>
  <c r="D285"/>
  <c r="E285"/>
  <c r="D1296"/>
  <c r="A1297"/>
  <c r="C1102"/>
  <c r="F910" s="1"/>
  <c r="D1102"/>
  <c r="A912"/>
  <c r="A1103"/>
  <c r="E1101"/>
  <c r="H909" s="1"/>
  <c r="G909"/>
  <c r="B165" i="15" l="1"/>
  <c r="D164"/>
  <c r="E164"/>
  <c r="F281" i="14"/>
  <c r="F282"/>
  <c r="F284"/>
  <c r="F283"/>
  <c r="F285"/>
  <c r="B286"/>
  <c r="C286"/>
  <c r="G286"/>
  <c r="E286"/>
  <c r="D286"/>
  <c r="F286"/>
  <c r="D1297"/>
  <c r="A1298"/>
  <c r="E1102"/>
  <c r="H910" s="1"/>
  <c r="M909" s="1"/>
  <c r="L908"/>
  <c r="M908"/>
  <c r="A1104"/>
  <c r="A913"/>
  <c r="D1103"/>
  <c r="C1103"/>
  <c r="F911" s="1"/>
  <c r="G910"/>
  <c r="D165" i="15" l="1"/>
  <c r="B166"/>
  <c r="E165"/>
  <c r="G281" i="14"/>
  <c r="G282"/>
  <c r="G283"/>
  <c r="G284"/>
  <c r="G285"/>
  <c r="E287"/>
  <c r="B287"/>
  <c r="C287"/>
  <c r="D287"/>
  <c r="G287"/>
  <c r="F287"/>
  <c r="D1298"/>
  <c r="A1299"/>
  <c r="L909"/>
  <c r="A914"/>
  <c r="A1105"/>
  <c r="E1103"/>
  <c r="H911" s="1"/>
  <c r="G911"/>
  <c r="C1104"/>
  <c r="F912" s="1"/>
  <c r="D1104"/>
  <c r="D166" i="15" l="1"/>
  <c r="B167"/>
  <c r="E166"/>
  <c r="B288" i="14"/>
  <c r="C288"/>
  <c r="F288"/>
  <c r="E288"/>
  <c r="D288"/>
  <c r="G288"/>
  <c r="A1300"/>
  <c r="D1299"/>
  <c r="A915"/>
  <c r="A1106"/>
  <c r="E1104"/>
  <c r="H912" s="1"/>
  <c r="M911" s="1"/>
  <c r="G912"/>
  <c r="L910"/>
  <c r="M910"/>
  <c r="D1105"/>
  <c r="C1105"/>
  <c r="F913" s="1"/>
  <c r="D167" i="15" l="1"/>
  <c r="E167"/>
  <c r="B168"/>
  <c r="C289" i="14"/>
  <c r="B289"/>
  <c r="D289"/>
  <c r="E289"/>
  <c r="G289"/>
  <c r="F289"/>
  <c r="D1300"/>
  <c r="A1301"/>
  <c r="D1301" s="1"/>
  <c r="C1106"/>
  <c r="F914" s="1"/>
  <c r="D1106"/>
  <c r="E1105"/>
  <c r="H913" s="1"/>
  <c r="G913"/>
  <c r="A916"/>
  <c r="A1107"/>
  <c r="L911"/>
  <c r="E168" i="15" l="1"/>
  <c r="D168"/>
  <c r="B169"/>
  <c r="B290" i="14"/>
  <c r="C290"/>
  <c r="F290"/>
  <c r="E290"/>
  <c r="D290"/>
  <c r="G290"/>
  <c r="A1108"/>
  <c r="A917"/>
  <c r="L912"/>
  <c r="D1107"/>
  <c r="C1107"/>
  <c r="F915" s="1"/>
  <c r="E1106"/>
  <c r="H914" s="1"/>
  <c r="M912"/>
  <c r="G914"/>
  <c r="E169" i="15" l="1"/>
  <c r="D169"/>
  <c r="B170"/>
  <c r="E291" i="14"/>
  <c r="B291"/>
  <c r="D291"/>
  <c r="C291"/>
  <c r="G291"/>
  <c r="F291"/>
  <c r="L913"/>
  <c r="C1108"/>
  <c r="F916" s="1"/>
  <c r="D1108"/>
  <c r="A918"/>
  <c r="A1109"/>
  <c r="E1107"/>
  <c r="H915" s="1"/>
  <c r="M914" s="1"/>
  <c r="G915"/>
  <c r="M913"/>
  <c r="E170" i="15" l="1"/>
  <c r="B171"/>
  <c r="D170"/>
  <c r="B292" i="14"/>
  <c r="C292"/>
  <c r="E292"/>
  <c r="D292"/>
  <c r="G292"/>
  <c r="F292"/>
  <c r="E1108"/>
  <c r="H916" s="1"/>
  <c r="M915" s="1"/>
  <c r="A919"/>
  <c r="A1110"/>
  <c r="L914"/>
  <c r="D1109"/>
  <c r="G917" s="1"/>
  <c r="C1109"/>
  <c r="F917" s="1"/>
  <c r="G916"/>
  <c r="D171" i="15" l="1"/>
  <c r="B172"/>
  <c r="C293" i="14"/>
  <c r="E293"/>
  <c r="D293"/>
  <c r="B293"/>
  <c r="G293"/>
  <c r="F293"/>
  <c r="C1110"/>
  <c r="F918" s="1"/>
  <c r="D1110"/>
  <c r="L915"/>
  <c r="E1109"/>
  <c r="H917" s="1"/>
  <c r="M916" s="1"/>
  <c r="A920"/>
  <c r="A1111"/>
  <c r="B173" i="15" l="1"/>
  <c r="B174" s="1"/>
  <c r="B175" s="1"/>
  <c r="B176" s="1"/>
  <c r="B177" s="1"/>
  <c r="B178" s="1"/>
  <c r="B179" s="1"/>
  <c r="B180" s="1"/>
  <c r="B181" s="1"/>
  <c r="B182" s="1"/>
  <c r="D172"/>
  <c r="B294" i="14"/>
  <c r="C294"/>
  <c r="E294"/>
  <c r="D294"/>
  <c r="G294"/>
  <c r="F294"/>
  <c r="D1111"/>
  <c r="C1111"/>
  <c r="F919" s="1"/>
  <c r="L916"/>
  <c r="E1110"/>
  <c r="H918" s="1"/>
  <c r="M917" s="1"/>
  <c r="G918"/>
  <c r="A1112"/>
  <c r="A921"/>
  <c r="D173" i="15" l="1"/>
  <c r="D174" s="1"/>
  <c r="D175" s="1"/>
  <c r="D176" s="1"/>
  <c r="D177" s="1"/>
  <c r="D178" s="1"/>
  <c r="D179" s="1"/>
  <c r="D180" s="1"/>
  <c r="D181" s="1"/>
  <c r="D182" s="1"/>
  <c r="E295" i="14"/>
  <c r="D295"/>
  <c r="B295"/>
  <c r="C295"/>
  <c r="G295"/>
  <c r="F295"/>
  <c r="E1111"/>
  <c r="H919" s="1"/>
  <c r="M918" s="1"/>
  <c r="G919"/>
  <c r="A922"/>
  <c r="A1113"/>
  <c r="L917"/>
  <c r="C1112"/>
  <c r="F920" s="1"/>
  <c r="D1112"/>
  <c r="B296" l="1"/>
  <c r="C296"/>
  <c r="G296"/>
  <c r="F296"/>
  <c r="E296"/>
  <c r="D296"/>
  <c r="L918"/>
  <c r="E1112"/>
  <c r="H920" s="1"/>
  <c r="M919" s="1"/>
  <c r="G920"/>
  <c r="A923"/>
  <c r="A1114"/>
  <c r="D1113"/>
  <c r="C1113"/>
  <c r="F921" s="1"/>
  <c r="E1113" l="1"/>
  <c r="H921" s="1"/>
  <c r="M920" s="1"/>
  <c r="G921"/>
  <c r="L919"/>
  <c r="A924"/>
  <c r="A1115"/>
  <c r="C1114"/>
  <c r="F922" s="1"/>
  <c r="D1114"/>
  <c r="D1115" l="1"/>
  <c r="C1115"/>
  <c r="F923" s="1"/>
  <c r="E1114"/>
  <c r="H922" s="1"/>
  <c r="M921" s="1"/>
  <c r="G922"/>
  <c r="A1116"/>
  <c r="A925"/>
  <c r="L920"/>
  <c r="E1115" l="1"/>
  <c r="H923" s="1"/>
  <c r="L922" s="1"/>
  <c r="C1116"/>
  <c r="F924" s="1"/>
  <c r="D1116"/>
  <c r="L921"/>
  <c r="G923"/>
  <c r="A926"/>
  <c r="A1117"/>
  <c r="M922" l="1"/>
  <c r="D1117"/>
  <c r="C1117"/>
  <c r="F925" s="1"/>
  <c r="A927"/>
  <c r="A1118"/>
  <c r="E1116"/>
  <c r="H924" s="1"/>
  <c r="G924"/>
  <c r="L923" l="1"/>
  <c r="M923"/>
  <c r="E1117"/>
  <c r="H925" s="1"/>
  <c r="M924" s="1"/>
  <c r="G925"/>
  <c r="A928"/>
  <c r="A1119"/>
  <c r="C1118"/>
  <c r="F926" s="1"/>
  <c r="D1118"/>
  <c r="A1120" l="1"/>
  <c r="A929"/>
  <c r="D1119"/>
  <c r="G927" s="1"/>
  <c r="C1119"/>
  <c r="F927" s="1"/>
  <c r="L924"/>
  <c r="E1118"/>
  <c r="H926" s="1"/>
  <c r="G926"/>
  <c r="E1119" l="1"/>
  <c r="H927" s="1"/>
  <c r="L926" s="1"/>
  <c r="C1120"/>
  <c r="F928" s="1"/>
  <c r="D1120"/>
  <c r="L925"/>
  <c r="A930"/>
  <c r="A1121"/>
  <c r="M925"/>
  <c r="M926" l="1"/>
  <c r="E1120"/>
  <c r="H928" s="1"/>
  <c r="D1121"/>
  <c r="C1121"/>
  <c r="F929" s="1"/>
  <c r="G928"/>
  <c r="A931"/>
  <c r="A1122"/>
  <c r="L927" l="1"/>
  <c r="M927"/>
  <c r="A932"/>
  <c r="A1123"/>
  <c r="C1122"/>
  <c r="F930" s="1"/>
  <c r="D1122"/>
  <c r="E1121"/>
  <c r="H929" s="1"/>
  <c r="M928" s="1"/>
  <c r="G929"/>
  <c r="E1122" l="1"/>
  <c r="H930" s="1"/>
  <c r="G930"/>
  <c r="L928"/>
  <c r="A1124"/>
  <c r="A933"/>
  <c r="D1123"/>
  <c r="C1123"/>
  <c r="F931" s="1"/>
  <c r="A934" l="1"/>
  <c r="A1125"/>
  <c r="L929"/>
  <c r="C1124"/>
  <c r="F932" s="1"/>
  <c r="D1124"/>
  <c r="M929"/>
  <c r="E1123"/>
  <c r="H931" s="1"/>
  <c r="G931"/>
  <c r="L930" l="1"/>
  <c r="A1126"/>
  <c r="A935"/>
  <c r="E1124"/>
  <c r="H932" s="1"/>
  <c r="D1125"/>
  <c r="C1125"/>
  <c r="F933" s="1"/>
  <c r="G932"/>
  <c r="M930"/>
  <c r="L931" l="1"/>
  <c r="E1125"/>
  <c r="H933" s="1"/>
  <c r="M932" s="1"/>
  <c r="G933"/>
  <c r="C1126"/>
  <c r="F934" s="1"/>
  <c r="D1126"/>
  <c r="M931"/>
  <c r="A936"/>
  <c r="A1127"/>
  <c r="G934"/>
  <c r="L932" l="1"/>
  <c r="E1126"/>
  <c r="H934" s="1"/>
  <c r="M933" s="1"/>
  <c r="D1127"/>
  <c r="C1127"/>
  <c r="F935" s="1"/>
  <c r="A1128"/>
  <c r="A937"/>
  <c r="L933" l="1"/>
  <c r="A938"/>
  <c r="A1129"/>
  <c r="E1127"/>
  <c r="H935" s="1"/>
  <c r="M934" s="1"/>
  <c r="G935"/>
  <c r="C1128"/>
  <c r="F936" s="1"/>
  <c r="D1128"/>
  <c r="E1128" l="1"/>
  <c r="H936" s="1"/>
  <c r="D1129"/>
  <c r="C1129"/>
  <c r="F937" s="1"/>
  <c r="G936"/>
  <c r="A939"/>
  <c r="A1130"/>
  <c r="L934"/>
  <c r="L935" l="1"/>
  <c r="E1129"/>
  <c r="H937" s="1"/>
  <c r="M936" s="1"/>
  <c r="G937"/>
  <c r="A940"/>
  <c r="A1131"/>
  <c r="C1130"/>
  <c r="F938" s="1"/>
  <c r="D1130"/>
  <c r="G938" s="1"/>
  <c r="M935"/>
  <c r="D1131" l="1"/>
  <c r="C1131"/>
  <c r="F939" s="1"/>
  <c r="A1132"/>
  <c r="A941"/>
  <c r="E1130"/>
  <c r="H938" s="1"/>
  <c r="L936"/>
  <c r="E1131" l="1"/>
  <c r="H939" s="1"/>
  <c r="L938" s="1"/>
  <c r="G939"/>
  <c r="A942"/>
  <c r="A1133"/>
  <c r="L937"/>
  <c r="C1132"/>
  <c r="F940" s="1"/>
  <c r="D1132"/>
  <c r="M937"/>
  <c r="M938" l="1"/>
  <c r="A943"/>
  <c r="A1134"/>
  <c r="E1132"/>
  <c r="H940" s="1"/>
  <c r="D1133"/>
  <c r="C1133"/>
  <c r="F941" s="1"/>
  <c r="G940"/>
  <c r="M940" l="1"/>
  <c r="L939"/>
  <c r="M939"/>
  <c r="C1134"/>
  <c r="F942" s="1"/>
  <c r="D1134"/>
  <c r="E1133"/>
  <c r="H941" s="1"/>
  <c r="G941"/>
  <c r="A944"/>
  <c r="A1135"/>
  <c r="A1136" l="1"/>
  <c r="A945"/>
  <c r="E1134"/>
  <c r="H942" s="1"/>
  <c r="M941" s="1"/>
  <c r="G942"/>
  <c r="D1135"/>
  <c r="C1135"/>
  <c r="F943" s="1"/>
  <c r="L940"/>
  <c r="C1136" l="1"/>
  <c r="F944" s="1"/>
  <c r="D1136"/>
  <c r="G944" s="1"/>
  <c r="L941"/>
  <c r="A946"/>
  <c r="A1137"/>
  <c r="E1135"/>
  <c r="H943" s="1"/>
  <c r="G943"/>
  <c r="A947" l="1"/>
  <c r="A1138"/>
  <c r="D1137"/>
  <c r="C1137"/>
  <c r="F945" s="1"/>
  <c r="E1136"/>
  <c r="H944" s="1"/>
  <c r="M943" s="1"/>
  <c r="L942"/>
  <c r="M942"/>
  <c r="C1138" l="1"/>
  <c r="F946" s="1"/>
  <c r="D1138"/>
  <c r="A948"/>
  <c r="A1139"/>
  <c r="E1137"/>
  <c r="H945" s="1"/>
  <c r="G945"/>
  <c r="L943"/>
  <c r="E1138" l="1"/>
  <c r="H946" s="1"/>
  <c r="G946"/>
  <c r="L944"/>
  <c r="A1140"/>
  <c r="A949"/>
  <c r="D1139"/>
  <c r="C1139"/>
  <c r="F947" s="1"/>
  <c r="M944"/>
  <c r="L945" l="1"/>
  <c r="C1140"/>
  <c r="F948" s="1"/>
  <c r="D1140"/>
  <c r="G948" s="1"/>
  <c r="A950"/>
  <c r="A1141"/>
  <c r="E1139"/>
  <c r="H947" s="1"/>
  <c r="G947"/>
  <c r="M945"/>
  <c r="L946" l="1"/>
  <c r="A1142"/>
  <c r="A951"/>
  <c r="D1141"/>
  <c r="C1141"/>
  <c r="F949" s="1"/>
  <c r="M946"/>
  <c r="E1140"/>
  <c r="H948" s="1"/>
  <c r="M947" s="1"/>
  <c r="C1142" l="1"/>
  <c r="F950" s="1"/>
  <c r="D1142"/>
  <c r="G950" s="1"/>
  <c r="L947"/>
  <c r="A952"/>
  <c r="A1143"/>
  <c r="E1141"/>
  <c r="H949" s="1"/>
  <c r="G949"/>
  <c r="L948" l="1"/>
  <c r="D1143"/>
  <c r="G951" s="1"/>
  <c r="C1143"/>
  <c r="F951" s="1"/>
  <c r="M948"/>
  <c r="A1144"/>
  <c r="A953"/>
  <c r="E1142"/>
  <c r="H950" s="1"/>
  <c r="M949" s="1"/>
  <c r="C1144" l="1"/>
  <c r="F952" s="1"/>
  <c r="D1144"/>
  <c r="A954"/>
  <c r="A1145"/>
  <c r="L949"/>
  <c r="E1143"/>
  <c r="H951" s="1"/>
  <c r="M950" s="1"/>
  <c r="D1145" l="1"/>
  <c r="C1145"/>
  <c r="F953" s="1"/>
  <c r="A955"/>
  <c r="A1146"/>
  <c r="L950"/>
  <c r="E1144"/>
  <c r="H952" s="1"/>
  <c r="M951" s="1"/>
  <c r="G952"/>
  <c r="E1145" l="1"/>
  <c r="H953" s="1"/>
  <c r="G953"/>
  <c r="L951"/>
  <c r="A956"/>
  <c r="A1147"/>
  <c r="C1146"/>
  <c r="F954" s="1"/>
  <c r="D1146"/>
  <c r="G954" s="1"/>
  <c r="D1147" l="1"/>
  <c r="C1147"/>
  <c r="F955" s="1"/>
  <c r="A1148"/>
  <c r="A957"/>
  <c r="E1146"/>
  <c r="H954" s="1"/>
  <c r="M953" s="1"/>
  <c r="L952"/>
  <c r="M952"/>
  <c r="E1147" l="1"/>
  <c r="H955" s="1"/>
  <c r="M954" s="1"/>
  <c r="G955"/>
  <c r="C1148"/>
  <c r="F956" s="1"/>
  <c r="D1148"/>
  <c r="G956" s="1"/>
  <c r="A958"/>
  <c r="A1149"/>
  <c r="L953"/>
  <c r="A1150" l="1"/>
  <c r="A959"/>
  <c r="L954"/>
  <c r="D1149"/>
  <c r="C1149"/>
  <c r="F957" s="1"/>
  <c r="E1148"/>
  <c r="H956" s="1"/>
  <c r="M955" s="1"/>
  <c r="C1150" l="1"/>
  <c r="F958" s="1"/>
  <c r="D1150"/>
  <c r="G958" s="1"/>
  <c r="L955"/>
  <c r="A960"/>
  <c r="A1151"/>
  <c r="E1149"/>
  <c r="H957" s="1"/>
  <c r="G957"/>
  <c r="A1152" l="1"/>
  <c r="A961"/>
  <c r="D1151"/>
  <c r="C1151"/>
  <c r="F959" s="1"/>
  <c r="L956"/>
  <c r="M956"/>
  <c r="E1150"/>
  <c r="H958" s="1"/>
  <c r="E1151" l="1"/>
  <c r="H959" s="1"/>
  <c r="M958" s="1"/>
  <c r="G959"/>
  <c r="C1152"/>
  <c r="F960" s="1"/>
  <c r="D1152"/>
  <c r="G960" s="1"/>
  <c r="L957"/>
  <c r="A962"/>
  <c r="A1153"/>
  <c r="M957"/>
  <c r="L958" l="1"/>
  <c r="D1153"/>
  <c r="C1153"/>
  <c r="F961" s="1"/>
  <c r="A963"/>
  <c r="A1154"/>
  <c r="E1152"/>
  <c r="H960" s="1"/>
  <c r="E1153" l="1"/>
  <c r="H961" s="1"/>
  <c r="A964"/>
  <c r="A1155"/>
  <c r="L959"/>
  <c r="M959"/>
  <c r="C1154"/>
  <c r="F962" s="1"/>
  <c r="D1154"/>
  <c r="G961"/>
  <c r="L960" l="1"/>
  <c r="D1155"/>
  <c r="C1155"/>
  <c r="F963" s="1"/>
  <c r="E1154"/>
  <c r="H962" s="1"/>
  <c r="M961" s="1"/>
  <c r="G962"/>
  <c r="M960"/>
  <c r="A1156"/>
  <c r="A965"/>
  <c r="A966" l="1"/>
  <c r="A1157"/>
  <c r="L961"/>
  <c r="E1155"/>
  <c r="H963" s="1"/>
  <c r="M962" s="1"/>
  <c r="C1156"/>
  <c r="F964" s="1"/>
  <c r="D1156"/>
  <c r="G963"/>
  <c r="A967" l="1"/>
  <c r="A1158"/>
  <c r="E1156"/>
  <c r="H964" s="1"/>
  <c r="M963" s="1"/>
  <c r="D1157"/>
  <c r="C1157"/>
  <c r="F965" s="1"/>
  <c r="L962"/>
  <c r="G964"/>
  <c r="M964" l="1"/>
  <c r="L963"/>
  <c r="C1158"/>
  <c r="F966" s="1"/>
  <c r="D1158"/>
  <c r="E1157"/>
  <c r="H965" s="1"/>
  <c r="G965"/>
  <c r="A968"/>
  <c r="A1159"/>
  <c r="D1159" l="1"/>
  <c r="C1159"/>
  <c r="F967" s="1"/>
  <c r="E1158"/>
  <c r="H966" s="1"/>
  <c r="M965" s="1"/>
  <c r="G966"/>
  <c r="A1160"/>
  <c r="A969"/>
  <c r="L964"/>
  <c r="E1159" l="1"/>
  <c r="H967" s="1"/>
  <c r="M966" s="1"/>
  <c r="G967"/>
  <c r="C1160"/>
  <c r="F968" s="1"/>
  <c r="D1160"/>
  <c r="G968" s="1"/>
  <c r="L965"/>
  <c r="A970"/>
  <c r="A1161"/>
  <c r="A971" l="1"/>
  <c r="A1162"/>
  <c r="D1161"/>
  <c r="G969" s="1"/>
  <c r="C1161"/>
  <c r="F969" s="1"/>
  <c r="L966"/>
  <c r="E1160"/>
  <c r="H968" s="1"/>
  <c r="M967" s="1"/>
  <c r="C1162" l="1"/>
  <c r="F970" s="1"/>
  <c r="D1162"/>
  <c r="E1161"/>
  <c r="H969" s="1"/>
  <c r="M968" s="1"/>
  <c r="A972"/>
  <c r="A1163"/>
  <c r="L967"/>
  <c r="E1162" l="1"/>
  <c r="H970" s="1"/>
  <c r="M969" s="1"/>
  <c r="L968"/>
  <c r="A1164"/>
  <c r="A973"/>
  <c r="G970"/>
  <c r="D1163"/>
  <c r="C1163"/>
  <c r="F971" s="1"/>
  <c r="E1163" l="1"/>
  <c r="H971" s="1"/>
  <c r="M970" s="1"/>
  <c r="L969"/>
  <c r="C1164"/>
  <c r="F972" s="1"/>
  <c r="D1164"/>
  <c r="G972" s="1"/>
  <c r="A974"/>
  <c r="A1165"/>
  <c r="G971"/>
  <c r="L970" l="1"/>
  <c r="D1165"/>
  <c r="G973" s="1"/>
  <c r="C1165"/>
  <c r="F973" s="1"/>
  <c r="A1166"/>
  <c r="A975"/>
  <c r="E1164"/>
  <c r="H972" s="1"/>
  <c r="E1165" l="1"/>
  <c r="H973" s="1"/>
  <c r="M972" s="1"/>
  <c r="C1166"/>
  <c r="F974" s="1"/>
  <c r="D1166"/>
  <c r="L971"/>
  <c r="M971"/>
  <c r="A976"/>
  <c r="A1167"/>
  <c r="L972" l="1"/>
  <c r="E1166"/>
  <c r="H974" s="1"/>
  <c r="G974"/>
  <c r="A1168"/>
  <c r="A977"/>
  <c r="D1167"/>
  <c r="C1167"/>
  <c r="F975" s="1"/>
  <c r="C1168" l="1"/>
  <c r="F976" s="1"/>
  <c r="D1168"/>
  <c r="L973"/>
  <c r="M973"/>
  <c r="A978"/>
  <c r="A1169"/>
  <c r="E1167"/>
  <c r="H975" s="1"/>
  <c r="G975"/>
  <c r="E1168" l="1"/>
  <c r="H976" s="1"/>
  <c r="M975" s="1"/>
  <c r="D1169"/>
  <c r="C1169"/>
  <c r="F977" s="1"/>
  <c r="L974"/>
  <c r="G976"/>
  <c r="A979"/>
  <c r="A1170"/>
  <c r="M974"/>
  <c r="E1169" l="1"/>
  <c r="H977" s="1"/>
  <c r="L976" s="1"/>
  <c r="G977"/>
  <c r="A980"/>
  <c r="A1171"/>
  <c r="C1170"/>
  <c r="F978" s="1"/>
  <c r="D1170"/>
  <c r="G978" s="1"/>
  <c r="L975"/>
  <c r="M976" l="1"/>
  <c r="A1172"/>
  <c r="A981"/>
  <c r="D1171"/>
  <c r="C1171"/>
  <c r="F979" s="1"/>
  <c r="E1170"/>
  <c r="H978" s="1"/>
  <c r="E1171" l="1"/>
  <c r="H979" s="1"/>
  <c r="M978" s="1"/>
  <c r="G979"/>
  <c r="C1172"/>
  <c r="F980" s="1"/>
  <c r="D1172"/>
  <c r="A982"/>
  <c r="A1173"/>
  <c r="L977"/>
  <c r="M977"/>
  <c r="L978" l="1"/>
  <c r="A1174"/>
  <c r="A983"/>
  <c r="E1172"/>
  <c r="H980" s="1"/>
  <c r="G980"/>
  <c r="D1173"/>
  <c r="C1173"/>
  <c r="F981" s="1"/>
  <c r="L979" l="1"/>
  <c r="M979"/>
  <c r="C1174"/>
  <c r="F982" s="1"/>
  <c r="D1174"/>
  <c r="G982" s="1"/>
  <c r="A984"/>
  <c r="A1175"/>
  <c r="E1173"/>
  <c r="H981" s="1"/>
  <c r="M980" s="1"/>
  <c r="G981"/>
  <c r="A1176" l="1"/>
  <c r="A985"/>
  <c r="E1174"/>
  <c r="H982" s="1"/>
  <c r="M981" s="1"/>
  <c r="D1175"/>
  <c r="G983" s="1"/>
  <c r="C1175"/>
  <c r="F983" s="1"/>
  <c r="L980"/>
  <c r="C1176" l="1"/>
  <c r="F984" s="1"/>
  <c r="D1176"/>
  <c r="G984" s="1"/>
  <c r="L981"/>
  <c r="A986"/>
  <c r="A1177"/>
  <c r="E1175"/>
  <c r="H983" s="1"/>
  <c r="D1177" l="1"/>
  <c r="C1177"/>
  <c r="F985" s="1"/>
  <c r="L982"/>
  <c r="A987"/>
  <c r="A1178"/>
  <c r="E1176"/>
  <c r="H984" s="1"/>
  <c r="M983" s="1"/>
  <c r="M982"/>
  <c r="E1177" l="1"/>
  <c r="H985" s="1"/>
  <c r="M984" s="1"/>
  <c r="C1178"/>
  <c r="F986" s="1"/>
  <c r="D1178"/>
  <c r="L983"/>
  <c r="A988"/>
  <c r="A1179"/>
  <c r="G985"/>
  <c r="L984" l="1"/>
  <c r="A1180"/>
  <c r="A989"/>
  <c r="D1179"/>
  <c r="C1179"/>
  <c r="F987" s="1"/>
  <c r="E1178"/>
  <c r="H986" s="1"/>
  <c r="G986"/>
  <c r="L985" l="1"/>
  <c r="M985"/>
  <c r="E1179"/>
  <c r="H987" s="1"/>
  <c r="M986" s="1"/>
  <c r="G987"/>
  <c r="C1180"/>
  <c r="F988" s="1"/>
  <c r="D1180"/>
  <c r="A990"/>
  <c r="A1181"/>
  <c r="G988"/>
  <c r="E1180" l="1"/>
  <c r="H988" s="1"/>
  <c r="L987" s="1"/>
  <c r="A991"/>
  <c r="A1182"/>
  <c r="L986"/>
  <c r="D1181"/>
  <c r="C1181"/>
  <c r="F989" s="1"/>
  <c r="M987" l="1"/>
  <c r="E1181"/>
  <c r="H989" s="1"/>
  <c r="G989"/>
  <c r="A992"/>
  <c r="A1183"/>
  <c r="C1182"/>
  <c r="F990" s="1"/>
  <c r="D1182"/>
  <c r="E1182" l="1"/>
  <c r="H990" s="1"/>
  <c r="G990"/>
  <c r="L988"/>
  <c r="M988"/>
  <c r="A1184"/>
  <c r="A993"/>
  <c r="D1183"/>
  <c r="C1183"/>
  <c r="F991" s="1"/>
  <c r="A994" l="1"/>
  <c r="A1185"/>
  <c r="E1183"/>
  <c r="H991" s="1"/>
  <c r="M990" s="1"/>
  <c r="G991"/>
  <c r="L989"/>
  <c r="C1184"/>
  <c r="F992" s="1"/>
  <c r="D1184"/>
  <c r="M989"/>
  <c r="E1184" l="1"/>
  <c r="H992" s="1"/>
  <c r="G992"/>
  <c r="L990"/>
  <c r="A995"/>
  <c r="A1186"/>
  <c r="D1185"/>
  <c r="C1185"/>
  <c r="F993" s="1"/>
  <c r="E1185" l="1"/>
  <c r="H993" s="1"/>
  <c r="G993"/>
  <c r="L991"/>
  <c r="A996"/>
  <c r="A1187"/>
  <c r="C1186"/>
  <c r="F994" s="1"/>
  <c r="D1186"/>
  <c r="M991"/>
  <c r="L992" l="1"/>
  <c r="E1186"/>
  <c r="H994" s="1"/>
  <c r="M993" s="1"/>
  <c r="G994"/>
  <c r="M992"/>
  <c r="D1187"/>
  <c r="G995" s="1"/>
  <c r="C1187"/>
  <c r="F995" s="1"/>
  <c r="A1188"/>
  <c r="A997"/>
  <c r="L993" l="1"/>
  <c r="C1188"/>
  <c r="F996" s="1"/>
  <c r="D1188"/>
  <c r="G996" s="1"/>
  <c r="A998"/>
  <c r="A1189"/>
  <c r="E1187"/>
  <c r="H995" s="1"/>
  <c r="M994" s="1"/>
  <c r="A1190" l="1"/>
  <c r="A999"/>
  <c r="L994"/>
  <c r="D1189"/>
  <c r="C1189"/>
  <c r="F997" s="1"/>
  <c r="E1188"/>
  <c r="H996" s="1"/>
  <c r="L995" l="1"/>
  <c r="C1190"/>
  <c r="F998" s="1"/>
  <c r="D1190"/>
  <c r="M995"/>
  <c r="A1000"/>
  <c r="A1191"/>
  <c r="E1189"/>
  <c r="H997" s="1"/>
  <c r="M996" s="1"/>
  <c r="G997"/>
  <c r="A1192" l="1"/>
  <c r="A1001"/>
  <c r="D1191"/>
  <c r="C1191"/>
  <c r="F999" s="1"/>
  <c r="L996"/>
  <c r="E1190"/>
  <c r="H998" s="1"/>
  <c r="G998"/>
  <c r="E1191" l="1"/>
  <c r="H999" s="1"/>
  <c r="M998" s="1"/>
  <c r="L997"/>
  <c r="C1192"/>
  <c r="F1000" s="1"/>
  <c r="D1192"/>
  <c r="A1002"/>
  <c r="A1193"/>
  <c r="G999"/>
  <c r="M997"/>
  <c r="E1192" l="1"/>
  <c r="H1000" s="1"/>
  <c r="M999" s="1"/>
  <c r="G1000"/>
  <c r="L998"/>
  <c r="D1193"/>
  <c r="C1193"/>
  <c r="F1001" s="1"/>
  <c r="A1003"/>
  <c r="A1194"/>
  <c r="L999" l="1"/>
  <c r="E1193"/>
  <c r="H1001" s="1"/>
  <c r="G1001"/>
  <c r="A1004"/>
  <c r="A1195"/>
  <c r="C1194"/>
  <c r="F1002" s="1"/>
  <c r="D1194"/>
  <c r="L1000" l="1"/>
  <c r="M1000"/>
  <c r="E1194"/>
  <c r="H1002" s="1"/>
  <c r="M1001" s="1"/>
  <c r="G1002"/>
  <c r="A1196"/>
  <c r="A1005"/>
  <c r="D1195"/>
  <c r="C1195"/>
  <c r="F1003" s="1"/>
  <c r="G1004" l="1"/>
  <c r="E1195"/>
  <c r="H1003" s="1"/>
  <c r="G1003"/>
  <c r="L1001"/>
  <c r="C1196"/>
  <c r="F1004" s="1"/>
  <c r="D1196"/>
  <c r="A1006"/>
  <c r="A1197"/>
  <c r="L1002" l="1"/>
  <c r="M1002"/>
  <c r="A1007"/>
  <c r="A1198"/>
  <c r="D1197"/>
  <c r="C1197"/>
  <c r="F1005" s="1"/>
  <c r="E1196"/>
  <c r="H1004" s="1"/>
  <c r="M1003" s="1"/>
  <c r="A1008" l="1"/>
  <c r="A1199"/>
  <c r="C1198"/>
  <c r="F1006" s="1"/>
  <c r="D1198"/>
  <c r="G1006" s="1"/>
  <c r="E1197"/>
  <c r="H1005" s="1"/>
  <c r="G1005"/>
  <c r="L1003"/>
  <c r="L1004" l="1"/>
  <c r="A1200"/>
  <c r="A1009"/>
  <c r="D1199"/>
  <c r="C1199"/>
  <c r="F1007" s="1"/>
  <c r="M1004"/>
  <c r="E1198"/>
  <c r="H1006" s="1"/>
  <c r="M1005" s="1"/>
  <c r="E1199" l="1"/>
  <c r="H1007" s="1"/>
  <c r="G1007"/>
  <c r="C1200"/>
  <c r="F1008" s="1"/>
  <c r="D1200"/>
  <c r="L1005"/>
  <c r="A1010"/>
  <c r="A1201"/>
  <c r="A1011" l="1"/>
  <c r="A1202"/>
  <c r="L1006"/>
  <c r="E1200"/>
  <c r="H1008" s="1"/>
  <c r="M1006"/>
  <c r="D1201"/>
  <c r="C1201"/>
  <c r="F1009" s="1"/>
  <c r="G1008"/>
  <c r="L1007" l="1"/>
  <c r="A1012"/>
  <c r="A1203"/>
  <c r="C1202"/>
  <c r="F1010" s="1"/>
  <c r="D1202"/>
  <c r="E1201"/>
  <c r="H1009" s="1"/>
  <c r="M1008" s="1"/>
  <c r="G1009"/>
  <c r="M1007"/>
  <c r="A1204" l="1"/>
  <c r="A1013"/>
  <c r="L1008"/>
  <c r="E1202"/>
  <c r="H1010" s="1"/>
  <c r="M1009" s="1"/>
  <c r="G1010"/>
  <c r="D1203"/>
  <c r="C1203"/>
  <c r="F1011" s="1"/>
  <c r="A1014" l="1"/>
  <c r="A1205"/>
  <c r="C1204"/>
  <c r="F1012" s="1"/>
  <c r="D1204"/>
  <c r="L1009"/>
  <c r="E1203"/>
  <c r="H1011" s="1"/>
  <c r="M1010" s="1"/>
  <c r="G1011"/>
  <c r="D1205" l="1"/>
  <c r="C1205"/>
  <c r="F1013" s="1"/>
  <c r="E1204"/>
  <c r="H1012" s="1"/>
  <c r="M1011" s="1"/>
  <c r="A1206"/>
  <c r="A1015"/>
  <c r="L1010"/>
  <c r="G1012"/>
  <c r="G1014" l="1"/>
  <c r="E1205"/>
  <c r="H1013" s="1"/>
  <c r="G1013"/>
  <c r="L1011"/>
  <c r="C1206"/>
  <c r="F1014" s="1"/>
  <c r="D1206"/>
  <c r="A1016"/>
  <c r="A1207"/>
  <c r="M1013" l="1"/>
  <c r="L1012"/>
  <c r="D1207"/>
  <c r="C1207"/>
  <c r="F1015" s="1"/>
  <c r="M1012"/>
  <c r="E1206"/>
  <c r="H1014" s="1"/>
  <c r="A1208"/>
  <c r="A1017"/>
  <c r="L1013" l="1"/>
  <c r="A1018"/>
  <c r="A1209"/>
  <c r="E1207"/>
  <c r="H1015" s="1"/>
  <c r="G1015"/>
  <c r="C1208"/>
  <c r="F1016" s="1"/>
  <c r="D1208"/>
  <c r="L1014" l="1"/>
  <c r="E1208"/>
  <c r="H1016" s="1"/>
  <c r="M1015" s="1"/>
  <c r="G1016"/>
  <c r="A1019"/>
  <c r="A1210"/>
  <c r="M1014"/>
  <c r="D1209"/>
  <c r="C1209"/>
  <c r="F1017" s="1"/>
  <c r="E1209" l="1"/>
  <c r="H1017" s="1"/>
  <c r="M1016" s="1"/>
  <c r="G1017"/>
  <c r="A1020"/>
  <c r="A1211"/>
  <c r="L1015"/>
  <c r="C1210"/>
  <c r="F1018" s="1"/>
  <c r="D1210"/>
  <c r="E1210" l="1"/>
  <c r="H1018" s="1"/>
  <c r="M1017" s="1"/>
  <c r="G1018"/>
  <c r="A1212"/>
  <c r="A1021"/>
  <c r="L1016"/>
  <c r="D1211"/>
  <c r="C1211"/>
  <c r="F1019" s="1"/>
  <c r="C1212" l="1"/>
  <c r="F1020" s="1"/>
  <c r="D1212"/>
  <c r="E1211"/>
  <c r="H1019" s="1"/>
  <c r="G1019"/>
  <c r="L1017"/>
  <c r="A1022"/>
  <c r="A1213"/>
  <c r="E1212" l="1"/>
  <c r="H1020" s="1"/>
  <c r="M1019" s="1"/>
  <c r="G1020"/>
  <c r="A1023"/>
  <c r="A1214"/>
  <c r="D1213"/>
  <c r="C1213"/>
  <c r="F1021" s="1"/>
  <c r="L1018"/>
  <c r="M1018"/>
  <c r="A1024" l="1"/>
  <c r="A1215"/>
  <c r="E1213"/>
  <c r="H1021" s="1"/>
  <c r="M1020" s="1"/>
  <c r="G1021"/>
  <c r="L1019"/>
  <c r="C1214"/>
  <c r="F1022" s="1"/>
  <c r="D1214"/>
  <c r="D1215" l="1"/>
  <c r="C1215"/>
  <c r="F1023" s="1"/>
  <c r="E1214"/>
  <c r="H1022" s="1"/>
  <c r="G1022"/>
  <c r="L1020"/>
  <c r="A1216"/>
  <c r="A1025"/>
  <c r="L1021" l="1"/>
  <c r="A1026"/>
  <c r="A1217"/>
  <c r="C1216"/>
  <c r="F1024" s="1"/>
  <c r="D1216"/>
  <c r="E1215"/>
  <c r="H1023" s="1"/>
  <c r="G1023"/>
  <c r="M1021"/>
  <c r="L1022" l="1"/>
  <c r="M1023"/>
  <c r="D1217"/>
  <c r="C1217"/>
  <c r="F1025" s="1"/>
  <c r="M1022"/>
  <c r="E1216"/>
  <c r="H1024" s="1"/>
  <c r="G1024"/>
  <c r="A1027"/>
  <c r="A1218"/>
  <c r="C1218" l="1"/>
  <c r="F1026" s="1"/>
  <c r="D1218"/>
  <c r="G1026" s="1"/>
  <c r="E1217"/>
  <c r="H1025" s="1"/>
  <c r="M1024" s="1"/>
  <c r="G1025"/>
  <c r="L1023"/>
  <c r="A1028"/>
  <c r="A1219"/>
  <c r="D1219" l="1"/>
  <c r="C1219"/>
  <c r="F1027" s="1"/>
  <c r="L1024"/>
  <c r="A1220"/>
  <c r="A1029"/>
  <c r="E1218"/>
  <c r="H1026" s="1"/>
  <c r="A1030" l="1"/>
  <c r="A1221"/>
  <c r="L1025"/>
  <c r="C1220"/>
  <c r="F1028" s="1"/>
  <c r="D1220"/>
  <c r="M1025"/>
  <c r="E1219"/>
  <c r="H1027" s="1"/>
  <c r="G1027"/>
  <c r="E1220" l="1"/>
  <c r="H1028" s="1"/>
  <c r="M1027" s="1"/>
  <c r="G1028"/>
  <c r="D1221"/>
  <c r="G1029" s="1"/>
  <c r="C1221"/>
  <c r="F1029" s="1"/>
  <c r="A1031"/>
  <c r="A1222"/>
  <c r="L1026"/>
  <c r="M1026"/>
  <c r="A1032" l="1"/>
  <c r="A1223"/>
  <c r="L1027"/>
  <c r="C1222"/>
  <c r="F1030" s="1"/>
  <c r="D1222"/>
  <c r="E1221"/>
  <c r="H1029" s="1"/>
  <c r="M1028" s="1"/>
  <c r="A1224" l="1"/>
  <c r="A1033"/>
  <c r="D1223"/>
  <c r="G1031" s="1"/>
  <c r="C1223"/>
  <c r="F1031" s="1"/>
  <c r="E1222"/>
  <c r="H1030" s="1"/>
  <c r="M1029" s="1"/>
  <c r="L1028"/>
  <c r="G1030"/>
  <c r="E1223" l="1"/>
  <c r="H1031" s="1"/>
  <c r="M1030" s="1"/>
  <c r="C1224"/>
  <c r="F1032" s="1"/>
  <c r="D1224"/>
  <c r="G1032" s="1"/>
  <c r="A1034"/>
  <c r="A1225"/>
  <c r="L1029"/>
  <c r="L1030" l="1"/>
  <c r="A1035"/>
  <c r="A1226"/>
  <c r="E1224"/>
  <c r="H1032" s="1"/>
  <c r="D1225"/>
  <c r="C1225"/>
  <c r="F1033" s="1"/>
  <c r="C1226" l="1"/>
  <c r="F1034" s="1"/>
  <c r="D1226"/>
  <c r="G1034" s="1"/>
  <c r="L1031"/>
  <c r="M1031"/>
  <c r="A1036"/>
  <c r="A1227"/>
  <c r="E1225"/>
  <c r="H1033" s="1"/>
  <c r="G1033"/>
  <c r="D1227" l="1"/>
  <c r="C1227"/>
  <c r="F1035" s="1"/>
  <c r="A1228"/>
  <c r="A1037"/>
  <c r="L1032"/>
  <c r="E1226"/>
  <c r="H1034" s="1"/>
  <c r="M1033" s="1"/>
  <c r="M1032"/>
  <c r="E1227" l="1"/>
  <c r="H1035" s="1"/>
  <c r="L1034" s="1"/>
  <c r="C1228"/>
  <c r="F1036" s="1"/>
  <c r="D1228"/>
  <c r="G1035"/>
  <c r="A1038"/>
  <c r="A1229"/>
  <c r="L1033"/>
  <c r="M1034" l="1"/>
  <c r="D1229"/>
  <c r="C1229"/>
  <c r="F1037" s="1"/>
  <c r="E1228"/>
  <c r="H1036" s="1"/>
  <c r="A1039"/>
  <c r="A1230"/>
  <c r="G1036"/>
  <c r="E1229" l="1"/>
  <c r="H1037" s="1"/>
  <c r="M1036" s="1"/>
  <c r="A1040"/>
  <c r="A1231"/>
  <c r="C1230"/>
  <c r="F1038" s="1"/>
  <c r="D1230"/>
  <c r="L1035"/>
  <c r="M1035"/>
  <c r="G1037"/>
  <c r="E1230" l="1"/>
  <c r="H1038" s="1"/>
  <c r="M1037" s="1"/>
  <c r="L1036"/>
  <c r="A1232"/>
  <c r="A1041"/>
  <c r="D1231"/>
  <c r="C1231"/>
  <c r="F1039" s="1"/>
  <c r="G1038"/>
  <c r="L1037" l="1"/>
  <c r="A1042"/>
  <c r="A1233"/>
  <c r="C1232"/>
  <c r="F1040" s="1"/>
  <c r="D1232"/>
  <c r="G1040" s="1"/>
  <c r="E1231"/>
  <c r="H1039" s="1"/>
  <c r="G1039"/>
  <c r="L1038" l="1"/>
  <c r="M1038"/>
  <c r="A1043"/>
  <c r="A1234"/>
  <c r="D1233"/>
  <c r="C1233"/>
  <c r="F1041" s="1"/>
  <c r="E1232"/>
  <c r="H1040" s="1"/>
  <c r="M1039" s="1"/>
  <c r="E1233" l="1"/>
  <c r="H1041" s="1"/>
  <c r="G1041"/>
  <c r="A1044"/>
  <c r="A1235"/>
  <c r="C1234"/>
  <c r="F1042" s="1"/>
  <c r="D1234"/>
  <c r="L1039"/>
  <c r="L1040" l="1"/>
  <c r="A1236"/>
  <c r="A1045"/>
  <c r="E1234"/>
  <c r="H1042" s="1"/>
  <c r="G1042"/>
  <c r="D1235"/>
  <c r="C1235"/>
  <c r="F1043" s="1"/>
  <c r="M1040"/>
  <c r="F1044" l="1"/>
  <c r="L1041"/>
  <c r="M1042"/>
  <c r="M1041"/>
  <c r="E1235"/>
  <c r="H1043" s="1"/>
  <c r="G1043"/>
  <c r="C1236"/>
  <c r="D1236"/>
  <c r="A1046"/>
  <c r="A1237"/>
  <c r="E1236" l="1"/>
  <c r="H1044" s="1"/>
  <c r="L1043" s="1"/>
  <c r="L1042"/>
  <c r="A1238"/>
  <c r="A1047"/>
  <c r="D1237"/>
  <c r="C1237"/>
  <c r="F1045" s="1"/>
  <c r="G1044"/>
  <c r="M1043" l="1"/>
  <c r="C1238"/>
  <c r="F1046" s="1"/>
  <c r="D1238"/>
  <c r="G1046" s="1"/>
  <c r="A1048"/>
  <c r="A1239"/>
  <c r="E1237"/>
  <c r="H1045" s="1"/>
  <c r="G1045"/>
  <c r="A1240" l="1"/>
  <c r="A1049"/>
  <c r="D1239"/>
  <c r="C1239"/>
  <c r="F1047" s="1"/>
  <c r="E1238"/>
  <c r="H1046" s="1"/>
  <c r="M1045" s="1"/>
  <c r="L1044"/>
  <c r="M1044"/>
  <c r="F1048" l="1"/>
  <c r="E1239"/>
  <c r="H1047" s="1"/>
  <c r="M1046" s="1"/>
  <c r="L1045"/>
  <c r="A1050"/>
  <c r="A1241"/>
  <c r="C1240"/>
  <c r="D1240"/>
  <c r="G1048" s="1"/>
  <c r="G1047"/>
  <c r="L1046" l="1"/>
  <c r="E1240"/>
  <c r="H1048" s="1"/>
  <c r="M1047" s="1"/>
  <c r="D1241"/>
  <c r="G1049" s="1"/>
  <c r="C1241"/>
  <c r="F1049" s="1"/>
  <c r="A1051"/>
  <c r="A1242"/>
  <c r="E1241" l="1"/>
  <c r="H1049" s="1"/>
  <c r="L1048" s="1"/>
  <c r="A1052"/>
  <c r="A1243"/>
  <c r="C1242"/>
  <c r="F1050" s="1"/>
  <c r="D1242"/>
  <c r="G1050" s="1"/>
  <c r="L1047"/>
  <c r="M1048" l="1"/>
  <c r="A1244"/>
  <c r="A1053"/>
  <c r="D1243"/>
  <c r="C1243"/>
  <c r="F1051" s="1"/>
  <c r="E1242"/>
  <c r="H1050" s="1"/>
  <c r="E1243" l="1"/>
  <c r="H1051" s="1"/>
  <c r="G1051"/>
  <c r="C1244"/>
  <c r="F1052" s="1"/>
  <c r="D1244"/>
  <c r="A1054"/>
  <c r="A1245"/>
  <c r="L1049"/>
  <c r="M1049"/>
  <c r="E1244" l="1"/>
  <c r="H1052" s="1"/>
  <c r="M1051" s="1"/>
  <c r="A1055"/>
  <c r="A1246"/>
  <c r="G1052"/>
  <c r="L1050"/>
  <c r="D1245"/>
  <c r="G1053" s="1"/>
  <c r="C1245"/>
  <c r="F1053" s="1"/>
  <c r="M1050"/>
  <c r="G1054" l="1"/>
  <c r="L1051"/>
  <c r="C1246"/>
  <c r="F1054" s="1"/>
  <c r="D1246"/>
  <c r="A1056"/>
  <c r="A1247"/>
  <c r="E1245"/>
  <c r="H1053" s="1"/>
  <c r="M1052" s="1"/>
  <c r="D1247" l="1"/>
  <c r="C1247"/>
  <c r="F1055" s="1"/>
  <c r="A1248"/>
  <c r="A1057"/>
  <c r="E1246"/>
  <c r="H1054" s="1"/>
  <c r="L1052"/>
  <c r="E1247" l="1"/>
  <c r="H1055" s="1"/>
  <c r="M1054" s="1"/>
  <c r="A1058"/>
  <c r="A1249"/>
  <c r="G1055"/>
  <c r="L1053"/>
  <c r="C1248"/>
  <c r="F1056" s="1"/>
  <c r="D1248"/>
  <c r="G1056" s="1"/>
  <c r="M1053"/>
  <c r="L1054" l="1"/>
  <c r="A1059"/>
  <c r="A1250"/>
  <c r="D1249"/>
  <c r="C1249"/>
  <c r="F1057" s="1"/>
  <c r="E1248"/>
  <c r="H1056" s="1"/>
  <c r="E1249" l="1"/>
  <c r="H1057" s="1"/>
  <c r="G1057"/>
  <c r="A1060"/>
  <c r="A1251"/>
  <c r="C1250"/>
  <c r="F1058" s="1"/>
  <c r="D1250"/>
  <c r="L1055"/>
  <c r="M1055"/>
  <c r="E1250" l="1"/>
  <c r="H1058" s="1"/>
  <c r="M1057" s="1"/>
  <c r="L1056"/>
  <c r="A1252"/>
  <c r="A1061"/>
  <c r="D1251"/>
  <c r="C1251"/>
  <c r="F1059" s="1"/>
  <c r="M1056"/>
  <c r="G1058"/>
  <c r="L1057" l="1"/>
  <c r="A1062"/>
  <c r="A1253"/>
  <c r="E1251"/>
  <c r="H1059" s="1"/>
  <c r="G1059"/>
  <c r="C1252"/>
  <c r="F1060" s="1"/>
  <c r="D1252"/>
  <c r="D1253" l="1"/>
  <c r="C1253"/>
  <c r="F1061" s="1"/>
  <c r="L1058"/>
  <c r="M1058"/>
  <c r="A1254"/>
  <c r="A1063"/>
  <c r="E1252"/>
  <c r="H1060" s="1"/>
  <c r="G1060"/>
  <c r="C1254" l="1"/>
  <c r="F1062" s="1"/>
  <c r="D1254"/>
  <c r="G1062" s="1"/>
  <c r="A1064"/>
  <c r="A1255"/>
  <c r="E1253"/>
  <c r="H1061" s="1"/>
  <c r="M1060" s="1"/>
  <c r="G1061"/>
  <c r="L1059"/>
  <c r="M1059"/>
  <c r="A1256" l="1"/>
  <c r="A1065"/>
  <c r="E1254"/>
  <c r="H1062" s="1"/>
  <c r="L1060"/>
  <c r="D1255"/>
  <c r="C1255"/>
  <c r="F1063" s="1"/>
  <c r="E1255" l="1"/>
  <c r="H1063" s="1"/>
  <c r="G1063"/>
  <c r="C1256"/>
  <c r="F1064" s="1"/>
  <c r="D1256"/>
  <c r="G1064" s="1"/>
  <c r="L1061"/>
  <c r="A1066"/>
  <c r="A1257"/>
  <c r="M1061"/>
  <c r="L1062" l="1"/>
  <c r="E1256"/>
  <c r="H1064" s="1"/>
  <c r="M1063" s="1"/>
  <c r="M1062"/>
  <c r="A1067"/>
  <c r="A1258"/>
  <c r="D1257"/>
  <c r="C1257"/>
  <c r="F1065" s="1"/>
  <c r="E1257" l="1"/>
  <c r="H1065" s="1"/>
  <c r="M1064" s="1"/>
  <c r="L1063"/>
  <c r="A1068"/>
  <c r="A1259"/>
  <c r="C1258"/>
  <c r="F1066" s="1"/>
  <c r="D1258"/>
  <c r="G1065"/>
  <c r="L1064" l="1"/>
  <c r="E1258"/>
  <c r="H1066" s="1"/>
  <c r="D1259"/>
  <c r="C1259"/>
  <c r="F1067" s="1"/>
  <c r="G1066"/>
  <c r="A1260"/>
  <c r="A1069"/>
  <c r="E1259" l="1"/>
  <c r="H1067" s="1"/>
  <c r="G1067"/>
  <c r="L1065"/>
  <c r="M1065"/>
  <c r="A1070"/>
  <c r="A1261"/>
  <c r="C1260"/>
  <c r="F1068" s="1"/>
  <c r="D1260"/>
  <c r="D1261" l="1"/>
  <c r="C1261"/>
  <c r="F1069" s="1"/>
  <c r="L1066"/>
  <c r="E1260"/>
  <c r="H1068" s="1"/>
  <c r="M1067" s="1"/>
  <c r="G1068"/>
  <c r="A1071"/>
  <c r="A1262"/>
  <c r="M1066"/>
  <c r="E1261" l="1"/>
  <c r="H1069" s="1"/>
  <c r="C1262"/>
  <c r="F1070" s="1"/>
  <c r="D1262"/>
  <c r="G1070" s="1"/>
  <c r="A1072"/>
  <c r="A1263"/>
  <c r="G1069"/>
  <c r="L1067"/>
  <c r="D1263" l="1"/>
  <c r="G1071" s="1"/>
  <c r="C1263"/>
  <c r="F1071" s="1"/>
  <c r="L1068"/>
  <c r="A1073"/>
  <c r="A1264"/>
  <c r="M1068"/>
  <c r="E1262"/>
  <c r="H1070" s="1"/>
  <c r="C1264" l="1"/>
  <c r="F1072" s="1"/>
  <c r="D1264"/>
  <c r="L1069"/>
  <c r="E1263"/>
  <c r="H1071" s="1"/>
  <c r="M1070" s="1"/>
  <c r="M1069"/>
  <c r="A1074"/>
  <c r="A1265"/>
  <c r="D1265" l="1"/>
  <c r="C1265"/>
  <c r="F1073" s="1"/>
  <c r="E1264"/>
  <c r="H1072" s="1"/>
  <c r="M1071" s="1"/>
  <c r="A1075"/>
  <c r="A1266"/>
  <c r="L1070"/>
  <c r="G1072"/>
  <c r="E1265" l="1"/>
  <c r="H1073" s="1"/>
  <c r="M1072" s="1"/>
  <c r="G1073"/>
  <c r="A1076"/>
  <c r="A1267"/>
  <c r="L1071"/>
  <c r="C1266"/>
  <c r="F1074" s="1"/>
  <c r="D1266"/>
  <c r="G1074" s="1"/>
  <c r="D1267" l="1"/>
  <c r="G1075" s="1"/>
  <c r="C1267"/>
  <c r="F1075" s="1"/>
  <c r="E1266"/>
  <c r="H1074" s="1"/>
  <c r="L1072"/>
  <c r="A1268"/>
  <c r="A1077"/>
  <c r="C1268" l="1"/>
  <c r="F1076" s="1"/>
  <c r="D1268"/>
  <c r="A1078"/>
  <c r="A1269"/>
  <c r="L1073"/>
  <c r="E1267"/>
  <c r="H1075" s="1"/>
  <c r="M1074" s="1"/>
  <c r="M1073"/>
  <c r="A1079" l="1"/>
  <c r="A1270"/>
  <c r="D1269"/>
  <c r="C1269"/>
  <c r="F1077" s="1"/>
  <c r="E1268"/>
  <c r="H1076" s="1"/>
  <c r="M1075" s="1"/>
  <c r="L1074"/>
  <c r="G1076"/>
  <c r="C1270" l="1"/>
  <c r="F1078" s="1"/>
  <c r="D1270"/>
  <c r="E1269"/>
  <c r="H1077" s="1"/>
  <c r="G1077"/>
  <c r="L1075"/>
  <c r="A1080"/>
  <c r="A1271"/>
  <c r="E1270" l="1"/>
  <c r="H1078" s="1"/>
  <c r="G1078"/>
  <c r="A1081"/>
  <c r="A1272"/>
  <c r="D1271"/>
  <c r="C1271"/>
  <c r="F1079" s="1"/>
  <c r="L1076"/>
  <c r="M1076"/>
  <c r="E1271" l="1"/>
  <c r="H1079" s="1"/>
  <c r="G1079"/>
  <c r="A1082"/>
  <c r="A1273"/>
  <c r="L1077"/>
  <c r="C1272"/>
  <c r="F1080" s="1"/>
  <c r="D1272"/>
  <c r="M1077"/>
  <c r="L1078" l="1"/>
  <c r="E1272"/>
  <c r="H1080" s="1"/>
  <c r="M1079" s="1"/>
  <c r="G1080"/>
  <c r="A1083"/>
  <c r="A1274"/>
  <c r="D1273"/>
  <c r="C1273"/>
  <c r="F1081" s="1"/>
  <c r="M1078"/>
  <c r="A1084" l="1"/>
  <c r="A1275"/>
  <c r="E1273"/>
  <c r="H1081" s="1"/>
  <c r="G1081"/>
  <c r="L1079"/>
  <c r="C1274"/>
  <c r="F1082" s="1"/>
  <c r="D1274"/>
  <c r="A1085" l="1"/>
  <c r="A1276"/>
  <c r="L1080"/>
  <c r="E1274"/>
  <c r="H1082" s="1"/>
  <c r="G1082"/>
  <c r="D1275"/>
  <c r="G1083" s="1"/>
  <c r="C1275"/>
  <c r="F1083" s="1"/>
  <c r="M1080"/>
  <c r="L1081" l="1"/>
  <c r="A1086"/>
  <c r="A1277"/>
  <c r="C1276"/>
  <c r="F1084" s="1"/>
  <c r="D1276"/>
  <c r="M1081"/>
  <c r="E1275"/>
  <c r="H1083" s="1"/>
  <c r="M1082" s="1"/>
  <c r="E1276" l="1"/>
  <c r="H1084" s="1"/>
  <c r="M1083" s="1"/>
  <c r="G1084"/>
  <c r="D1277"/>
  <c r="C1277"/>
  <c r="F1085" s="1"/>
  <c r="L1082"/>
  <c r="A1278"/>
  <c r="A1087"/>
  <c r="L1083" l="1"/>
  <c r="A1088"/>
  <c r="A1279"/>
  <c r="E1277"/>
  <c r="H1085" s="1"/>
  <c r="G1085"/>
  <c r="C1278"/>
  <c r="F1086" s="1"/>
  <c r="D1278"/>
  <c r="E1278" l="1"/>
  <c r="H1086" s="1"/>
  <c r="M1085" s="1"/>
  <c r="G1086"/>
  <c r="A1089"/>
  <c r="A1280"/>
  <c r="L1084"/>
  <c r="M1084"/>
  <c r="D1279"/>
  <c r="C1279"/>
  <c r="F1087" s="1"/>
  <c r="L1085" l="1"/>
  <c r="E1279"/>
  <c r="H1087" s="1"/>
  <c r="G1087"/>
  <c r="A1090"/>
  <c r="A1281"/>
  <c r="C1280"/>
  <c r="F1088" s="1"/>
  <c r="D1280"/>
  <c r="E1280" l="1"/>
  <c r="H1088" s="1"/>
  <c r="G1088"/>
  <c r="A1091"/>
  <c r="A1282"/>
  <c r="L1086"/>
  <c r="D1281"/>
  <c r="C1281"/>
  <c r="F1089" s="1"/>
  <c r="M1086"/>
  <c r="L1087" l="1"/>
  <c r="A1092"/>
  <c r="A1283"/>
  <c r="E1281"/>
  <c r="H1089" s="1"/>
  <c r="G1089"/>
  <c r="C1282"/>
  <c r="F1090" s="1"/>
  <c r="D1282"/>
  <c r="G1090" s="1"/>
  <c r="M1087"/>
  <c r="L1088" l="1"/>
  <c r="A1093"/>
  <c r="A1284"/>
  <c r="D1283"/>
  <c r="C1283"/>
  <c r="F1091" s="1"/>
  <c r="M1088"/>
  <c r="E1282"/>
  <c r="H1090" s="1"/>
  <c r="M1089" s="1"/>
  <c r="E1283" l="1"/>
  <c r="H1091" s="1"/>
  <c r="M1090" s="1"/>
  <c r="G1091"/>
  <c r="A1094"/>
  <c r="A1285"/>
  <c r="L1089"/>
  <c r="C1284"/>
  <c r="F1092" s="1"/>
  <c r="D1284"/>
  <c r="L1090" l="1"/>
  <c r="D1285"/>
  <c r="G1093" s="1"/>
  <c r="C1285"/>
  <c r="F1093" s="1"/>
  <c r="E1284"/>
  <c r="H1092" s="1"/>
  <c r="G1092"/>
  <c r="A1286"/>
  <c r="A1095"/>
  <c r="L1091" l="1"/>
  <c r="M1091"/>
  <c r="A1096"/>
  <c r="A1287"/>
  <c r="C1286"/>
  <c r="F1094" s="1"/>
  <c r="D1286"/>
  <c r="E1285"/>
  <c r="H1093" s="1"/>
  <c r="M1092" s="1"/>
  <c r="A1097" l="1"/>
  <c r="A1288"/>
  <c r="D1287"/>
  <c r="G1095" s="1"/>
  <c r="C1287"/>
  <c r="F1095" s="1"/>
  <c r="L1092"/>
  <c r="E1286"/>
  <c r="H1094" s="1"/>
  <c r="G1094"/>
  <c r="A1098" l="1"/>
  <c r="A1289"/>
  <c r="L1093"/>
  <c r="C1288"/>
  <c r="F1096" s="1"/>
  <c r="D1288"/>
  <c r="E1287"/>
  <c r="H1095" s="1"/>
  <c r="M1093"/>
  <c r="E1288" l="1"/>
  <c r="H1096" s="1"/>
  <c r="G1096"/>
  <c r="L1094"/>
  <c r="M1094"/>
  <c r="A1290"/>
  <c r="D1289"/>
  <c r="C1289"/>
  <c r="F1097" s="1"/>
  <c r="L1095" l="1"/>
  <c r="E1289"/>
  <c r="H1097" s="1"/>
  <c r="M1096" s="1"/>
  <c r="G1097"/>
  <c r="C1290"/>
  <c r="F1098" s="1"/>
  <c r="D1290"/>
  <c r="M1095"/>
  <c r="E1290" l="1"/>
  <c r="H1098" s="1"/>
  <c r="M1097" s="1"/>
  <c r="G1098"/>
  <c r="L1096"/>
  <c r="L1098" l="1"/>
  <c r="L1097"/>
  <c r="M1098"/>
  <c r="M905" s="1"/>
  <c r="L906" l="1"/>
  <c r="L904"/>
  <c r="I36"/>
  <c r="A1317"/>
  <c r="A1318" s="1"/>
  <c r="A1320" l="1"/>
  <c r="A1321" s="1"/>
  <c r="J36"/>
  <c r="A1314"/>
  <c r="A1315" s="1"/>
  <c r="H36"/>
</calcChain>
</file>

<file path=xl/sharedStrings.xml><?xml version="1.0" encoding="utf-8"?>
<sst xmlns="http://schemas.openxmlformats.org/spreadsheetml/2006/main" count="1885" uniqueCount="1010">
  <si>
    <t>x1</t>
  </si>
  <si>
    <t>vx1</t>
  </si>
  <si>
    <t>x2</t>
  </si>
  <si>
    <t>y2</t>
  </si>
  <si>
    <t>vx2</t>
  </si>
  <si>
    <t>Aantal rijen:</t>
  </si>
  <si>
    <t>Maximum:</t>
  </si>
  <si>
    <t>Minimum:</t>
  </si>
  <si>
    <t>Gemiddelde:</t>
  </si>
  <si>
    <t>Som:</t>
  </si>
  <si>
    <t>Kwadratische som:</t>
  </si>
  <si>
    <t>s(n):</t>
  </si>
  <si>
    <t>s(n-1):</t>
  </si>
  <si>
    <t>Ekm1</t>
  </si>
  <si>
    <t>Ekm2</t>
  </si>
  <si>
    <t xml:space="preserve">IN DE EERDERE SIMULATIES IS STEEDS UITGEGAAN VAN EEN ENKEL DEELTJE </t>
  </si>
  <si>
    <t xml:space="preserve">IN DEZE FILE VERONDERSTELLEN WE DAT BIJ TOENEMENDE ENERGIE HET DEELTJE ZICH OPDEELT IN KLEINERE DEELTJES </t>
  </si>
  <si>
    <t>ALGEMEEN MODEL</t>
  </si>
  <si>
    <t>HET MODEL GEBRUIKT DE VOLGENDE KNOPPEN</t>
  </si>
  <si>
    <t>q = 1 T/m 4</t>
  </si>
  <si>
    <t>ALLEEN DE SIMULATIE MET q = 1 EN q = 2 ZIJN GEHEEL CORRECT</t>
  </si>
  <si>
    <t>q = 3 EN q = 4 GEVEN ALLEEN EEN BENADERING</t>
  </si>
  <si>
    <t xml:space="preserve">k = 1 OF 2 </t>
  </si>
  <si>
    <t xml:space="preserve"> 1 VOOR AAN DEZELFDE KANT EN 2 VOOR AAN 2 KANTEN</t>
  </si>
  <si>
    <t>DE VELE ANDERE KNOPPEN MAKEN HET MOGELIJK BEGINCONDITIES IN TE STELLEN</t>
  </si>
  <si>
    <t>DE VOLGENDE AFBEELDINGEN TONEN DE VERSCHILLENDE WEERGAVEN DIE MOGELIJK ZIJN</t>
  </si>
  <si>
    <t>DE VERDERE HULPVARIABELEN q ZIJN GEBRUIKT OM DE BEWEGINGEN VAN DE QUANTA IN HETZELFDE SCHERM WEER TE KUNNEN GEVEN</t>
  </si>
  <si>
    <t>Cq</t>
  </si>
  <si>
    <t xml:space="preserve">m </t>
  </si>
  <si>
    <t>MASSA QUANTUM BIJ n = 1</t>
  </si>
  <si>
    <t xml:space="preserve">Cm </t>
  </si>
  <si>
    <t>ER ZIJN WAT WIJZIGINGEN GEMAAKT T.O.V. EERDERE MODELLEN OMDAT COACH ANDERS ONVOLDOENDE RESOURCES HAD</t>
  </si>
  <si>
    <t>BOVENDIEN MOETEN DE STARTPOSITIES x1o en x2o STEEDS ZO WORDEN GEKOZEN DAT DE ENERGIE NAGENOEG CONSTANT BLIJFT</t>
  </si>
  <si>
    <t>ER IS BEWUST VOOR GEKOZEN OM EERST 4 QUANTA TE TONEN, EN DAARNA 3, 4 , 2 EN 1</t>
  </si>
  <si>
    <t>JE KUNT DEZE QUANTIFICERING ZIEN ALS EEN SOORT CELDELING MET BEHOUD VAN MASSA EN LADING</t>
  </si>
  <si>
    <t>COACH HEEFT ONVOLDOENDE RESOURCES OM MEER QUANTA TE KUNNEN SIMULEREN</t>
  </si>
  <si>
    <t>WEERGEGEVEN T.O.V. DE Y BEWEGING VAN QUANTA 1, HETGEEN DAN SLECHTS EEN GOEDE BENADERING VISUALISEERT</t>
  </si>
  <si>
    <t>BIJ TWEE MASSA'S HEBBEN DEZE ELK EEN EIGEN BEGINPOSITIE EN ONDERLINGE STARTAFSTAND IN DE ORDE VAN 0,01</t>
  </si>
  <si>
    <t>VERVOLGENS IS DIT MODEL GEBRUIKT OM DE INVLOED VAN TEMPERATUUR EN HET FOTO-ELEKTRISCH EFFECT TE ONDERZOEKEN</t>
  </si>
  <si>
    <t>X1o</t>
  </si>
  <si>
    <t>STARTPOSITIE QUANTUM 1</t>
  </si>
  <si>
    <t>X2o</t>
  </si>
  <si>
    <t>STARTPOSITIE QUANTUM 2</t>
  </si>
  <si>
    <r>
      <t xml:space="preserve">MET EEN VERSCHIL IN DE ORDE VAN X1o - X2o = </t>
    </r>
    <r>
      <rPr>
        <b/>
        <u/>
        <sz val="11"/>
        <color theme="1"/>
        <rFont val="Calibri"/>
        <family val="2"/>
        <scheme val="minor"/>
      </rPr>
      <t>+</t>
    </r>
    <r>
      <rPr>
        <b/>
        <sz val="11"/>
        <color theme="1"/>
        <rFont val="Calibri"/>
        <family val="2"/>
        <scheme val="minor"/>
      </rPr>
      <t xml:space="preserve"> 0,01</t>
    </r>
  </si>
  <si>
    <t>HET GEHEEL BLIJKT REDELIJK GEVOELIG VOOR DE JUISTE KEUZE VAN DE COMBINATIE VAN DE PARAMETERS</t>
  </si>
  <si>
    <t>LOOP VOOR EEN GOEDE BEGRIPSVORMING DAARNA WEER TERUG VAN 1 NAAR 4</t>
  </si>
  <si>
    <r>
      <t>TER VERGELIJK ZIJN DE EERDERE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SIMULATIES BIJ DEZELFDE SYSTEEMPARAMETERS GEPROJECTEERD OVER DE QUANTA SIMULATIES</t>
    </r>
  </si>
  <si>
    <t xml:space="preserve">VOOR EEN GEHEEL JUISTE SIMULATIE MOET ANDERE SOFTWARE GEBRUIKT WORDEN ALS MATHLAB OF SIMULINK </t>
  </si>
  <si>
    <t>CORRECTE WEERGAVE BIJ 2 QUANTA</t>
  </si>
  <si>
    <t>HIERVOOR MOETEN DE TWEE ONDERSTE SCHERMEN ANDERS WORDEN INGESTELD DOOR LIJNEN ONZICHTBAAR OF ZICHTBAAR TE MAKEN</t>
  </si>
  <si>
    <t>q2</t>
  </si>
  <si>
    <t>IN HET RECHTERONDERSCHERM KAN DE TABEL WORDEN WEERGEVEN</t>
  </si>
  <si>
    <t>DE BOVENSTE REGEL GEEFT DE GEBRUIKTE STARTCONDITIES</t>
  </si>
  <si>
    <t xml:space="preserve">TABEL </t>
  </si>
  <si>
    <t>STATISTISCHE GEGEVENS</t>
  </si>
  <si>
    <t>VIA DE KNOP KOPIEREN KRIJG JE DE VOLGENDE TABEL</t>
  </si>
  <si>
    <t>ONZICHTBAAR</t>
  </si>
  <si>
    <t>IN TABEL BOVEN</t>
  </si>
  <si>
    <t>EEN VRAAG IS NOG WEL OF DE QUANTIFICERING GAAT ALS 1, 2, 3, 4, 5,…  OF ALS 1, 2, 4, 8, ….</t>
  </si>
  <si>
    <t>BIJ DEZE SIMULATIE</t>
  </si>
  <si>
    <t>X1gem</t>
  </si>
  <si>
    <t>X2gem</t>
  </si>
  <si>
    <t>ωdx1</t>
  </si>
  <si>
    <t>ωdx2</t>
  </si>
  <si>
    <t>ωkx1</t>
  </si>
  <si>
    <t>ωkx2</t>
  </si>
  <si>
    <r>
      <t xml:space="preserve">2. UIT DE MAXIMALE KINETISCHE ENERGIE ALS </t>
    </r>
    <r>
      <rPr>
        <b/>
        <sz val="11"/>
        <color theme="1"/>
        <rFont val="Calibri"/>
        <family val="2"/>
      </rPr>
      <t>ωkmax = 2*(2*Ekmax/m)^0,5/(Ximax-Ximin) =  (8*Ekmax/m)^0,5/(Ximax-Ximin)</t>
    </r>
  </si>
  <si>
    <t>BIJ DEZE BEWEGINGEN IS DE LOCALE VERHOUDING IN VEERSTIJFHEID  GELIJK AAN DE VERHOUDING VAN DE MAXIMALE AMPLITUDEN</t>
  </si>
  <si>
    <t>Cx2/Cy2</t>
  </si>
  <si>
    <t xml:space="preserve">     DIT GEEFT DE OMLOOPFREQUENTIE BIJ DE GROOTSTE BEWEGINGEN</t>
  </si>
  <si>
    <t>VERSCHIL IN GEMIDDELDE POSITIE =</t>
  </si>
  <si>
    <t xml:space="preserve">VERHOUDING EFFECTIEVE FREQUENTIE = </t>
  </si>
  <si>
    <t>HETZELFDE GELDT IN Y-RICHTING, MAAR DAN MOET DAARVOOR EEN TWEEDE TABEL WORDEN GEBRUIKT</t>
  </si>
  <si>
    <t>GELIJKE ASVERHOUDINGEN</t>
  </si>
  <si>
    <t xml:space="preserve">AUTOMATISCHE INZOEMEN </t>
  </si>
  <si>
    <t>DIT TOONT DE QUANTA IN HUN JUISTE PROPORTIES T.O.V. DE ATOOMOPENING</t>
  </si>
  <si>
    <t>OF ALS EEN DRUPPEL WATER DIE ZICH OPDEELT IN MEERDERE KLEINE DRUPPELS</t>
  </si>
  <si>
    <t>DEZE DRUPPELS DANSEN ALS WATER OP EEN GLOEIENDE PLAAT</t>
  </si>
  <si>
    <t xml:space="preserve">VERHOUDING OMLOOPFREQUENTIE = </t>
  </si>
  <si>
    <t xml:space="preserve">VANDAAR VERSCHIL VAN CA 0,01 IN STARTPOSITIES </t>
  </si>
  <si>
    <t>BIJ (PER ONGELUK) GELIJKE STARTPOSITIES KRIJG JE EEN FOUTMELDING DELEN DOOR NUL</t>
  </si>
  <si>
    <r>
      <t xml:space="preserve">1. UIT DE STANDAARDDEVIATIES VOOR DE SNELHEID EN POSITIE  ALS </t>
    </r>
    <r>
      <rPr>
        <b/>
        <sz val="11"/>
        <color theme="1"/>
        <rFont val="Calibri"/>
        <family val="2"/>
      </rPr>
      <t>ωdxi = S(Vxi) / S(Xi)</t>
    </r>
  </si>
  <si>
    <t xml:space="preserve">    DIT GEEFT DE EFFECTIEVE FREQUENTIE</t>
  </si>
  <si>
    <t xml:space="preserve">    IN DE STATISTIEK WORDT DIT DE MOMENTEN METHODE GENOEMD</t>
  </si>
  <si>
    <t>ZONDER GELIJKE AS-VERHOUDINGEN EN WEL AUTOMATISCH INZOEMEN</t>
  </si>
  <si>
    <t>Xo</t>
  </si>
  <si>
    <t>Xgem</t>
  </si>
  <si>
    <t>L</t>
  </si>
  <si>
    <t>S(vx)/S(x)</t>
  </si>
  <si>
    <t>ωkmax</t>
  </si>
  <si>
    <t>Ekmax</t>
  </si>
  <si>
    <t>Ekgem</t>
  </si>
  <si>
    <t>STATISTISCHE ANALYSE ENKEL QUANTUM</t>
  </si>
  <si>
    <t>DE GEGEVENS STAAN RECHTS IN EEN TABEL MET DE SIMULATIE WAARDEN ERONDER</t>
  </si>
  <si>
    <t>DE ONDERSTAANDE GRAFIEKEN TONEN DE RELATIES VOOR EEN ENKEL QUANTA (VOOR DE GEBRUIKTE SYSTEEMPARAMETERS)</t>
  </si>
  <si>
    <t>NAAST DE TABEL STAAT EEN KOPIE VAN DE WAARDEN DIE OPLOPEND GEORDEND ZIJN EN WAARMEE DE GRAFIEKEN ZIJN GEMAAKT</t>
  </si>
  <si>
    <t>ONDER DE GRAFIEKEN STAAN NOG ENKELE BEWEGINGSPATRONEN MET OPMERKINGEN</t>
  </si>
  <si>
    <t>ZEER STABIELE</t>
  </si>
  <si>
    <t>LISSAJOUS</t>
  </si>
  <si>
    <t>BIJ STARTWAARDEN VAN -0,06 IS DE BEWEGING BREED EN BIJ -0,58 SMAL</t>
  </si>
  <si>
    <t>ER ONTSTAAN STEEDS LISSAJOUS FIGUREN</t>
  </si>
  <si>
    <t>HULP</t>
  </si>
  <si>
    <t>ENKELE BEWEGINGSPATRONEN</t>
  </si>
  <si>
    <t xml:space="preserve">             -0,041</t>
  </si>
  <si>
    <t>MINDER LANG</t>
  </si>
  <si>
    <t>BREDER</t>
  </si>
  <si>
    <t>WEER IN ELKAAR</t>
  </si>
  <si>
    <t>BIJNA INSTABIEL</t>
  </si>
  <si>
    <t>L1</t>
  </si>
  <si>
    <t>1S(vx)/S(x)</t>
  </si>
  <si>
    <t>1ωkmax</t>
  </si>
  <si>
    <t>1Ekmax</t>
  </si>
  <si>
    <t>2Ekmax</t>
  </si>
  <si>
    <t>2S(vx)/S(x)</t>
  </si>
  <si>
    <t>2ωkmax</t>
  </si>
  <si>
    <t>L2</t>
  </si>
  <si>
    <t>DE INSTABILITEIT WORDT VEROORZAAKT DOOR DE TOENEMENDE BEWEGING IN DE Y RICHTING (LOODRECHT OP DE NORMAAL)</t>
  </si>
  <si>
    <t>DE TWEE QUANTA KOMEN DAN MEER NAAST ELKAAR TE STAAN</t>
  </si>
  <si>
    <t>TWEE QUANTA, MAAR NU MET EEN AAN ELKE KANT EN VEEL OF WEINIG ENERGIE</t>
  </si>
  <si>
    <t>Gem Gem</t>
  </si>
  <si>
    <t>DE ONDERSTAANDE PLOTS LATEN ZIEN DAT DE VORM VAN DE 2 QUANTA OOK REDELIJK CONSTANT BLIJFT</t>
  </si>
  <si>
    <t>TOTDAT ER EEN INSTABIELE SITUATIE ONTSTAAT</t>
  </si>
  <si>
    <t>BIJ HET FOTO ELEKTRISCH EFFECT WORDT EEN ELEKTRON LOSGEMAAKT DOOR EEN FOTON</t>
  </si>
  <si>
    <t>DAARBIJ WORDT GESPROKEN VAN ENERGIE, MAAR NIET OVER OM WELKE VORM VAN ENERGIE HET GAAT</t>
  </si>
  <si>
    <t>DIT IS GESILIMULEERD ALS EEN EXTRA STOOTKRACHT Fs, GEVORMD DOOR EEN COMPONENT IN X EN/OF IN Y RICHTING</t>
  </si>
  <si>
    <t>DEZE IMPULSKRACHT WERKT OP EEN BEPAALD MOMENT EN GEDURENDE EEN BEPAALDE ZEER KORTE TIJDSPERIODE</t>
  </si>
  <si>
    <t>OMDAT COACH UIT ZIJN RESOURCES LIEP IS EEN MODEL GEBRUIKT MET ALLEEN TWEE QUANTA</t>
  </si>
  <si>
    <t xml:space="preserve">MET EEN IMPULS VAN BUITEN KUN JE NU DE ENERGIE VAN DE QUANTA VERHOGEN </t>
  </si>
  <si>
    <t>HIERONDER STAAN ENKELE VOORBEELDEN</t>
  </si>
  <si>
    <t xml:space="preserve">DE RECHTERKANT </t>
  </si>
  <si>
    <t>VAN DE ENERGIEGRAFIEK</t>
  </si>
  <si>
    <t>LIJKT VAN BELANG</t>
  </si>
  <si>
    <t>VOOR DE INSTABILITEIT</t>
  </si>
  <si>
    <t>DE HORIZONTALE EN VERTICALE IMPULS KUNNEN OP HETZELFDE TIJDSTIP OF OP VERSCHILLENDE TIJDSTIPPEN WORDEN INGESTELD</t>
  </si>
  <si>
    <t>DE IMPULS MOET PAS TOEGEPAST WORDEN NADAT SIMULATIE VAN DE BEWEGING DE EVENWICHTSTOESTAND HEEFT BEREIKT</t>
  </si>
  <si>
    <t>IN DIT WERKBLAD VERONDERSTELLEN WE DAT EEN FOTON EEN ZEER KLEINE MASSA HEEFT EN DOOR ZIJN SNELHEID EEN IMPULS HEEFT</t>
  </si>
  <si>
    <t>WAT ER GEBEURT HANGT TEVENS AF VAN DE BEWEGINGEN VAN DE 2 QUANTA OP HET MOMENT VAN IMPACT</t>
  </si>
  <si>
    <t>TIJDENS DE STOOT MOET HET SYSTEEM DE TOEGEVOERDE ENERGIE ABSORBEREN, EN DAARNA VERWERKEN</t>
  </si>
  <si>
    <t>INVLOED TEMPERATUUR</t>
  </si>
  <si>
    <t>DIT IS IN PRINCIPE LOGISCH, WANT ALS JE EEN MASSAVEERSYSTEEM EEN BEETJE WARMER MAAKT GAAT HET OOK NIET ANDERS BEWEGEN</t>
  </si>
  <si>
    <t>MAAR HOE ZIT HET DAN MET HITTESTRALING EN HET ENERGIESPECTRUM BIJ EEN ZWARTE STRALER?</t>
  </si>
  <si>
    <t>DAAROM ZIJN SIMULATIES UITGEVOERD MET TOENEMENDE KERNAFSTAND</t>
  </si>
  <si>
    <t>DE VERDERE CONDITIES WAREN STEEDS EXACT HETZELFDE</t>
  </si>
  <si>
    <t>DE SIMULATIES TONEN EEN INTERESSANTE VERANDERING VAN DE BEWEGING VAN DE QUANTA</t>
  </si>
  <si>
    <t>UITEINDELIJK ONTSNAPPEN DE 2 QUANTA</t>
  </si>
  <si>
    <t>DE CONCLUSIE IS DAT DE UITZETTING DOOR TEMPERATUUR OP ZICH WEINIG INVLOED HEEFT OP HET VRIJKOMEN VAN QUANTA</t>
  </si>
  <si>
    <t>DAARBIJ MAAKT HET NIET UIT OF DIE STOOT DAN VAN BINNENUIT OF VAN BUITENAF KOMT</t>
  </si>
  <si>
    <t>DAN MOET BIJ HET FOTO-ELEKTRISCH EFFECT DE RICHTING VAN HET OPVALLEND LICHT OOK VAN INVLOED ZIJN</t>
  </si>
  <si>
    <t>UIT DE SIMULATIES BLIJKT DAT DE RICHTING VAN DE STOOT VAN INVLOED IS OP HET VRIJKOMEN VAN FOTONEN</t>
  </si>
  <si>
    <t>EEN HOT BOILING SOUP ZAL BIJ VERSCHILLENDE TEMPERATUREN DUS EEN ANDERE KLEUR LICHT UITZENDEN</t>
  </si>
  <si>
    <t xml:space="preserve">EEN ZELFDE STOOT ZAL BIJ VERSCHILLENDE TEMPERATUREN ECHTER WEL GEHEEL ANDERE GEVOLGEN HEBBEN </t>
  </si>
  <si>
    <t>VOOR DE ENERGIE EN KLEUR VAN DE FOTONEN DIE VRIJ KOMEN</t>
  </si>
  <si>
    <t xml:space="preserve">DAT DE BEWEGINGEN EN ENERGIE VAN DE TWEE QUANTA ONGEVEER EVEN GROOT ZIJN KUN JE ZIEN AAN DE BLAUWE TWEE KOMMETJES </t>
  </si>
  <si>
    <t>BIJ STIJGENDE TEMPERATUUR ZET MATERIAAL UIT</t>
  </si>
  <si>
    <t>IN HET ENERGIESCHERM ONSTAAN DAN "WOLKEN EN BLOEMKOLEN"</t>
  </si>
  <si>
    <t>DE UITZETTING BIJ VOLDOENDE HOGE TEMPERATUUR MOET DAN TEVENS INVLOED HEBBEN OP HET FOTO-ELEKTRISCH EFFECT</t>
  </si>
  <si>
    <t>DE ATOOMOPENING WORDT DAN GROTER EN ER ONTSTAAT SUPERGELEIDING</t>
  </si>
  <si>
    <r>
      <rPr>
        <b/>
        <u/>
        <sz val="11"/>
        <color theme="1"/>
        <rFont val="Calibri"/>
        <family val="2"/>
        <scheme val="minor"/>
      </rPr>
      <t>SUPERGELEIDING</t>
    </r>
    <r>
      <rPr>
        <b/>
        <sz val="11"/>
        <color theme="1"/>
        <rFont val="Calibri"/>
        <family val="2"/>
        <scheme val="minor"/>
      </rPr>
      <t xml:space="preserve"> </t>
    </r>
  </si>
  <si>
    <t>KERNAFSTAND S = 0,2    SIGMA MAAR NET IETS KLEINER DAN 0,1 EN VERDER WEER ALLES HETZELFDE</t>
  </si>
  <si>
    <t>ZIE OOK DE VERDERE VERWERKING VAN STATISTISCHE GEGEVENS HELEMAAL ONDERAAN</t>
  </si>
  <si>
    <t>HIERONDER DE CORRECTE WEERGAVE VAN HET ENERGIE SCHERM VOOR ELK VAN DE TWEE QUANTA</t>
  </si>
  <si>
    <t xml:space="preserve">IN Y RICHTING IS DE VORM MEER RUITVORMIG MET BINNENIN EEN BIJNA CIRKEL </t>
  </si>
  <si>
    <t>OFTEWEL EEN CRIKEL MET LINKS EN RECHTS UITSCHIETERS</t>
  </si>
  <si>
    <t>DE AMPLITUDE Ax IS DE HELFT HIERVAN =</t>
  </si>
  <si>
    <t xml:space="preserve">DE LENGTE IS GELIJK AAN HET VERSCHIL TUSSEN DE HOOGSTE EN DE LAAGSTE X WAARDE </t>
  </si>
  <si>
    <t>Ax1 ~</t>
  </si>
  <si>
    <t>Ax2 ~</t>
  </si>
  <si>
    <t>Ay1 ~</t>
  </si>
  <si>
    <t>Ay2 ~</t>
  </si>
  <si>
    <t>Cy1/Cx1 ~</t>
  </si>
  <si>
    <t>Cy2/Cx2 ~</t>
  </si>
  <si>
    <t>BIJ GELIJKE MASSA'S IS DE FREQUENTIEVERHOUDING DE WORTEL VAN DE VEERSTIJFHEIDSVERHOUDING</t>
  </si>
  <si>
    <t>FV1 ~</t>
  </si>
  <si>
    <t>UIT HET X1 EN X2 TIJD DIAGRAM BLIJKT DAT ZE PERFECT IN FASE LOPEN (KOMT DOOR DE ONDERLINGE AFSTOTING)</t>
  </si>
  <si>
    <t xml:space="preserve">DEZE BEWEGINGEN VINDEN PLAATS OP EEN HELLING </t>
  </si>
  <si>
    <t>MAAR IN TERMEN VAN KINETISCHE ENERGIE KUN JE ZE ZIEN ALS KOMMETJES MET HET LAAGSTE PUNT BIJNA IN HET MIDDEN</t>
  </si>
  <si>
    <t>IN BOVENAANZICHT ZIJN DIT DE KOMMETJES VOOR DE XY BEWEGINGEN ALS BESPROKEN IN WERKBLAD QUANTA</t>
  </si>
  <si>
    <t>VRIJKOMEN VAN QUANTA</t>
  </si>
  <si>
    <t>ALS DE QUANTA AAN DEZELFDE KANT ZIJN IS DE WAARDE VOOR DE ONDERLINGE AFSTOTENDE WERKING ZEER BELANGRIJK</t>
  </si>
  <si>
    <t>BIJ EEN IETS TE KLEINE WAARDE SCHUIVEN DE BEWEGINGEN TEVEEL IN ELKAAR EN WORDT DE BEWEGING SNEL INSTABIEL</t>
  </si>
  <si>
    <t>DE MAXIMALE ENERGIE KAN DAN VERDUBBELEN</t>
  </si>
  <si>
    <t>IN EEN 2e STAP ZOUDEN DEZE QUANTA ZICH DAN NA ELKAAR KUNNEN SPLITSEN</t>
  </si>
  <si>
    <t>DE LINKERTAK VAN DE MAXIMALE KINETISCHE ENERGIE BIJ EEN ENKEL QUANTUM HOORT ECHTER BIJ EEN ORBITAL AAN TWEE KANTEN</t>
  </si>
  <si>
    <t>BIJ DEZE GROTERE AFSTAND SPEELT DE ONDERLINGE AFSTOTENDE KRACHT GEEN ROL MEER</t>
  </si>
  <si>
    <t>DE FREQUENTIES WORDEN DAN WEL TWEE KEER ZO HOOG ALS BIJ EEN ENKEL QUANTUM, ZODAT DE ENERGIE GELIJK BLIJFT</t>
  </si>
  <si>
    <t>DE MASSA'S ZIJN DAN AL WEER 2  KEER ZO KLEIN, WAARDOOR DE FREQUENTIE BIJ 4 QUANTA 2 KEER ZO HOOG IS ALS WEERGEGEVEN VOOR TWEE QUANTA</t>
  </si>
  <si>
    <t>STATISCH EVENWICHT</t>
  </si>
  <si>
    <t>MEERDERE QUANTA OP DEZELFDE PLEK</t>
  </si>
  <si>
    <t>DAARVOOR MOET DE ONDERLINGE AFSTOTENDE KRACHT DAN VEEL KLEINER WORDEN</t>
  </si>
  <si>
    <t>BIJ EEN NAAR VERHOUDING GROTERE MASSA WERD DIT IETS BETER</t>
  </si>
  <si>
    <t>SYSTEEMPARAMETERS</t>
  </si>
  <si>
    <t>DE VERONDERSTELLING IS DAT HET AANTAL QUANTA STAP VOOR STAP ZAL TOENEMEN</t>
  </si>
  <si>
    <t>ALS ER VEEL QUANTA GESTAPELD WORDEN WORDT DE BEWEGING WAARSCHIJNLIJK SNEL VRIJ INSTABIEL</t>
  </si>
  <si>
    <t>VERSCHIL IN ENERGIE WORDT DAN KENNELIJK NIET ZOZEER VEROORZAAKT DOOR  HETZELFDE ATOOMROOSTER,</t>
  </si>
  <si>
    <t>MAAR DOOR VERSCHILLENDE ATOOMROOSTERS</t>
  </si>
  <si>
    <t>POTT MODEL</t>
  </si>
  <si>
    <t>S</t>
  </si>
  <si>
    <t>Ep</t>
  </si>
  <si>
    <t>Si</t>
  </si>
  <si>
    <t>MAX</t>
  </si>
  <si>
    <t>NUL</t>
  </si>
  <si>
    <t>MIN</t>
  </si>
  <si>
    <t>INSTELBAAR</t>
  </si>
  <si>
    <t>S/2</t>
  </si>
  <si>
    <t>R</t>
  </si>
  <si>
    <t>F-LJPk</t>
  </si>
  <si>
    <t>Fck</t>
  </si>
  <si>
    <t>Fk</t>
  </si>
  <si>
    <t>F-LJP</t>
  </si>
  <si>
    <t>Fc</t>
  </si>
  <si>
    <t>F</t>
  </si>
  <si>
    <t>Kern</t>
  </si>
  <si>
    <t>MNM</t>
  </si>
  <si>
    <t>Hulp</t>
  </si>
  <si>
    <t>EERST ZIJN SIMULATIES UITGEVOERD VOOR EEN ENKEL QUANTUM</t>
  </si>
  <si>
    <t>VERVOLGENS VOOR TWEE QUANTA</t>
  </si>
  <si>
    <t>HIERONDER ZIJN DE KRACHTEN WEERGEGEVEN T.O.V. EEN KERN EN DE COMPONENT DAARVAN OP DE NORMAAL DOOR DE ATOOMOPENING</t>
  </si>
  <si>
    <t>DE ONEINDIG GROTE KRACHTEN WORDEN DUS IN DE ATOOMOPENING GEREDUCEERD TOT NORMALE WAARDEN</t>
  </si>
  <si>
    <t>BIJ DE SIMULATIES</t>
  </si>
  <si>
    <t>REFERENTIE WAARDEN</t>
  </si>
  <si>
    <t>BIJ MEER ENERGIE GAAT HET NAAR BEIDE KANTEN VAN HET MAXIMUM, MET DAAR EEN HOGERE FREQUENTIE</t>
  </si>
  <si>
    <t>DE TWEE QUANTA BEWEGEN ELK AAN EEN ANDERE KANT VAN HET NULPUNT</t>
  </si>
  <si>
    <t>DE Ekmax IS PERFECT IN OVEREENSTEMMING MET DE POTENTIELE ENERGIE BEHORENDE BIJ DIE BEWEGING</t>
  </si>
  <si>
    <t>MEER QUANTA</t>
  </si>
  <si>
    <t>MET HET VERKREGEN INZICHT KAN NU EEN EXTRAPOLATIE WORDEN GEMAAKT NAAR MEER QUANTA</t>
  </si>
  <si>
    <t>LET OP: DE RODE LIJN IS ZONDER ONDERLINGE AFSTOTENDE KRACHT EN BIJ DE 2 QUANTA IS ER WEL ENIGE AFSTOTENDE KRACHT</t>
  </si>
  <si>
    <t>OMDAT DE LADING KLEINER WORDT ZAL DE ONDERLINGE AFSTOTENDE KRACHT OOK KLEINER WORDEN</t>
  </si>
  <si>
    <t>OMDAT DE HELLING NIET VEEL VERANDERT ZAL DE VEERSTIJFHEID NAGENOEG CONSTANT BLIJVEN</t>
  </si>
  <si>
    <r>
      <t xml:space="preserve">OMDAT DE MASSA KLEINER WORDT ZAL DE FREQUENTIE DAN MET </t>
    </r>
    <r>
      <rPr>
        <b/>
        <sz val="11"/>
        <color theme="1"/>
        <rFont val="Calibri"/>
        <family val="2"/>
      </rPr>
      <t>√n TOENEMEN</t>
    </r>
  </si>
  <si>
    <t>THEORETISCH KUNNEN DE QUANTA STILSTAAN IN HUN STATISCH EVENWICHTSPUNT</t>
  </si>
  <si>
    <t>ZODRA ER BEWEGING IS KUNNEN DE QUANTA GEMIDDELD NIET IN HET STATISCH EVENWICHT VERBLIJVEN</t>
  </si>
  <si>
    <t>DE ENERGIE HANGT DAN VERDER VOLLEDIG AF VAN DE AMPLITUDE VAN DE BEWEGING</t>
  </si>
  <si>
    <t>Amax(n=2) ~= (0,032-0,019) = 0,013</t>
  </si>
  <si>
    <t>DE VERSCHILLENDE QUANTA</t>
  </si>
  <si>
    <t>IN DIT WERKBLAD WORDT EEN VERDERE ANALYSE GEGEVEN VAN HET PROCES VAN DE QUANTIFICERING</t>
  </si>
  <si>
    <t>VERVOLGENS WORDT EEN EXTRAPOLATIE GEMAAKT NAAR MEER QUANTA</t>
  </si>
  <si>
    <t>ORTHOGONALE KRACHTFUNCTIE DOOR DE ATOOMOPENING</t>
  </si>
  <si>
    <t>EERST WORDT DE KRACHTFUNCTIE IN BEELD GEBRACHT ZOALS DEZE WERKT OP DE NORMAAL DOOR DE ATOOMOPENING</t>
  </si>
  <si>
    <t>DIT VERSCHAFT TEVENS INZICHT IN HET FENOMEEN TUNNELING</t>
  </si>
  <si>
    <t>IN DAT GEVAL ZIJN DE WAARDEN VAN DE FREQUENTIES JUIST WEERGEGEVEN</t>
  </si>
  <si>
    <t>EERDERE  OVERWEGINGEN</t>
  </si>
  <si>
    <t>HET STATISCH EVENWICHT WORDT AANGEGEVEN DOOR DE NULPUNTEN</t>
  </si>
  <si>
    <t>DIT GAF ALS WAARDE X1o = -0,039349, HETGEEN GOED OVEREENKOMT MET HET NULPUNT IN DIT WERKBLAD</t>
  </si>
  <si>
    <t xml:space="preserve">WAARSCHIJNLIJK ZULLEN SIMULATIES MET MEER QUANTA OP GROTERE AFSTAND DAARDOOR WAT INSTABIELER WORDEN </t>
  </si>
  <si>
    <t>DIT KAN SOWIESO NIET MET COACH</t>
  </si>
  <si>
    <t>HET BOVENSTAANDE MODEL VOOR DE ORTHOGONALE KRACHT DOOR DE OPENING GEEFT EEN GOED INZICHT IN DE ROL VAN DE SYSTEEMPARAMETERS</t>
  </si>
  <si>
    <t>VOORAL DE AFSTAND TUSSEN DE KERNEN EN DE WAARDE SIGMA SPELEN EEN BELANGRIJKE ROL</t>
  </si>
  <si>
    <t>BIJ DE SIMULATIES ZIJN DEZE PROEFONDERVINDELIJK GEVONDEN</t>
  </si>
  <si>
    <t>WAT DE JUISTE WAARDEN ZIJN IS MIJ PERSOONLIJK VOLLEDIG ONBEKEND</t>
  </si>
  <si>
    <t>ER IS VOORALSNOG GEEN REDEN AAN TE NEMEN DAT DE QUANTA OP DEZELFDE PLEK BEWEGEN</t>
  </si>
  <si>
    <t>DOOR DE DISCONTINUITEIT IN DE FORMULE VAN DE AFSTOTENDE KRACHT KON EXCEL ECHTER GEEN JUISTE OPLOSSINGEN VINDEN</t>
  </si>
  <si>
    <t>TUNNELING</t>
  </si>
  <si>
    <t>BIJ ENKELE FOTONEN EN ELEKTRONEN, ZONDER DAT DAAR INTERFERENTIE VOOR NODIG IS</t>
  </si>
  <si>
    <t>DAARBIJ MOET DAN GEKEKEN WORDEN NAAR DE INVLOED VAN DE INTERNE SNELHEID EN HET INTERNE MOMENTUM</t>
  </si>
  <si>
    <t>DIT VERGELIJKBAAR MET EEN EFFECTBAL</t>
  </si>
  <si>
    <t>IN RELATIE TOT DE AFBUIGING DOOR DE ATOOMKRACHTEN DIE BIJ EEN TRALIE EEN ROL LIJKEN TE SPELEN</t>
  </si>
  <si>
    <t xml:space="preserve">WE KIJKEN NU NAAR DE ORTHOGONALE KRACHTEN DIE WERKEN OP DE NORMAAL DOOR EEN ATOOMOPENING </t>
  </si>
  <si>
    <t>MET ZOWEL DE LJP KRACHT ALS DE ELEKTRISCHE COULOMBSE KRACHT</t>
  </si>
  <si>
    <t>"THE OPENING IS THE WORMHOLE OF AN ATOM CLUSTER"</t>
  </si>
  <si>
    <t>SYSTEEM PARAMETERS</t>
  </si>
  <si>
    <t>KERNAFSTAND = 0,2</t>
  </si>
  <si>
    <t>SIGMA = 0,1</t>
  </si>
  <si>
    <t>EPSILON = 2</t>
  </si>
  <si>
    <t>TRANSITIE</t>
  </si>
  <si>
    <t>IN PLAATS VAN EEN STEEDS GROTERE TAK, ONTSTAAN TWEE NIEUWE TAKKEN</t>
  </si>
  <si>
    <t>ALLEEN ALS QUANTA EERST OVER KAN LOPEN NAAR DE ANDERE KANT KUNNEN ONEVEN AANTALLEN ONTSTAAN</t>
  </si>
  <si>
    <t>INTUITIE ZEGT DAT AAN DEZELFDE KANT ELKE QUANTA ZICH STEEDS OPDEELT EN DAT ER EEN SERIE VAN n = 1, 2, 4, 8, … QUANTA ONTSTAAT</t>
  </si>
  <si>
    <t>EN DAT DEZE GELIJK VERANDEREN, (BIJ KLEINE BEWEGINGEN) ZONDER ONDERLINGE UITWISSELING</t>
  </si>
  <si>
    <t>n</t>
  </si>
  <si>
    <t>q1</t>
  </si>
  <si>
    <t>qgem</t>
  </si>
  <si>
    <t>Effectief</t>
  </si>
  <si>
    <t>EFFECTIEVE FEQUENTIE</t>
  </si>
  <si>
    <t>OMLOOPFREQUENTIE</t>
  </si>
  <si>
    <t>EFFECTIEVE FREQUENTIE</t>
  </si>
  <si>
    <t>MET A = L/2</t>
  </si>
  <si>
    <t>Omloopfrequentie</t>
  </si>
  <si>
    <t>GRAFIEKEN OP BASIS WERKBLAD 2 QUANTA</t>
  </si>
  <si>
    <t xml:space="preserve">BIJ 2 QANTA  </t>
  </si>
  <si>
    <t>RELATIES AMPLITUDE, FREQUENTIES EN KINETISCHE ENERGIE</t>
  </si>
  <si>
    <t>DE AMPLITUDE VAN HET ENKELE QUANTUM KAN VRIJ GROOT GROEIEN MET EEN IETS AFNEMENDE FREQUENTIE</t>
  </si>
  <si>
    <t>ALS DEZE ZIJN MAXIMUM HEEFT BEREIKT VERDEELT HET ENKELE QUANTUM ZICH IN 2 TWEE QUANTA MET EEN KLEINE AMPLITUDE EN HOGERE FREQUENTIE</t>
  </si>
  <si>
    <t>RELATIE KINETISCHE ENERGIE EN AMPLITUDE</t>
  </si>
  <si>
    <t xml:space="preserve">  MET MAXIMA </t>
  </si>
  <si>
    <t xml:space="preserve">  Ekmaxmax ~ 0,76</t>
  </si>
  <si>
    <t>MAXIMUM PER QUANTUM</t>
  </si>
  <si>
    <t>TOTAAL 2 QUANTA</t>
  </si>
  <si>
    <t>AMPLITUDE</t>
  </si>
  <si>
    <t>FREQUENTIE</t>
  </si>
  <si>
    <t>MASSA</t>
  </si>
  <si>
    <t>PER Q.</t>
  </si>
  <si>
    <t>2 QUANTA</t>
  </si>
  <si>
    <t>Ekin</t>
  </si>
  <si>
    <t>RATIO</t>
  </si>
  <si>
    <t>ENKEL</t>
  </si>
  <si>
    <r>
      <t>ΔE</t>
    </r>
    <r>
      <rPr>
        <b/>
        <vertAlign val="subscript"/>
        <sz val="11"/>
        <color theme="1"/>
        <rFont val="Calibri"/>
        <family val="2"/>
        <scheme val="minor"/>
      </rPr>
      <t>POT</t>
    </r>
  </si>
  <si>
    <t>ITERATIEVE BEREKENING</t>
  </si>
  <si>
    <t>HET STAAT DAARBIJ ENERGIE AF AAN DE POTENTIELE ENERGIE OM DE NIEUWE EVENWICHTSSTAND TE KUNNEN BEREIKEN</t>
  </si>
  <si>
    <r>
      <t>BIJ DE VERANDERING IN GEMIDDELDE POSITIE WORDT EEN GROOT DEEL VAN DE KINETISCHE ENERGIE OMGEZET IN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LE ENERGIE</t>
    </r>
  </si>
  <si>
    <t>BEGIN</t>
  </si>
  <si>
    <t>WORDT</t>
  </si>
  <si>
    <t xml:space="preserve">RELATIE QUANTUM MAXIMA </t>
  </si>
  <si>
    <t>DAARNA KUNNEN DE QUANTA WEER GROEIEN</t>
  </si>
  <si>
    <t>IS SLECHTS INDICATIEF</t>
  </si>
  <si>
    <t>HIERBIJ GELDEN DE COMBINATIES VAN DE MAXIMALE AMPLITUDEN EN HUN BIJBEHORENDE FREQUENTIES</t>
  </si>
  <si>
    <t xml:space="preserve">DE KINETISCHE ENERGIE IS DUS MET </t>
  </si>
  <si>
    <t>EEN FACTOR 2 AFGENOMEN</t>
  </si>
  <si>
    <t>EN MET IN TOTAAL n QUANTA</t>
  </si>
  <si>
    <t>FORMULES VOOR MAXIMALE QUANTA</t>
  </si>
  <si>
    <t>WELLICHT KUNNEN QUANTA AAN EEN VERSCHILLENDE KANT OOK VERSCHILLEND GROEIEN</t>
  </si>
  <si>
    <r>
      <t xml:space="preserve">BIJ GELIJKBLIJVENDE ENERGIE MOET DE AMPLITUDE MET </t>
    </r>
    <r>
      <rPr>
        <b/>
        <sz val="11"/>
        <color theme="1"/>
        <rFont val="Calibri"/>
        <family val="2"/>
      </rPr>
      <t>√n AFNEMEN</t>
    </r>
  </si>
  <si>
    <t>ZOU DIT BETEKEKENEN DAT BIJ EEN n KEER HOGERE FREQUENTIE DE MAXIMAAL MOGELIJKE TOTALE KINETISCHE ENERGIE GELIJK BLIJFT</t>
  </si>
  <si>
    <t>DAN NEEMT DE MAXIMALE ENERGIE PER QUANTUM LINEAIR TOE MET n</t>
  </si>
  <si>
    <t>Ekmaxmax ~ 0,41</t>
  </si>
  <si>
    <t>Ekmaxmax ~ 0,82</t>
  </si>
  <si>
    <t>A(n-2)max ~ 0,0105</t>
  </si>
  <si>
    <r>
      <t>Ektot(n) =  n *1/2 *M/n  * (n</t>
    </r>
    <r>
      <rPr>
        <b/>
        <vertAlign val="superscript"/>
        <sz val="11"/>
        <color theme="1"/>
        <rFont val="Calibri"/>
        <family val="2"/>
        <scheme val="minor"/>
      </rPr>
      <t>x</t>
    </r>
    <r>
      <rPr>
        <b/>
        <sz val="11"/>
        <color theme="1"/>
        <rFont val="Calibri"/>
        <family val="2"/>
        <scheme val="minor"/>
      </rPr>
      <t xml:space="preserve"> </t>
    </r>
    <r>
      <rPr>
        <b/>
        <sz val="11"/>
        <color theme="1"/>
        <rFont val="Calibri"/>
        <family val="2"/>
      </rPr>
      <t>ω</t>
    </r>
    <r>
      <rPr>
        <b/>
        <vertAlign val="subscript"/>
        <sz val="11"/>
        <color theme="1"/>
        <rFont val="Calibri"/>
        <family val="2"/>
      </rPr>
      <t>1</t>
    </r>
    <r>
      <rPr>
        <b/>
        <sz val="11"/>
        <color theme="1"/>
        <rFont val="Calibri"/>
        <family val="2"/>
      </rPr>
      <t>)</t>
    </r>
    <r>
      <rPr>
        <b/>
        <vertAlign val="superscript"/>
        <sz val="11"/>
        <color theme="1"/>
        <rFont val="Calibri"/>
        <family val="2"/>
      </rPr>
      <t>2</t>
    </r>
    <r>
      <rPr>
        <b/>
        <sz val="11"/>
        <color theme="1"/>
        <rFont val="Calibri"/>
        <family val="2"/>
      </rPr>
      <t xml:space="preserve"> * (n</t>
    </r>
    <r>
      <rPr>
        <b/>
        <vertAlign val="superscript"/>
        <sz val="11"/>
        <color theme="1"/>
        <rFont val="Calibri"/>
        <family val="2"/>
      </rPr>
      <t>y</t>
    </r>
    <r>
      <rPr>
        <b/>
        <sz val="11"/>
        <color theme="1"/>
        <rFont val="Calibri"/>
        <family val="2"/>
      </rPr>
      <t xml:space="preserve"> A</t>
    </r>
    <r>
      <rPr>
        <b/>
        <vertAlign val="subscript"/>
        <sz val="11"/>
        <color theme="1"/>
        <rFont val="Calibri"/>
        <family val="2"/>
      </rPr>
      <t>1</t>
    </r>
    <r>
      <rPr>
        <b/>
        <sz val="11"/>
        <color theme="1"/>
        <rFont val="Calibri"/>
        <family val="2"/>
      </rPr>
      <t>)</t>
    </r>
    <r>
      <rPr>
        <b/>
        <vertAlign val="superscript"/>
        <sz val="11"/>
        <color theme="1"/>
        <rFont val="Calibri"/>
        <family val="2"/>
      </rPr>
      <t>2</t>
    </r>
    <r>
      <rPr>
        <b/>
        <sz val="11"/>
        <color theme="1"/>
        <rFont val="Calibri"/>
        <family val="2"/>
      </rPr>
      <t xml:space="preserve"> = n</t>
    </r>
    <r>
      <rPr>
        <b/>
        <vertAlign val="superscript"/>
        <sz val="11"/>
        <color theme="1"/>
        <rFont val="Calibri"/>
        <family val="2"/>
      </rPr>
      <t>z</t>
    </r>
    <r>
      <rPr>
        <b/>
        <sz val="11"/>
        <color theme="1"/>
        <rFont val="Calibri"/>
        <family val="2"/>
      </rPr>
      <t xml:space="preserve"> * 1/2 M ω</t>
    </r>
    <r>
      <rPr>
        <b/>
        <vertAlign val="subscript"/>
        <sz val="11"/>
        <color theme="1"/>
        <rFont val="Calibri"/>
        <family val="2"/>
        <scheme val="minor"/>
      </rPr>
      <t>1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*A</t>
    </r>
    <r>
      <rPr>
        <b/>
        <vertAlign val="subscript"/>
        <sz val="11"/>
        <color theme="1"/>
        <rFont val="Calibri"/>
        <family val="2"/>
        <scheme val="minor"/>
      </rPr>
      <t>1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= n</t>
    </r>
    <r>
      <rPr>
        <b/>
        <vertAlign val="superscript"/>
        <sz val="11"/>
        <color theme="1"/>
        <rFont val="Calibri"/>
        <family val="2"/>
        <scheme val="minor"/>
      </rPr>
      <t>z</t>
    </r>
    <r>
      <rPr>
        <b/>
        <sz val="11"/>
        <color theme="1"/>
        <rFont val="Calibri"/>
        <family val="2"/>
        <scheme val="minor"/>
      </rPr>
      <t xml:space="preserve"> * </t>
    </r>
    <r>
      <rPr>
        <b/>
        <sz val="11"/>
        <color theme="1"/>
        <rFont val="Calibri"/>
        <family val="2"/>
      </rPr>
      <t>Ektot(1) --&gt; n</t>
    </r>
    <r>
      <rPr>
        <b/>
        <vertAlign val="superscript"/>
        <sz val="11"/>
        <color theme="1"/>
        <rFont val="Calibri"/>
        <family val="2"/>
      </rPr>
      <t>x</t>
    </r>
    <r>
      <rPr>
        <b/>
        <sz val="11"/>
        <color theme="1"/>
        <rFont val="Calibri"/>
        <family val="2"/>
      </rPr>
      <t xml:space="preserve">  * n</t>
    </r>
    <r>
      <rPr>
        <b/>
        <vertAlign val="superscript"/>
        <sz val="11"/>
        <color theme="1"/>
        <rFont val="Calibri"/>
        <family val="2"/>
      </rPr>
      <t>y</t>
    </r>
    <r>
      <rPr>
        <b/>
        <sz val="11"/>
        <color theme="1"/>
        <rFont val="Calibri"/>
        <family val="2"/>
      </rPr>
      <t xml:space="preserve"> = n</t>
    </r>
    <r>
      <rPr>
        <b/>
        <vertAlign val="superscript"/>
        <sz val="11"/>
        <color theme="1"/>
        <rFont val="Calibri"/>
        <family val="2"/>
      </rPr>
      <t>z</t>
    </r>
    <r>
      <rPr>
        <b/>
        <sz val="11"/>
        <color theme="1"/>
        <rFont val="Calibri"/>
        <family val="2"/>
      </rPr>
      <t xml:space="preserve">  --&gt;  2x+2y = z</t>
    </r>
  </si>
  <si>
    <t>X</t>
  </si>
  <si>
    <t>Z</t>
  </si>
  <si>
    <t>Y</t>
  </si>
  <si>
    <t>DIT ZOU PER QUANTUM KUNNEN BETEKENEN</t>
  </si>
  <si>
    <t>RATIO FREQ</t>
  </si>
  <si>
    <t>A</t>
  </si>
  <si>
    <t xml:space="preserve"> A(n = 2) ~ 0,002 + 0,024 * Ekmax</t>
  </si>
  <si>
    <t xml:space="preserve">   A(n = 1) ~0,0025 + 0,047* Ekmax</t>
  </si>
  <si>
    <t xml:space="preserve">   A(n=1)max ~ 0,39</t>
  </si>
  <si>
    <t>Ekmax(n) ~ Ekmax(1)/n</t>
  </si>
  <si>
    <t>Ekmaxtot(n) ~ Ekmaxtot(1)</t>
  </si>
  <si>
    <t xml:space="preserve">VOLGENS DE SIMULATIES IS </t>
  </si>
  <si>
    <t xml:space="preserve">VOOR DE KINETISCHE ENERGIE Z = </t>
  </si>
  <si>
    <t>VOOR DE FREQUENTIES IS X =</t>
  </si>
  <si>
    <t>DAN WORDT Y ~ -1</t>
  </si>
  <si>
    <t>EN DE TOTALE KINETISCHE ENERGIE NAGENOEG CONSTANT BLIJFT</t>
  </si>
  <si>
    <r>
      <t xml:space="preserve">IN FORMULEVORM:  </t>
    </r>
    <r>
      <rPr>
        <b/>
        <sz val="11"/>
        <color theme="1"/>
        <rFont val="Calibri"/>
        <family val="2"/>
      </rPr>
      <t>ω(n) = n*ω(1)  , A(n) = A(1)/n  , Ek(n) = Ek(1)  EN PER QUANTUM Ekb(n) = Ek(1)/n</t>
    </r>
  </si>
  <si>
    <t xml:space="preserve">  (ONDER VOORBEHOUD VERDERE SIMULATIES)</t>
  </si>
  <si>
    <t>DE GEMIDDELDE AFSTAND TUSSEN TWEE QUANTA IS CONSTANT</t>
  </si>
  <si>
    <t>OP BASIS VAN DE FORMULE VOOR DE ONDERLINGE AFSTOTENDE KRACHT EN DE CONSTANTE VEERSTIJFHEID KAN WEL REEDS THEORETISCH IETS GEZEGD WORDEN</t>
  </si>
  <si>
    <t>QUANTUM PUT</t>
  </si>
  <si>
    <r>
      <t xml:space="preserve">HIERIN IS </t>
    </r>
    <r>
      <rPr>
        <b/>
        <sz val="11"/>
        <color theme="1"/>
        <rFont val="Calibri"/>
        <family val="2"/>
      </rPr>
      <t>δ DE AFSTAND TUSSEN DE QUANTA BIJ n = 2</t>
    </r>
  </si>
  <si>
    <r>
      <t>INCLUSIEF TWEE KEER DE AMPLITUDE BIJ n = 2 WORDT DE TOTALE BREEDTE BIJ n = 2 GELIJK AAN a = (n-1)*</t>
    </r>
    <r>
      <rPr>
        <b/>
        <sz val="11"/>
        <color theme="1"/>
        <rFont val="Calibri"/>
        <family val="2"/>
      </rPr>
      <t>δ/n + 2*A(1)/n</t>
    </r>
    <r>
      <rPr>
        <b/>
        <sz val="11"/>
        <color theme="1"/>
        <rFont val="Calibri"/>
        <family val="2"/>
        <scheme val="minor"/>
      </rPr>
      <t xml:space="preserve"> = {(n-1)</t>
    </r>
    <r>
      <rPr>
        <b/>
        <sz val="11"/>
        <color theme="1"/>
        <rFont val="Calibri"/>
        <family val="2"/>
      </rPr>
      <t>δ+2A(1)}/n</t>
    </r>
  </si>
  <si>
    <t>HIERMEE ONTSTAAT KENNELIJK HET MODEL VAN EEN QUANTUM PUT MET NAGENOEG CONSTANTE BREEDTE a</t>
  </si>
  <si>
    <t xml:space="preserve">ER IS NOG GEEN SIMULATIEBASIS VOOR DE POSITIE, AFSTAND EN DE TOTALE LENGTE BIJ HOGERE n </t>
  </si>
  <si>
    <t xml:space="preserve">VOOR DE MAXIMALE WAARDEN ONTSTAAT DAN DE MATRIX </t>
  </si>
  <si>
    <t>A(1) =</t>
  </si>
  <si>
    <t>δ =</t>
  </si>
  <si>
    <t>a</t>
  </si>
  <si>
    <t>VANAF n = 2 IS DE TOTALE LENGTE DAN VRIJ CONSTANT</t>
  </si>
  <si>
    <t>QUANTUM CONE</t>
  </si>
  <si>
    <t>ALS DE AMPLITUDEN CONSTANT MOETEN BLIJVEN MOET DE PUT n KEER ZO BREED WORDEN</t>
  </si>
  <si>
    <t>HIERMEE ONTSTAAN DAN DE QUANTUM CONE EN HET WAVEBELLY MODEL ZOALS EERDER BESPROKEN</t>
  </si>
  <si>
    <t>IN EEN ATOOMSTRUCTUUR GEDRAGEN DE QUANTA ZICH ALS BIJ HET QUANTUM PUT MODEL</t>
  </si>
  <si>
    <t>JUISTE PUT</t>
  </si>
  <si>
    <t>EN NIET ALS IN HET QUANTUM CONE MODEL</t>
  </si>
  <si>
    <t>DE KINETISCHE ENERGIE BLIJFT DAARBIJ NAGENOEG CONSTANT</t>
  </si>
  <si>
    <t>EN MOET DE QUANTUM CONE WORDEN GEBRUIKT</t>
  </si>
  <si>
    <r>
      <t>DAT DE ONDERLINGE AFSTAND MET 1/n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AFNEEMT EN DE MAXIMALE AMPLITUDE MET 1/n KAN EEN VERKLARING ZIJN VOOR DE MAXIMALE QUANTA GROOTTE </t>
    </r>
  </si>
  <si>
    <t>DIT OMDAT DAN DE ONDERLINGE AFSTOTENDE KRACHT EEN BELANGRIJKE ROL GAAT SPELEN EN DE BEWEGINGEN INSTABIEL WORDEN</t>
  </si>
  <si>
    <t>A1</t>
  </si>
  <si>
    <t>A2</t>
  </si>
  <si>
    <t>DIT IS OVERIGENS VOLLEDIG IN OVEREENSTEMMING MET HET GEDRAG VAN EEN KLASSIEKE SNAAR</t>
  </si>
  <si>
    <t>TRALIE INTERFERENTIEPATROON</t>
  </si>
  <si>
    <t>GEM</t>
  </si>
  <si>
    <t>STANDEV</t>
  </si>
  <si>
    <t>TAN</t>
  </si>
  <si>
    <t>ABS(TAN)</t>
  </si>
  <si>
    <t>GRAD</t>
  </si>
  <si>
    <t>Grad</t>
  </si>
  <si>
    <t>ND</t>
  </si>
  <si>
    <t>P</t>
  </si>
  <si>
    <t>PHOTON INTERACTION TRAJECTORY MODEL</t>
  </si>
  <si>
    <t>VOORAL VAN BELANG IS WELKE ZIJDELINGSE SNELHEID HET FOTON HEEFT ALS HET NABIJ DE KERNEN KOMT</t>
  </si>
  <si>
    <t>DE ONDERSTAANDE GRAFIEKEN GEVEN HIER EEN VOORBEELD VAN</t>
  </si>
  <si>
    <t>IN DE TANGENTS IS DE LJP-COULOMB FUNCTIE HERKENBAAR, MAAR DAN IN OMGEKEERDE VORM</t>
  </si>
  <si>
    <t>MET NORMALE VERDELING</t>
  </si>
  <si>
    <t>DAN ZOU INTERFERENTIE DIRECT GERELATEERD KUNNEN WORDEN AAN DE WIJZE WAAROP EEN FOTON IN HET KRACHTENVELD VAN DE TRALIE KOMT</t>
  </si>
  <si>
    <t>UITERAARD HANGT DIT OOK AF VAN DE GOLFSNELHEID EN DE SPLEETGROOTTE</t>
  </si>
  <si>
    <t xml:space="preserve">HIERBIJ IS EEN FOTON TUSSEN 2 KERNEN DOORGESCHOTEN </t>
  </si>
  <si>
    <t>DAN KAN EEN FOTON OF DOOR DE ENE OF DOOR DE ANDERE SPLEET</t>
  </si>
  <si>
    <t>PIT MODEL</t>
  </si>
  <si>
    <t>ALS AANZET VOOR VERDERE DISCUSSIE</t>
  </si>
  <si>
    <r>
      <t>HET VERSCHIL IN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LE ENERGIE KAN OOK WORDEN BEREKEND OP BASIS VAN DE LJP EN DE POTENTIAALFUNCTIE VOOR DE COULOMBSE KRACHT</t>
    </r>
  </si>
  <si>
    <t>MAAR KLOPT REDELIJK GOED</t>
  </si>
  <si>
    <t>OORZAAK IS DAT DE QUANTA TEVEEL IN ELKAAR SCHUIVEN</t>
  </si>
  <si>
    <t>OPP ~</t>
  </si>
  <si>
    <t>PDF</t>
  </si>
  <si>
    <t>EERST PDF MAKEN ALSOF UNIFORM</t>
  </si>
  <si>
    <t>DAN STANDAARDVERDELING?</t>
  </si>
  <si>
    <t xml:space="preserve">ALS JE VERVOLGENS VOOR DE VERTICALE SNELHEID EEN NORMALE VERDELING VERONDERSTELT KRIJG JE IETS ALS HET RECHTER INTERFERENTIE PATROON </t>
  </si>
  <si>
    <t>ALS JE EERST EEN PDF MAAKT EN DAN DE NORMALE VERDELING TOEPAST KRIJG JE OOK ZO IETS</t>
  </si>
  <si>
    <t>WORDT HET NOG GECOMPLICEERDER</t>
  </si>
  <si>
    <t>DAN ONTSTAAN DAARBIJ ANDERE PIEKEN</t>
  </si>
  <si>
    <t xml:space="preserve">ELKE TOL HEEFT OOK NOG VERSCHILLENDE GROOTTEN EN KAN MET VERSCHILLENDE AMPLITUDEN FREQUENTIES DRAAIEN </t>
  </si>
  <si>
    <t>HET TOTAAL RESULTEERT IN EEN INTERFERENTIEPATROON VOOR ENKELE DEELTJES, ZONDER INTERFERENTIE NA DE SPLEET</t>
  </si>
  <si>
    <t xml:space="preserve">BIJ VEEL FOTONEN TEGELIJKERTIJD KUNNEN DEZE NADAT ZE VAN ELKAAR GESCHEIDEN ZIJN ELKAAR AFSTOTEN </t>
  </si>
  <si>
    <t>SIMULATIE QUANTIFICERING</t>
  </si>
  <si>
    <r>
      <t xml:space="preserve">DIT LEVERT EEN UNIEK EN VERRASSEND INZICHT IN DE BEWEGING VAN </t>
    </r>
    <r>
      <rPr>
        <b/>
        <sz val="11"/>
        <color theme="1"/>
        <rFont val="Calibri"/>
        <family val="2"/>
      </rPr>
      <t>ÉÉ</t>
    </r>
    <r>
      <rPr>
        <b/>
        <sz val="11"/>
        <color theme="1"/>
        <rFont val="Calibri"/>
        <family val="2"/>
        <scheme val="minor"/>
      </rPr>
      <t>N EN TWEE QUANTA</t>
    </r>
  </si>
  <si>
    <t>DIT MOET DAN OOK VERGELEKEN WORDEN MET HET INTERFERENTIE PATROON MET EEN SINGLE SILICON DROPLET DOOR YVES COUDER</t>
  </si>
  <si>
    <t>OOK MOET NOG REKENING WORDEN GEHOUDEN MET DE VARIATIE IN OFFSET T.O.V. X IN DE Y-RICHTING WAARMEE HET FOTON AANKOMT</t>
  </si>
  <si>
    <t>BIJ DE ANALYSES KAN OOK OMGEKEERD WORDEN GEWERKT DOOR TE REDENEREN VANUIT HET NTERFERENTIEPATROON</t>
  </si>
  <si>
    <t>EN TE BESTUDEREN WAT NODIG IS OM DIT TE BEREIKEN</t>
  </si>
  <si>
    <t>DIT SLECHTS PUUR TER ILLUSTRATIE EN ALS AANZET VOOR VERDERE DISCUSSIE EN MEER DIEPGAAND ONDERZOEK</t>
  </si>
  <si>
    <t>DIT KRACHTENPATROON IS AANWEZIG AAN BEIDE ZIJDEN VAN DE ATOOMOPENING</t>
  </si>
  <si>
    <t>HIERONDER ZIJN DE SIMULATIES EROVERHEEN GEPROJECTEERD, MET OMGEKEERDE SCHAAL WAARBIJ DE HOOGTE ARBITRAIR GEKOZEN IS</t>
  </si>
  <si>
    <t>HET GEDRAG LIJKT VEEL OP EEN OUDERWETSE TOL DIE PLOTSELING VAN PLAATS VERANDERT EN DAARBIJ ENERGIE VERLIEST</t>
  </si>
  <si>
    <t>OM EEN INDRUK TE KRIJGEN BENADEREN WE DIT PROBLEEM ALS VOLGT MET EEN EXPONENTEN RELATIE MET NOG ONBEKENDE EXPONENTEN</t>
  </si>
  <si>
    <t>DE MAXIMALE AMPLITUDE MET CA. 1/n AFNEEMT</t>
  </si>
  <si>
    <t>PDF-PLAATS VAN DE QUANTA</t>
  </si>
  <si>
    <t>HET MODEL GAAT UIT VAN EEN ATOOMROOSTER IN DE VORM VAN EEN KUBUS MET 8 KERNEN OP DE HOEKEN</t>
  </si>
  <si>
    <t>OM 2 QUANTA NAAST ELKAAR IN HET ZELFDE SCHERM WEER TE KUNNEN GEVEN ZIJN ECHTER DE TWEE BEWEGINGEN IN X RICHTING</t>
  </si>
  <si>
    <t>IN DEZE FILE ZULLEN WE TER VEREENVOUDIGING STEEDS SPREKEN VAN DE AFSTAND TUSSEN DE 2 KERNEN EN DE SYSTEEMPARAMETERS</t>
  </si>
  <si>
    <t>IN DIT QUANTUM MODEL MET TWEE KERNEN KUNNEN EEN OF TWEE MASSA'S WORDEN GEPLAATST</t>
  </si>
  <si>
    <t>ALLEEN BIJ HET MODEL VOOR 1 OF 2 QUANTA IS DE WEERGAVE VAN DE XY- BEWEGINGEN IN TWEE APARTE SCHERMEN DAN GEHEEL CORRECT</t>
  </si>
  <si>
    <t xml:space="preserve">WE KIJKEN VERVOLGENS NAAR BEWEGINGEN VAN DEELTJES OP EN NAAST DE MIDDELLOODLIJN TUSSEN DEZE TWEE KERNEN </t>
  </si>
  <si>
    <t>DEZE MIDDELLOODLIJN WORDT OOK WEL DE NORMAAL OF DE ORTHOGONAAL DOOR DE ATOOMOPENING GENOEMD</t>
  </si>
  <si>
    <t xml:space="preserve">OM TOCH MEER QUANTA TE KUNNEN VISUALISEREN ZIJN ECHTER WAT TRUCS TOEGEPAST, WAARBIJ DE WEERGAVE DAN NIET GEHEEL JUIST MEER IS </t>
  </si>
  <si>
    <t>DEZE SIMULATIES GEVEN ECHTER WEL EEN UNIEK EERSTE BEELD EN INZICHT IN HET GEDRAG VAN MEER DAN 2 QUANTA</t>
  </si>
  <si>
    <t>ANALYSE/ VERWERKING STATISTIEK GEEFT DE VOLGENDE TABEL (KOPIE VIA ALT-PRINTSCREEN)</t>
  </si>
  <si>
    <t>OP BASIS HIERVAN</t>
  </si>
  <si>
    <t>KUNNEN VERDERE ANALYSES</t>
  </si>
  <si>
    <t>WORDEN GEMAAKT IN EXCEL</t>
  </si>
  <si>
    <t>DE OMLOOPFREQUENTIE IS VEELAL IETS LAGER DAN DE EFFECTIEVE FREQUENTIE</t>
  </si>
  <si>
    <t xml:space="preserve">EN OOK DE VERHOUDINGEN TUSSEN DE QUANTA </t>
  </si>
  <si>
    <t>ATOOMKUBUS MET 8 KERNEN OP DE HOEKEN</t>
  </si>
  <si>
    <t>2 KERNEN ALS EQUIVALENT VOOR 4 IN ZIJVLAK</t>
  </si>
  <si>
    <t>PAARSE LIJN DOOR DEZE 2 KERNEN</t>
  </si>
  <si>
    <t>NORMAAL C.Q. MIDDELLOODLIJN DOOR OPENING</t>
  </si>
  <si>
    <t>GROOTTE EN VORM</t>
  </si>
  <si>
    <t>EN AFSTAND KERNEN</t>
  </si>
  <si>
    <t xml:space="preserve">GROOT </t>
  </si>
  <si>
    <t>VIERPUNTIGE STER</t>
  </si>
  <si>
    <t>HANGEN AF VAN DE</t>
  </si>
  <si>
    <t>KERNEIGENSCHAPPEN</t>
  </si>
  <si>
    <t>IN FEITE WORDEN DAAR STEEDS DE QUIVALENTE WAARDEN VOOR 4 KERNEN MEE BEDOELD</t>
  </si>
  <si>
    <t xml:space="preserve">VERVOLGENS WORDT GEKEKEN NAAR EEN DIAGONAAL IN EEN ZIJVLAK </t>
  </si>
  <si>
    <t>DE KRACHTEN VAN 4 KERNEN WORDEN VERVANGEN DOOR 2 EQUIVALENTE KERNEN OP DE EINDEN VAN DEZE DIAGONAAL</t>
  </si>
  <si>
    <t xml:space="preserve">BEWEGING QUANTA BIJ DE OPENING </t>
  </si>
  <si>
    <t>IN OMGEVING NORMAAL EN IN HET BLAUWE VLAK</t>
  </si>
  <si>
    <t>BIJ DE JUISTE CONFIGURATIE WORDT IN HET MIDDEN VAN EEN ZIJVLAK VAN HET ATOOMCLUSTER EEN OPENING GEVORMD</t>
  </si>
  <si>
    <t xml:space="preserve">DE VORM IS DIE VAN BIJNA VIERKANT TOT SOORT VIERPUNTIGE STER </t>
  </si>
  <si>
    <t>BIJNA VIERKANT</t>
  </si>
  <si>
    <t xml:space="preserve">KLEIN </t>
  </si>
  <si>
    <t>OOK DE VORM VAN DE ATOOMOPENING IS VAN BELANG, WANT BIJ EEN 4 PUNTIGE STER WORDT HET KRACHTENPATROON DAN STERK ANDERS</t>
  </si>
  <si>
    <t>JE KUNT OOK 4 KERNEN BOVEN ELKAAR PLAATSEN, ER DAN LANGSSCHIETEN EN DAARBIJ DE POSITIE IN HOOGTE, DE ZIJDELINGSE AFSTAND EN DE SNELHEID VARIEREN</t>
  </si>
  <si>
    <t>BIJ EEN UNIFORME VERDELING VAN DEZE PARAMETERS ZAL ER EEN NIET UNIFORME VERDELING ONTSTAAN</t>
  </si>
  <si>
    <t>OOK KAN NOG GEKEKEN WORDEN NAAR EEN TRALIE MET VIER KERNEN OP EEN RIJ WAAR NIET LANGS MAAR DOORHEEN GESCHOTEN WORDT</t>
  </si>
  <si>
    <t>DIE ELKAAR DOORSNIJDEN</t>
  </si>
  <si>
    <r>
      <t xml:space="preserve">VORMEN SAMEN EEN </t>
    </r>
    <r>
      <rPr>
        <b/>
        <u/>
        <sz val="11"/>
        <color theme="1"/>
        <rFont val="Calibri"/>
        <family val="2"/>
        <scheme val="minor"/>
      </rPr>
      <t>ATOOMOPENING IN ELK ZIJVLAK</t>
    </r>
  </si>
  <si>
    <t>STERKE KERNKRACHT ALS BOL OM ELKE KERN</t>
  </si>
  <si>
    <t>ATOM CLUSTER OPENING=ACO</t>
  </si>
  <si>
    <t>VOOR HET GEMAK ZAL DIT VEELAL DE ATOOMOPENING (AO) OF DE ATOM WORMHOLE (AW) WORDEN GENOEMD</t>
  </si>
  <si>
    <t>BIJ DEZE BEWEGING IS DE OMLOOPFREQUENTIE VEEL LAGER DAN DE EFFECTIEVE FREQUENTIE</t>
  </si>
  <si>
    <r>
      <t>DE FREQUENTIES ZIJN HIERONDER GEPOSITIONEERD IN DE FREQUENTIE GRAFIEK OP BASIS VAN DE SIMULATIES VAN 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</t>
    </r>
  </si>
  <si>
    <t xml:space="preserve">MAXIMALE KINETISCHE ENERGIE  </t>
  </si>
  <si>
    <t>2 QUANTA NAGENOEG GELIJK</t>
  </si>
  <si>
    <t>DE GRAFIEKEN ZIJN GESORTEERD UITGEZET TEGEN HET GEMIDDELDE VAN DE GEMIDDELDE POSITIES (ONGESORTEERD VEROORZAAKT LUSSEN)</t>
  </si>
  <si>
    <t>FREQUENTIES</t>
  </si>
  <si>
    <t>Xgg</t>
  </si>
  <si>
    <t>ΔX</t>
  </si>
  <si>
    <t>BIJ LAGERE GEMIDDELDE POSITIE WORDT DIT VERSCHIL SNEL KLEINER EN NAGENOEG CONSTANT</t>
  </si>
  <si>
    <t>OP BASIS VAN DE GEMIDDELDE POSITIE LIJKT ER EEN REDELIJK GOEDE CORRELATIE, MAAR STRAKS ZAL BLIJKEN DAT JE DIT GEHEEL ANDERS MOET ZIEN</t>
  </si>
  <si>
    <t>AMPLITUDE ~ (Xmax-Xmin)/2</t>
  </si>
  <si>
    <t>DIT WERKBLAD TOONT DE SIMULATIES VOOR TWEE QUANTA MET EEN UITGEBREIDE UITLEG OVER HET QUANTIFICERINGSPROCES</t>
  </si>
  <si>
    <t>DE VOLGENDE GRAFIEKEN TONEN VOOR DE 2 QUANTA DE KINETISCHE ENERGIE, FREQUENTIE, AMPLITUDE EN GEMIDDELDE POSITIE</t>
  </si>
  <si>
    <t>DE QUANTA BLIJVEN DUS NAGENOEG OP DE ZELFDE PLAATS MET GELIJKE ONDERLINGE AFSTAND</t>
  </si>
  <si>
    <t>BIJ TOENEMENDE AMPLITUDE NEMEN DE FREQUENTIES AF</t>
  </si>
  <si>
    <t>QUANTIFICERINGSPROCES</t>
  </si>
  <si>
    <t>DIT ILLUSTREERT ZEER DUIDELIJK DE QUANTIFICERINGSTRANSITIE EN DE QUANTA EIGENSCHAPPEN</t>
  </si>
  <si>
    <t>DE BLAUWE RECHTHOEK IS DE QUANTUM PUT VOOR DE 2 QUANTA</t>
  </si>
  <si>
    <t>HET WERKBLAD PROCES GAAT NOG VERDER IN OP HET QUANTIFICERINGSPROCES</t>
  </si>
  <si>
    <t>TUNNELING GAAT DUS NIET DOOR EEN KERN, MAAR DOOR EEN OPENING IN EEN ATOOMROOSTER</t>
  </si>
  <si>
    <t>DIT IS VERDER WEER VOORZIEN VAN DE NODIGE OPMERKINGEN EN UITLEG</t>
  </si>
  <si>
    <t xml:space="preserve">DE QUANTIFICERING VOLGT EEN ZIG-ZAG PROCES TUSSEN AMPLITUDE EN FREQUENTIE </t>
  </si>
  <si>
    <t>EERST WORDT DIT TRANSITIEPROCES MET VIOLETTE PIJLEN AANGEVEN, DAARNA WORDT UITGELEGD HOE DIT IS BEPAALD</t>
  </si>
  <si>
    <t>HIERBIJ MOET JE DAN DE EVENWICHTSPOSITIES INVULLEN</t>
  </si>
  <si>
    <t>DIT IS VOLLEDIG IN OVEREENSTEMMING MET HET GEDRAG VAN EEN KLASSIEKE SNAAR MET TOENEMENDE LENGTE EN NAGENOEG GELIJKBLIJVENDE VOORSPANNING</t>
  </si>
  <si>
    <t>VERSCHIL IS WEL DAT DE AMPLITUDEN NU NIET CONSTANT ZIJN MAAR AFNEMEN MET CA. 1/n</t>
  </si>
  <si>
    <t>WELLICHT IS HET BETER BIJ DE QUANTUM PUT NIET n = 1 MAAR n = 2 ALS REFERENTIE TE GEBRUIKEN</t>
  </si>
  <si>
    <t>INSTABIEL BIJ VEEL QUANTA</t>
  </si>
  <si>
    <t>GRIJS VANWEGE GRAFIEKINSTELLING</t>
  </si>
  <si>
    <t>VOOR DE ENERGIE</t>
  </si>
  <si>
    <t>IN HET WERKBLAD "2 QUANTA" IS HET QUANTIFICERINGSPROCES REEDS DUIDELIJK AANGEGEVEN</t>
  </si>
  <si>
    <t xml:space="preserve">MAAR DAN BIJ BENADERING GESTAPELD LANGS EEN NORMAAL DOOR DE ATOOMOPENING </t>
  </si>
  <si>
    <t xml:space="preserve">VOOR EEN VERDERE INTERPRETATIE VAN HET QUANTA GEDRAG ZIJN DE QUANTUM CONE EN HET WAVE BELLY MODEL MEER GESCHIKT  </t>
  </si>
  <si>
    <t>EN DAT DEZE DAN DIRECT IEDER DE HELFT AAN KINETISCHE ENERGIE KRIJGEN, MAAR DAT IS NIET ZO</t>
  </si>
  <si>
    <t>PAS DAARNA KUNNEN DE QUANTA WEER AANGROEIEN TOT EEN MAXIMUM VAN ELK IETS MEER DAN DE HELFT VAN HET ENKELE QUANTUM</t>
  </si>
  <si>
    <r>
      <t>DE KINETISCHE ENERGIE GAAT EERST NAGENOEG GEHEEL VERLOREN AAN DE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LE ENERGIE BENODIGD OM DE NIEUWE EVENWICHTPOSITIES TE BEREIKEN</t>
    </r>
  </si>
  <si>
    <t>DIT WORDT VERDER UITGELEGD IN WERKBLADEN PROCES EN STOOT</t>
  </si>
  <si>
    <t>ENKEL QUANTUM</t>
  </si>
  <si>
    <t xml:space="preserve">OMLOOPFREQUENTIE </t>
  </si>
  <si>
    <t>MAXIMALE KINETISCHE ENERGIE</t>
  </si>
  <si>
    <t>GEMIDDELDE POSITIE</t>
  </si>
  <si>
    <t>DE FREQUENTIES KUNNEN OP DRIE MANIEREN WORDEN GESCHAT</t>
  </si>
  <si>
    <t>ωkeff1</t>
  </si>
  <si>
    <t>PAS LATER BEDACHT</t>
  </si>
  <si>
    <t>NIET GEBRUIKT</t>
  </si>
  <si>
    <t>IN DE ANALYSES</t>
  </si>
  <si>
    <t>DEZE TWEE ZIJN GEBRUIKT IN DE ANALYSES</t>
  </si>
  <si>
    <t>ENERGIE EFF. FREQ.</t>
  </si>
  <si>
    <t>STARTWAARDE x1o</t>
  </si>
  <si>
    <t xml:space="preserve">  MAXIMAAL ENKEL QUANTA</t>
  </si>
  <si>
    <t>NOG NET IETS HOGER DAN GEBRUIKT</t>
  </si>
  <si>
    <t xml:space="preserve">MAXIMAAL ENKEL QUANTUM </t>
  </si>
  <si>
    <t xml:space="preserve">TWEE QUANTA MINIMAAL </t>
  </si>
  <si>
    <t>STARTWAARDE x2o</t>
  </si>
  <si>
    <t>NIET BRUIKBAAR</t>
  </si>
  <si>
    <t xml:space="preserve">VERSCHIL </t>
  </si>
  <si>
    <t>TOTALE KINETISCHE ENERGIE</t>
  </si>
  <si>
    <t>RATIO ENKEL QUANTA</t>
  </si>
  <si>
    <t>%</t>
  </si>
  <si>
    <t xml:space="preserve">DUS UITEINDELIJK IS BIJ </t>
  </si>
  <si>
    <t xml:space="preserve">WEER NAGENOEG GELIJK </t>
  </si>
  <si>
    <t>MAXIMALE AMPLITUDEN DE</t>
  </si>
  <si>
    <t xml:space="preserve">TOTALE KINETISCHE ENERGIE </t>
  </si>
  <si>
    <t>AMPLITUDEN NEMEN AF MET 1/n</t>
  </si>
  <si>
    <t>EERST WORDEN DE BEWEGINGEN EN QUANTIFICERING GRAFISCH GETOOND</t>
  </si>
  <si>
    <t xml:space="preserve">DAARNA WORDEN DE STATISTISCHE GEGEVENS GETOOND, MET OP NOG TWEE VERSCHILLENDE WIJZEN HET QUANTIFICERINGSPROCES </t>
  </si>
  <si>
    <t>WEERGAVE MET SIMULATIE SCHERMEN</t>
  </si>
  <si>
    <t>QUANTA VORMEN EN OMVANG</t>
  </si>
  <si>
    <t>INSTABILITEIT BIJ MAXIMALE OMVANG</t>
  </si>
  <si>
    <t>EEN QUANTA AAN ELKE KANT VAN DE OPENING</t>
  </si>
  <si>
    <t xml:space="preserve">ENKEL QUANTA AAN TWEE KANTEN </t>
  </si>
  <si>
    <t xml:space="preserve"> = OPENING</t>
  </si>
  <si>
    <t xml:space="preserve"> ENKEL QUANTA DOOR OPENING</t>
  </si>
  <si>
    <t xml:space="preserve">DUS GOED OPPASSEN </t>
  </si>
  <si>
    <t>BIJ BEREKENEN</t>
  </si>
  <si>
    <t>IN FEITE ZIJN DE BEWEGINGEN DELEN UIT EEN LISSAJOUSFIGUUR BIJ EEN BEPAALDE KINETISCHE ENERGIE EN OP EEN BEPAALD MOMENT</t>
  </si>
  <si>
    <r>
      <t xml:space="preserve">VOOR n &gt;2 BLIJFT DE TOTALE LENGTE L NAGENOEG GELIJK, ZODAT DE GEMIDDELDE GOLFLENGTE </t>
    </r>
    <r>
      <rPr>
        <b/>
        <sz val="11"/>
        <color theme="1"/>
        <rFont val="Calibri"/>
        <family val="2"/>
      </rPr>
      <t xml:space="preserve">λ(n&gt;2) = </t>
    </r>
    <r>
      <rPr>
        <b/>
        <sz val="11"/>
        <color theme="1"/>
        <rFont val="Calibri"/>
        <family val="2"/>
        <scheme val="minor"/>
      </rPr>
      <t xml:space="preserve"> L/(n-1) </t>
    </r>
  </si>
  <si>
    <r>
      <t xml:space="preserve">BIJ n = 2 IS DE GOLFLENGTE CA </t>
    </r>
    <r>
      <rPr>
        <b/>
        <sz val="11"/>
        <color theme="1"/>
        <rFont val="Calibri"/>
        <family val="2"/>
      </rPr>
      <t>λ(n=2) ~</t>
    </r>
    <r>
      <rPr>
        <b/>
        <sz val="11"/>
        <color theme="1"/>
        <rFont val="Calibri"/>
        <family val="2"/>
        <scheme val="minor"/>
      </rPr>
      <t xml:space="preserve"> L  EN BIJ n = 1 IS </t>
    </r>
    <r>
      <rPr>
        <b/>
        <sz val="11"/>
        <color theme="1"/>
        <rFont val="Calibri"/>
        <family val="2"/>
      </rPr>
      <t>λ(n=1) ~ 2L</t>
    </r>
  </si>
  <si>
    <t>DE CONSTANTE BREEDTE LIJKT MEER OP EEN QUANTUM PUT DAN OP EEN PARABOOL RELATIE</t>
  </si>
  <si>
    <t xml:space="preserve">SIMULATIES </t>
  </si>
  <si>
    <t>WE DOEN DIT NU OP EEN ANDERE WIJZE OP BASIS VAN EEN ENKEL QUANTUM DAT DOOR DE OPENING GAAT</t>
  </si>
  <si>
    <t>n =</t>
  </si>
  <si>
    <t>x1o =</t>
  </si>
  <si>
    <t>WEERGAVE GELIJKE AFSTANDEN</t>
  </si>
  <si>
    <t>WEERGAVE ALS FUNCTIE ENERGIE VERHOUDING</t>
  </si>
  <si>
    <r>
      <t>SCHR</t>
    </r>
    <r>
      <rPr>
        <b/>
        <u/>
        <sz val="11"/>
        <color theme="1"/>
        <rFont val="Calibri"/>
        <family val="2"/>
      </rPr>
      <t>Ö</t>
    </r>
    <r>
      <rPr>
        <b/>
        <u/>
        <sz val="11"/>
        <color theme="1"/>
        <rFont val="Calibri"/>
        <family val="2"/>
        <scheme val="minor"/>
      </rPr>
      <t>DINGER GOLFFUNCTIES MET ENKEL QUANTUM</t>
    </r>
  </si>
  <si>
    <t>DE VOLGENDE TWEE DIAGRAMMEN GEVEN DE GOLFFUNCTIE WEER IN VERHOUDING TOT DE KINETISCHE ENERGIE BIJ n = 1</t>
  </si>
  <si>
    <t>DE GEGEVENS IN DE TABEL XY ZIJN STEEDS GEKOPIEERD EN STAAN ONDER DE SIMULATIE DIAGRAMMEN</t>
  </si>
  <si>
    <t>DE STATISTISCHE GEGEVENS STAAN NAAST DE DIAGRAMMEN MET LINKSBOVENAAN DE GEBRUIKTE STARTPOSITIE x1o</t>
  </si>
  <si>
    <t>SIMULATIES ENKEL QUANTUM</t>
  </si>
  <si>
    <t>HIERONDER EEN DUBBELE STOOT BIJ t = 100 EN BIJ t = 200</t>
  </si>
  <si>
    <t>HET QUANTA GROEIT IN ENERGIE EN AMPLITUDE BIJ AFNEMENDE FREQUENTIE</t>
  </si>
  <si>
    <t>NA DE TWEEDE STOOT WORDT HET DOOR DE OPENING GEDRUKT EN ONSTAAT EEN ORBIT AAN TWEE KANTEN</t>
  </si>
  <si>
    <t>SIMULATIES 2 QUANTA</t>
  </si>
  <si>
    <t>BIJ VOLDOENDE IMPULS IN DE JUISTE RICHTING KUN JE EEN, OF VEELAL TWEE, QUANTA VRIJMAKEN</t>
  </si>
  <si>
    <r>
      <t xml:space="preserve">DIT ILLUSTREERT HET </t>
    </r>
    <r>
      <rPr>
        <b/>
        <u/>
        <sz val="11"/>
        <color theme="1"/>
        <rFont val="Calibri"/>
        <family val="2"/>
        <scheme val="minor"/>
      </rPr>
      <t>DYNAMISCH EVENWICHT</t>
    </r>
    <r>
      <rPr>
        <b/>
        <sz val="11"/>
        <color theme="1"/>
        <rFont val="Calibri"/>
        <family val="2"/>
        <scheme val="minor"/>
      </rPr>
      <t>, D.W.Z. WAAR DE QUANTA BEWEGEN OP DE HELLING</t>
    </r>
  </si>
  <si>
    <t>ALS BIJ GROTERE AMPLITUDEN DE FREQUENTIE AFNEEMT MAKEN DE QUANTA EEN BEWEGING "DOWNHILL"</t>
  </si>
  <si>
    <t>KENNELIJK WORDT DE ROTATIESNELHEID ONVOLDOENDE OM HET DYNAMISCH EVENWICHT TE KUNNEN HANDHAVEN</t>
  </si>
  <si>
    <t>NIET ALLEEN DE UITEINDEN VAN DE GOLFFUNCTIES HEBBEN BETREKKING OP TUNNELING, MAAR</t>
  </si>
  <si>
    <r>
      <t>DE VOLLEDIGE SCHR</t>
    </r>
    <r>
      <rPr>
        <b/>
        <sz val="12"/>
        <color rgb="FFC00000"/>
        <rFont val="Calibri"/>
        <family val="2"/>
      </rPr>
      <t>Ö</t>
    </r>
    <r>
      <rPr>
        <b/>
        <sz val="12"/>
        <color rgb="FFC00000"/>
        <rFont val="Calibri"/>
        <family val="2"/>
        <scheme val="minor"/>
      </rPr>
      <t>DINGER GOLFFUNCTIES HEBBEN BETREKKING OP TUNNELING DOOR DE ATOOMOPENING</t>
    </r>
  </si>
  <si>
    <t>DE GOLFFUNCTIES HANGEN DUS NIET AF VAN DE MASSA</t>
  </si>
  <si>
    <t>MASSA HEEFT GEEN INVLOED OP DE VORM VAN DE GOLFFUNCTIES</t>
  </si>
  <si>
    <t>y1</t>
  </si>
  <si>
    <t>vy1</t>
  </si>
  <si>
    <t>Vx/Vy</t>
  </si>
  <si>
    <t>Ek(n)/Ek(1)</t>
  </si>
  <si>
    <t>Vx/Vy max</t>
  </si>
  <si>
    <t>Vx/Vy gem</t>
  </si>
  <si>
    <t>Eks</t>
  </si>
  <si>
    <t>Ekg</t>
  </si>
  <si>
    <t>Ekm</t>
  </si>
  <si>
    <t xml:space="preserve">SVx/SVy </t>
  </si>
  <si>
    <t>Vxmax</t>
  </si>
  <si>
    <t>Vymax</t>
  </si>
  <si>
    <t>n LINKS</t>
  </si>
  <si>
    <t>n -RECHTS</t>
  </si>
  <si>
    <t>BENADERING OTV</t>
  </si>
  <si>
    <t>Vxg</t>
  </si>
  <si>
    <t>DE ONDERSTAANDE GRAFIEKEN TONEN DE BEWEGINGSVORMEN IN DE OPENING ALS FUNCTIE VAN DE MAXIMALE GOLFSNELHEID Vx</t>
  </si>
  <si>
    <r>
      <t xml:space="preserve">EN OM DE VERHOUDING VAN DE KINETISCHE ENERGIE T.O.V. n = 1, OFTEWEL DE </t>
    </r>
    <r>
      <rPr>
        <b/>
        <u/>
        <sz val="11"/>
        <color rgb="FFC00000"/>
        <rFont val="Calibri"/>
        <family val="2"/>
        <scheme val="minor"/>
      </rPr>
      <t>KINETISCHE ENERGIE RELATIEF T.O.V. DIE BIJ n = 1</t>
    </r>
  </si>
  <si>
    <r>
      <t xml:space="preserve">HET GAAT BIJ DE GOLFFUNCTIE UITSLUITEND OM DE </t>
    </r>
    <r>
      <rPr>
        <b/>
        <u/>
        <sz val="11"/>
        <color rgb="FFC00000"/>
        <rFont val="Calibri"/>
        <family val="2"/>
        <scheme val="minor"/>
      </rPr>
      <t>VERHOUDING VAN DE GOLFSNELHEID EN DE ZIJDELINGSE SNELHEID</t>
    </r>
  </si>
  <si>
    <t>EEN DEELTJE DAT MET EEN RELATIEF HOGERE SNELHEID EN RELATIEF HOGERE KINETISCHE ENERGIE DOOR DE OPENING GAAT ZAL ZIJDELINGS MINDER BEINVLOED WORDEN</t>
  </si>
  <si>
    <t>MET RELATIEF LAGE SNELHEID DOET HET ER LANGER OVER EN SLINGERT HET VAKER HEEN EN WEER</t>
  </si>
  <si>
    <t>THEORETISCH KAN HET MET Vx = 0 IN DE OPENING MET HOGE FREQUENTIE HEEN EN WEER TRILLEN</t>
  </si>
  <si>
    <t>BIJ BENADERING IS IN DE LINKER FIGUUR SPRAKE VAN HYPERBOLEN VOLGENS DE EXCEL TRENDLIJN</t>
  </si>
  <si>
    <t>ωys</t>
  </si>
  <si>
    <t>ωxs</t>
  </si>
  <si>
    <r>
      <t xml:space="preserve">DE EFFECTIEVE FREQUENTIE </t>
    </r>
    <r>
      <rPr>
        <b/>
        <sz val="11"/>
        <color theme="1"/>
        <rFont val="Calibri"/>
        <family val="2"/>
      </rPr>
      <t>ωys BLIJFT REDELIJK CONSTANT TUSSEN 2 EN 3</t>
    </r>
  </si>
  <si>
    <t>HIERONDER ZIJN DE WAARDEN WEERGEGEVEN NA NORMALISATIE MET DE KINETISCHE ENERGIE BIJ EEN REFERENTIE n</t>
  </si>
  <si>
    <t>LINKER DEEL QUANTIFICERING</t>
  </si>
  <si>
    <t>RECHTERDEEL ORBITALS AAN 2 KANTEN</t>
  </si>
  <si>
    <t>ENERGIE NEEMT NAGENOEG LINEAIR TOE</t>
  </si>
  <si>
    <t>BIJ QUANTIFICERING ZIJN DE VERHOUDINGEN IN KINETISCHE ENERGIE PER QUANTA KLEINER DAN 1</t>
  </si>
  <si>
    <t>BIJ ORBITALS DOOR DE OPENING IS DE ENERGIE VERHOUDING GROTER DAN 1</t>
  </si>
  <si>
    <t>EN NEEMT DE KINETISCHE ENERGIE NAGENOEG LINEAIR TOE</t>
  </si>
  <si>
    <r>
      <t xml:space="preserve">EEN ENKEL QUANTUM HEEFT DAARBIJ EEN PLAATS DIE ANDERS IS DAN DIE BIJ MEER QUANTA IN EEN QUANTUM PUT VOOR n </t>
    </r>
    <r>
      <rPr>
        <b/>
        <u/>
        <sz val="11"/>
        <color theme="1"/>
        <rFont val="Calibri"/>
        <family val="2"/>
        <scheme val="minor"/>
      </rPr>
      <t>&gt;</t>
    </r>
    <r>
      <rPr>
        <b/>
        <sz val="11"/>
        <color theme="1"/>
        <rFont val="Calibri"/>
        <family val="2"/>
        <scheme val="minor"/>
      </rPr>
      <t xml:space="preserve"> 2</t>
    </r>
  </si>
  <si>
    <t>DE SCHRODINGER GOLFFUNCTIES GELDEN T.O.V. HET MIDDELPUNT VAN DE ATOOMOPENING EN VERTEGENWOORDIGEN DE BIJZONDERE SITUATIE</t>
  </si>
  <si>
    <t>DAT DE BEWEGING OP DAT MOMENT VOLLEDIG SYMMETRISCH IS T.O.V. DIT MIDDELPUNT</t>
  </si>
  <si>
    <t>BIJ VERDER TOENEMENDE ENERGIE ONTSTAAN BIJ HET MODEL MET 2 KERNEN UITEINDELIJK ORBITS OM DEZE 2 KERNEN</t>
  </si>
  <si>
    <t>BIJ HET MODEL MET 4 KERNEN ONTSTAAN EERST ORBITS BINNEN DE 4 KERNEN EN DAARNA BUITENOM DE VIER KERNEN</t>
  </si>
  <si>
    <t xml:space="preserve">EN DE TOTALE MAXIMALE KINETISCHE ENERGIE NAGENOEG CONSTANT </t>
  </si>
  <si>
    <t>ER ZIJN OOK QUANTA MOGELIJK MET EEN KLEINERE KINETISCHE ENERGIE DAN HUN MAXIMUM</t>
  </si>
  <si>
    <t>DAN BIJ DE MAXIMALE QUANTA</t>
  </si>
  <si>
    <t xml:space="preserve">BIJ QUANTIFICERING WORDT EERST OVERGEGAAN NAAR EEN LAGERE KINETISCHE ENERGIE MET EEN KLEINERE AMPLITUDE EN  HOGERE FREQUENTIE </t>
  </si>
  <si>
    <t>BIJ DE BEWEGINGEN ONTSTAAN LISSAJOUS ACHTIGE FIGUREN DIE ALLERLEI VORMEN KUNNEN AANNEMEN EN IN DE TIJD CONTINU VERSCHUIVEN</t>
  </si>
  <si>
    <r>
      <t xml:space="preserve">QUANTUM PUT VOOR n </t>
    </r>
    <r>
      <rPr>
        <b/>
        <u/>
        <sz val="11"/>
        <color theme="1"/>
        <rFont val="Calibri"/>
        <family val="2"/>
        <scheme val="minor"/>
      </rPr>
      <t>&gt;</t>
    </r>
    <r>
      <rPr>
        <b/>
        <sz val="11"/>
        <color theme="1"/>
        <rFont val="Calibri"/>
        <family val="2"/>
        <scheme val="minor"/>
      </rPr>
      <t xml:space="preserve"> 2</t>
    </r>
  </si>
  <si>
    <t>BEWEGINGEN BETREFFEN ENKEL DEELTJE</t>
  </si>
  <si>
    <t>POSITIE BEWEGINGEN NAAST DE ATOOMOPENING</t>
  </si>
  <si>
    <t>POSITIE BEWEGINGEN T.O.V. MIDDELPUNT ATOOMOPENING</t>
  </si>
  <si>
    <t>BETREFFEN ENKEL QUANTUM OF MEERDERE QUANTA</t>
  </si>
  <si>
    <t>DEELTJE IS ERGENS IN DE GOLF</t>
  </si>
  <si>
    <t>QUANTA ZIJN ERGENS OPZIJ VAN OPENING</t>
  </si>
  <si>
    <r>
      <t>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 IS T.O.V. MIDDELPUNT OPENING</t>
    </r>
  </si>
  <si>
    <t>HET TOTAAL BESLAAT DUS TWEE TOTAAL AFZONDERLIJKE FYSISCHE PROCESSEN</t>
  </si>
  <si>
    <t>GETRACHT IS OM EEN QUANTA WEG TE STOTEN TERWIJL HET TWEEDE ACHTER BLEEF, MAAR DIT IS NIET GELUKT</t>
  </si>
  <si>
    <t>KENNELIJK WORDEN ALTIJD MEERDERE QUANTA TEGELIJKERTIJD VRIJGEMAAKT</t>
  </si>
  <si>
    <r>
      <t>DE GEMIDDELDE GOLFSNELHEID ZOU JE ALS DE EFFECTIEVE SNELHEID VAN DE MAXIMALE SNELHEID KUNNEN INTERPRETEREN Vxg = Vxmax/</t>
    </r>
    <r>
      <rPr>
        <b/>
        <sz val="11"/>
        <color theme="1"/>
        <rFont val="Calibri"/>
        <family val="2"/>
      </rPr>
      <t xml:space="preserve">√2 </t>
    </r>
    <r>
      <rPr>
        <b/>
        <sz val="11"/>
        <color theme="1"/>
        <rFont val="Calibri"/>
        <family val="2"/>
        <scheme val="minor"/>
      </rPr>
      <t xml:space="preserve"> </t>
    </r>
  </si>
  <si>
    <t>CONCLUSIE:</t>
  </si>
  <si>
    <t>DE SCHRODINGER GOLFFUNCTIES HEBBEN NIETS TE MAKEN MET EEN QUANTUM PUT</t>
  </si>
  <si>
    <t>DE GEBRUIKELIJKE INTERPRETATIES BINNEN DE QUANTUM MECHANICA ZIJN FUNDAMENTEEL ONJUIST</t>
  </si>
  <si>
    <t xml:space="preserve">HET MET ELKAAR IN VERBAND TRACHTEN TE BRENGEN VAN DEZE TWEE TOTAAL VERSCHILLENDE FYSISCHE PROCESSEN  </t>
  </si>
  <si>
    <t>IS KENNELIJK DE OORZAAK VAN ZEER VEEL ONDUIDELIJKHEID, VERWARRING EN MISINTERPRETATIES</t>
  </si>
  <si>
    <r>
      <t xml:space="preserve">NU KAN DUIDELIJK ONDERSCHEID GEMAAKT GAAN </t>
    </r>
    <r>
      <rPr>
        <b/>
        <sz val="14"/>
        <color rgb="FFC00000"/>
        <rFont val="Calibri"/>
        <family val="2"/>
        <scheme val="minor"/>
      </rPr>
      <t>WORDEN</t>
    </r>
  </si>
  <si>
    <t>ONDANKS OGENSCHIJNLIJKE OVEREENKOMSTEN MOETEN ZE NIET VERKEERD GEINTERPRETEERD EN MET ELKAAR VERWARD WORDEN</t>
  </si>
  <si>
    <t>ENERGIE</t>
  </si>
  <si>
    <t>ORBITS</t>
  </si>
  <si>
    <t>MEER</t>
  </si>
  <si>
    <t>BIJ NOG</t>
  </si>
  <si>
    <t>VRIJ</t>
  </si>
  <si>
    <t>QUANTUM</t>
  </si>
  <si>
    <t xml:space="preserve">OF </t>
  </si>
  <si>
    <t>ELEKTROMAGNETISCHE GOLVEN</t>
  </si>
  <si>
    <t>HET BOVENSTAANDE MODEL GELDT VOOR QUANTA BINNEN EEN ATOOMCLUSTER</t>
  </si>
  <si>
    <t>VOOR FOTONEN IN EMG KUNNEN HET TRADITIONELE QUANTUM PUT MODEL OF DE ANDERE MODELLEN IN WERKBLAD BREDERE THEORIE WORDEN GEBRUIKT</t>
  </si>
  <si>
    <t>TOTALE OPPERVLAKTE MAXIMALE QUANTA ~ CONSTANT</t>
  </si>
  <si>
    <t>BIJ TOENEMENDE ENERGIE ORBITS TUSSEN OF OM DE KERNEN</t>
  </si>
  <si>
    <t>AL DAN NIET</t>
  </si>
  <si>
    <t>OPENING</t>
  </si>
  <si>
    <t>DOOR</t>
  </si>
  <si>
    <t>GEMIDDELDE</t>
  </si>
  <si>
    <t>GROENE STIP</t>
  </si>
  <si>
    <r>
      <t>DE BEWEGINGEN  ZIJN VERGELIJKBAAR MET DE EERDERE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 MET VERSCHILLENDE GOLFSNELHEDEN</t>
    </r>
  </si>
  <si>
    <t xml:space="preserve">DE RELATIEVE GEMIDDELDE POSITIES ZIJN SLECHTS VOOR DE BEELDVORMING </t>
  </si>
  <si>
    <t>HET SCHEMA WORDT HIERMEE AL VRIJ GECOMPLICEERD</t>
  </si>
  <si>
    <t>HIERONDER ZIJN TEVENS SCHEMATISCH DE RELATIEVE GEMIDDELDE POSITIE VAN DE QUANTA EN HET QUANTIFICERINGSPROCES TOEGEVOEGD</t>
  </si>
  <si>
    <t>ZIE HIERVOOR DE FILE "QM CONSTANTE BEWEGINGEN"</t>
  </si>
  <si>
    <t>BIJ TUSSENLIGGENDE STARTPOSITIES KUNNEN DE EINDEN OOK TEGENGESTELD GERICHT ZIJN</t>
  </si>
  <si>
    <r>
      <t>EERDER HEBBEN WE 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 ONDERZOCHT DOOR EEN DEELTJE VANAF AFSTAND TUSSEN KERNEN DOOR TE SCHIETEN</t>
    </r>
  </si>
  <si>
    <r>
      <t>ZIE HIERVOOR DE FILE "QM SCHR</t>
    </r>
    <r>
      <rPr>
        <b/>
        <sz val="12"/>
        <color rgb="FFC00000"/>
        <rFont val="Calibri"/>
        <family val="2"/>
      </rPr>
      <t>Ö</t>
    </r>
    <r>
      <rPr>
        <b/>
        <sz val="12"/>
        <color rgb="FFC00000"/>
        <rFont val="Calibri"/>
        <family val="2"/>
        <scheme val="minor"/>
      </rPr>
      <t>DINGER GOLFFUNCTIES"</t>
    </r>
  </si>
  <si>
    <t>MET DUSDANIGE STARTPOSITIE EN STARTSNELHEID DAT DE EINDEN NAGENOEG HORIZONTAAL LIEPEN</t>
  </si>
  <si>
    <t>DE BEWEGINGEN ZULLEN ECHTER STEEDS IN DE TIJD VERSCHUIVEN EN VAN VORM VERANDEREN</t>
  </si>
  <si>
    <t>DUSDANIG DAT DE BEWEGING OP DAT MOMENT SYMMETRISCH IS T.O.V. HET MIDDELPUNT VAN DE ATOOMOPENING</t>
  </si>
  <si>
    <t>HET PHOTON OFFSET TORGUE TRAJECTORY MODEL IS BESCHREVEN IN DE FILE "QM VOOR VWO DOCENTEN"</t>
  </si>
  <si>
    <t>DIT POTT MODEL WAS BEDOELD OM EEN MOGELIJKE VERKLARING TE GEVEN VOOR HET INTERFERENTIE PATROON</t>
  </si>
  <si>
    <t>HET POTT MODEL IS DUS NIET JUIST</t>
  </si>
  <si>
    <t xml:space="preserve">TENSLOTTE WORDEN AANVULLENDE BEWEGINGSSIMULATIES GETOOND MET 2 QUANTA, MET ONDERAAN ENKELE VOORBEELDEN VAN INSTABIELE SITUATIES </t>
  </si>
  <si>
    <t>INSTABILITEIT BIJ IMPULS OP QUANTA</t>
  </si>
  <si>
    <t>BREDERE THEORIE</t>
  </si>
  <si>
    <t>DIT WERKBLAD IS OVERGEBRACHT NAAR DE SAMENVATTING ALGEHELE THEORIE ONDER LINK QUANTUM MECHANICA EXPLAINED</t>
  </si>
  <si>
    <t>QUANTIFICERING BIJ TOENEMENDE MASSA</t>
  </si>
  <si>
    <t>DIT IS NIET IN OVEREENSTEMMING MET DE WET VAN PLANCK</t>
  </si>
  <si>
    <r>
      <t>VOOR DE KINETISCHE ENERGIE GELDT Ek = 1/2 m v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</t>
    </r>
  </si>
  <si>
    <t>SIMULATIE VOORBEELD</t>
  </si>
  <si>
    <t>ωs</t>
  </si>
  <si>
    <t>Ekq</t>
  </si>
  <si>
    <t>MASSA 16 KEER ZO GROOT</t>
  </si>
  <si>
    <t>MET REFERENTIE MASSA</t>
  </si>
  <si>
    <t>MERK OP DAT n BETREKKING HEEFT OP HET AANTAL QUANTA</t>
  </si>
  <si>
    <t xml:space="preserve">VOOR DE RELATIE ENERGIE VERSUS FREQUENTIE </t>
  </si>
  <si>
    <t>OORSPRONG VAN DE MASSATOENAME</t>
  </si>
  <si>
    <t>BOTSENDE DEELTJES LEVEREN DAN NIET ALLEEN EXTRA ENERGIE, MAAR OOK MASSA</t>
  </si>
  <si>
    <t>MIDDELPUNT ZOEKENDE KRACHT</t>
  </si>
  <si>
    <t>KENNELIJK NEEMT BIJ MEER MASSA IN KLEINERE OMVANG DE COHESIE BINNEN DE QUANTA LINEAIR TOE MET n</t>
  </si>
  <si>
    <t>DIE MASSA KAN AFKOMSTIG ZIJN VAN DE BOTSENDE DEELTJES DIE TEVENS ENERGIE AANDRAGEN</t>
  </si>
  <si>
    <t>QUANTIFICERING WORDT DAN KENNELIJK MEDE VEROORZAAKT DOORDAT DE MASSA PER QUANTUM ANDERS TE GROOT WORDT</t>
  </si>
  <si>
    <t>IN RELATIE TOT DE FREQUENTIE</t>
  </si>
  <si>
    <t>KENNELIJK SPEELT HIERBIJ DE INTERNE COHESIE BINNEN DE QUANTA EEN ROL</t>
  </si>
  <si>
    <t>DE QUANTA DIE VRIJKOMEN VOLDOEN NU AAN DE WET VAN PLANCK</t>
  </si>
  <si>
    <t xml:space="preserve">BIJ LAGERE FREQUENTIES IS DE MASSA RELATIEF GROTER </t>
  </si>
  <si>
    <t>EN BIJ HOGERE FREQUENTIES IS DE MASSA RELATIEF KLEINER</t>
  </si>
  <si>
    <t>DIT IS VOLLEDIG IN OVEREENSTEMMING MET HET ALGEMENE GEDRAG BIJ MASSAVEERSYSTEMEN</t>
  </si>
  <si>
    <t>ALLEEN DE WAARDEN VAN DE FREQUENTIES ALS FUNCTIE VAN n WORDEN ANDERS</t>
  </si>
  <si>
    <t>HET ALGEMENE BEELD BLIJFT IN GROTE LIJNEN HETZELFDE</t>
  </si>
  <si>
    <t>BIJ HET QUANTIFICERINGSPROCES ZAL m NU CONTINU MEE MOETEN VERANDEREN</t>
  </si>
  <si>
    <r>
      <t>HET VOLGENDE SIMULATIE VOORBEELD IS GEBASEERD OP EEN TOENAME IN MASSA MET n</t>
    </r>
    <r>
      <rPr>
        <b/>
        <vertAlign val="superscript"/>
        <sz val="11"/>
        <color theme="1"/>
        <rFont val="Calibri"/>
        <family val="2"/>
        <scheme val="minor"/>
      </rPr>
      <t>4</t>
    </r>
  </si>
  <si>
    <t>DAN BLIJKT DAT OOK DE TOTALE ENERGIE CONSTANT BLIJFT EN DE ENERGIE PER QUANTUM MET 1/n AFNEEMT</t>
  </si>
  <si>
    <t>EN DAT DE FREQUENTIE HOGER IS BIJ MINDER QUANTA</t>
  </si>
  <si>
    <t>TOENAME MASSA QUANTA</t>
  </si>
  <si>
    <t>LINEAIRE SCHRIJFWIJZE</t>
  </si>
  <si>
    <r>
      <t>BIJ CONSTANTE QUANTA MASSA GELDT VOOR DE ENERGIE VAN EEN QUANTA BIJ BENADERING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(n) =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(1)/n</t>
    </r>
  </si>
  <si>
    <t>MET k = 1/n KAN DIT WORDEN HERSCHREVEN ALS Ekq(k) = k Ekq(1)</t>
  </si>
  <si>
    <r>
      <t xml:space="preserve">MET 1 </t>
    </r>
    <r>
      <rPr>
        <b/>
        <u/>
        <sz val="11"/>
        <color theme="1"/>
        <rFont val="Calibri"/>
        <family val="2"/>
        <scheme val="minor"/>
      </rPr>
      <t>&lt;</t>
    </r>
    <r>
      <rPr>
        <b/>
        <sz val="11"/>
        <color theme="1"/>
        <rFont val="Calibri"/>
        <family val="2"/>
        <scheme val="minor"/>
      </rPr>
      <t xml:space="preserve"> n  EN k </t>
    </r>
    <r>
      <rPr>
        <b/>
        <u/>
        <sz val="11"/>
        <color theme="1"/>
        <rFont val="Calibri"/>
        <family val="2"/>
        <scheme val="minor"/>
      </rPr>
      <t>&lt;</t>
    </r>
    <r>
      <rPr>
        <b/>
        <sz val="11"/>
        <color theme="1"/>
        <rFont val="Calibri"/>
        <family val="2"/>
        <scheme val="minor"/>
      </rPr>
      <t xml:space="preserve"> 1</t>
    </r>
  </si>
  <si>
    <t>HET LINEAIRE VERBAND GELDT DUS ALLEEN VOOR WAARDEN KLEINER OF GELIJK AAN 1</t>
  </si>
  <si>
    <t>MET EEN FACTOR N KAN EEN KLEINERE REFERENTIE WORDEN BEPAALD EN EEN GROTERE K WORDEN GEBRUIKT</t>
  </si>
  <si>
    <t xml:space="preserve">Ekq(K) = kN * Ekq(1)/N = K * Ekq(N) </t>
  </si>
  <si>
    <r>
      <t xml:space="preserve">MET K </t>
    </r>
    <r>
      <rPr>
        <b/>
        <u/>
        <sz val="11"/>
        <color theme="1"/>
        <rFont val="Calibri"/>
        <family val="2"/>
        <scheme val="minor"/>
      </rPr>
      <t>&lt;</t>
    </r>
    <r>
      <rPr>
        <b/>
        <sz val="11"/>
        <color theme="1"/>
        <rFont val="Calibri"/>
        <family val="2"/>
        <scheme val="minor"/>
      </rPr>
      <t xml:space="preserve"> N</t>
    </r>
  </si>
  <si>
    <t>ER IS DUS EEN TRANSFORMATIE MOGELIJK VAN DEZELFDE KINETISCHE ENERGIE NAAR DIE MET EEN GROTERE MASSA EN LAGERE FREQUENTIE</t>
  </si>
  <si>
    <r>
      <t>BIJ EEN n</t>
    </r>
    <r>
      <rPr>
        <b/>
        <vertAlign val="superscript"/>
        <sz val="11"/>
        <color theme="1"/>
        <rFont val="Calibri"/>
        <family val="2"/>
        <scheme val="minor"/>
      </rPr>
      <t>z</t>
    </r>
    <r>
      <rPr>
        <b/>
        <sz val="11"/>
        <color theme="1"/>
        <rFont val="Calibri"/>
        <family val="2"/>
        <scheme val="minor"/>
      </rPr>
      <t xml:space="preserve"> KEER GROTERE MASSA M NEEMT DE FREQUENTIE DAN AF MET n</t>
    </r>
    <r>
      <rPr>
        <b/>
        <vertAlign val="superscript"/>
        <sz val="11"/>
        <color theme="1"/>
        <rFont val="Calibri"/>
        <family val="2"/>
        <scheme val="minor"/>
      </rPr>
      <t xml:space="preserve">z/2 </t>
    </r>
    <r>
      <rPr>
        <b/>
        <sz val="11"/>
        <color theme="1"/>
        <rFont val="Calibri"/>
        <family val="2"/>
        <scheme val="minor"/>
      </rPr>
      <t>EN BLIJFT Ekq(n) CONSTANT</t>
    </r>
  </si>
  <si>
    <t>DEZE LINEAIRE RELATIE IS WEER IN OVEREENSTEMMING MET DE WET VAN PLANCK</t>
  </si>
  <si>
    <t>DE BEWEGINGEN WORDEN BEPAALD DOOR DE POTENTIELE ENERGIEVERANDERING DIE MET DE STARTCONDITIES WORDT MEEGEGEVEN</t>
  </si>
  <si>
    <t>ALLEEN DE SNELHEID EN DE FREQUENTIE HANGEN AF VAN DE MASSA DIE DEZE BEWEGING MAAKT</t>
  </si>
  <si>
    <t xml:space="preserve">DE SIMULATIES LATEN INDERDAAD ZIEN DAT BIJ EEN ANDERE MASSA EN DEZELFDE STARTCONDITIES DE BEWEGINGEN GELIJK BLIJVEN </t>
  </si>
  <si>
    <t>DE KINETISCHE ENERGIE NEEMT HIERBIJ DAN TOE DOOR DE GROTERE MASSA EN EVENVEEL AF DOOR DE LAGERE FREQUENTIE</t>
  </si>
  <si>
    <t xml:space="preserve">BIJ ANDERE EXPONENTEN z EN ANDERE STARTWAARDEN ONTSTAAN VERSCHOVEN LINEAIRE LIJNEN </t>
  </si>
  <si>
    <t>DE LINEAIRE RELATIE IS SLECHTS INDICATIEF EN NIET ZO ROBUUST ALS HET LIJKT</t>
  </si>
  <si>
    <t xml:space="preserve">MET MINDER GESCHIKTE STARTWAARDEN ONTSTAAT GEMAKKELIJK SPREIDING OM DE LIJN </t>
  </si>
  <si>
    <t>DEZE TWEE SIMULATIES ILLUSTREREN HET PRINCIPE EN DE TREND</t>
  </si>
  <si>
    <t>KAN DE REFERENTIE N DAN ANDERS WORDEN GEKOZEN</t>
  </si>
  <si>
    <r>
      <t>MET m = M*n</t>
    </r>
    <r>
      <rPr>
        <b/>
        <vertAlign val="superscript"/>
        <sz val="11"/>
        <color theme="1"/>
        <rFont val="Calibri"/>
        <family val="2"/>
        <scheme val="minor"/>
      </rPr>
      <t>4</t>
    </r>
    <r>
      <rPr>
        <b/>
        <sz val="11"/>
        <color theme="1"/>
        <rFont val="Calibri"/>
        <family val="2"/>
        <scheme val="minor"/>
      </rPr>
      <t xml:space="preserve"> , A = A1/n EN </t>
    </r>
    <r>
      <rPr>
        <b/>
        <sz val="11"/>
        <color theme="1"/>
        <rFont val="Calibri"/>
        <family val="2"/>
      </rPr>
      <t>ω = ω</t>
    </r>
    <r>
      <rPr>
        <b/>
        <vertAlign val="subscript"/>
        <sz val="11"/>
        <color theme="1"/>
        <rFont val="Calibri"/>
        <family val="2"/>
      </rPr>
      <t>1</t>
    </r>
    <r>
      <rPr>
        <b/>
        <sz val="11"/>
        <color theme="1"/>
        <rFont val="Calibri"/>
        <family val="2"/>
      </rPr>
      <t>/n  IS DAN Fmpz(n) = n Fmpz(1)</t>
    </r>
  </si>
  <si>
    <t xml:space="preserve">HET VERKREGEN INZICHT IS DE BASIS VOOR DE SAMENVATTING VAN DE ALGEHELE THORIE IN DE FILE QUANTUM MECHANICA EXPLAINED </t>
  </si>
  <si>
    <t>DIT VERSCHAFT TEVENS KORTE FUNDAMENTELE VERKLARINGEN VOOR ALLERLEI FENOMENEN IN ZOWEL DE KLASSIEKE ALS DE QUANTUM MECHANICA</t>
  </si>
  <si>
    <t xml:space="preserve">ATOOMOPENING, MAAR EEN </t>
  </si>
  <si>
    <t>OPENING IN HET ATOOMROOSTER</t>
  </si>
  <si>
    <t>IN WERKBLAD PLANCK WORDT TENSLOTTE NOG GEKEKEN NAAR DE MOGELIJKHEID DAT DE TOTALE MASSA VAN DE QUANTA TOENEEMT</t>
  </si>
  <si>
    <t>DIT KAN WORDEN VERGELEKEN MET DRUPPELS DIE EEN EMMER VULLEN TOTDAT DEZE OVERLOOPT</t>
  </si>
  <si>
    <t>EN HET ZWAAN KLEEF AAN PRINCIPE, TOTDAT DE FAMILIE OF RIJ TE GROOT WORDT</t>
  </si>
  <si>
    <r>
      <t>IN DE SIMULATIE IS DAARBIJ DE KNOP VOOR M1 TIJDELIJK GEWIJZIGD IN M1 = M*n</t>
    </r>
    <r>
      <rPr>
        <b/>
        <vertAlign val="superscript"/>
        <sz val="11"/>
        <color theme="1"/>
        <rFont val="Calibri"/>
        <family val="2"/>
        <scheme val="minor"/>
      </rPr>
      <t>4</t>
    </r>
  </si>
  <si>
    <t>MAAR GLOBAAL GESPROKEN LIJKT DE OBSERVATIE M.B.T. DE MASSA EN DE FREQUENTIES VRIJ GOED OP TE GAAN</t>
  </si>
  <si>
    <t>INVLOED OP DE EERDERE BESCHRIJVING VAN HET QUANTIFICERINGSPROCES</t>
  </si>
  <si>
    <t xml:space="preserve">DIT NIET ALLEEN BIJ DE DISCRETE STAPPEN MAAR OOK GEDURENDE HET CONTINUE GROEIPROCES </t>
  </si>
  <si>
    <t>VOLGENS DE WET VAN PLANCK HANGT DE FOTON ENERGIE AF VAN DE FREQUENTIE</t>
  </si>
  <si>
    <t>EN OM WAT VOOR VORM VAN ENERGIE GAAT HET DAN EIGENLIJK PRECIES?</t>
  </si>
  <si>
    <t>DUS HOE MOET JE DE WET VAN PLANCK DAN EIGENLIJK PRECIES INTERPRETEREN?</t>
  </si>
  <si>
    <t>WE LEREN DE VWO6 LEERLINGEN ATOOMFYSICA, MAAR EIGENLIJK NIET HOE HET ECHT ZIT</t>
  </si>
  <si>
    <t>VERDER ONDERZOEK EN NADERE UITLEG ZIJN NOODZAKELIJK EN GEWENST</t>
  </si>
  <si>
    <t>http://www.dumpert.nl/mediabase/2264661/d5099ddb/kijktip_.html</t>
  </si>
  <si>
    <t>WE KIJKEN DAAROM NU NAAR DE VOLGENDE DRIE MOGELIJKHEDEN</t>
  </si>
  <si>
    <t xml:space="preserve">1. NAAR EEN WISKUNDIGE HERFORMULERING </t>
  </si>
  <si>
    <t>MOGELIJKE AANVULLING OP QUANTIFICERINGSPROCES</t>
  </si>
  <si>
    <t>FYSISCHE PROCES DOOR ELEKTROMAGNETISCHE GOLVEN</t>
  </si>
  <si>
    <r>
      <t>EERDER IS DUIDELIJK ONDERSCHEID GEMAAKT TUSSEN DE QUANTIFICERING EN 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 ALS TWEE APARTE FYSISCHE PROCESSEN</t>
    </r>
  </si>
  <si>
    <t>IN HET BOVENSTAAND IS GEPROBEERD DE WET VAN PLANCK TE KOPPELEN AAN HET QUANTIFICERINGSPROCES</t>
  </si>
  <si>
    <t>HET QUANTA KOMT DAN ONDER INVLOED VAN ELEKTROMAGNETISCHE GOLVEN</t>
  </si>
  <si>
    <t>ALS HET DEELTJE DAN MET EEN CONSTANTE AMPLITUDE IN TRILLING WORDT GEBRACHT HANGT DE KINETISCHE ENERGIE</t>
  </si>
  <si>
    <t>VOOR DE ENERGIE KAN DAN DE TRADITIONELE QUANTUM PUT WORDEN GEBRUIKT</t>
  </si>
  <si>
    <t>VOORALSNOG VERONDERSTEL IK EEN APART DERDE FYSISCH PROCES</t>
  </si>
  <si>
    <t>DIT IS SOWIESO TEGENGESTELD AAN DE HIERVOOR BESPROKEN TOENAME IN MASSA BIJ LAGERE FREQUENTIE</t>
  </si>
  <si>
    <t>DIT IS BIJ FOTONEN KENNELIJK NIET HET GEVAL</t>
  </si>
  <si>
    <t>MAAR HOE KAN EEN FOTON DAN EEN STOOT GEVEN OF OP EEN ANDERE WIJZE EEN QUANTA VRIJMAKEN?</t>
  </si>
  <si>
    <t>DE ANALYSES GEVEN DUS EEN VERRASSEND INZICHT IN HET QUANTIFICERINGSPROCES EN HET VRIJMAKEN VAN EEN QUANTA</t>
  </si>
  <si>
    <t>DE VRAAG IS HOE DAN PRECIES?</t>
  </si>
  <si>
    <t>ALS DOCENT WEET IK DIT OOK NOG STEEDS NIET</t>
  </si>
  <si>
    <t>http://web.media.mit.edu/~raskar/trillionfps/</t>
  </si>
  <si>
    <t>http://raskar.info/</t>
  </si>
  <si>
    <t>RAMESH RASKER  ASSOCIATE PROFESSOR MIT MEDIA LAB</t>
  </si>
  <si>
    <t>MIT MEDIA WEB</t>
  </si>
  <si>
    <t>WELLICHT DAT DE MIT FEMTO PHOTOGRAPHY EEN ANTWOORD KAN GEVEN</t>
  </si>
  <si>
    <t xml:space="preserve">PHOTON BULLET THROUGH A COLA BOTTLE </t>
  </si>
  <si>
    <t>IK NEEM AAN DAT DIT WAAR IS</t>
  </si>
  <si>
    <t>MIT ZOU ER ANDERS NOOIT HAAR NAAM AAN VERBINDEN</t>
  </si>
  <si>
    <t xml:space="preserve">TWIJFELS ZIJN ZEKER OP HUN PLAATS, MAAR </t>
  </si>
  <si>
    <r>
      <t>MIT FEMTO PHOTOGRAPHY</t>
    </r>
    <r>
      <rPr>
        <b/>
        <sz val="11"/>
        <color theme="1"/>
        <rFont val="Calibri"/>
        <family val="2"/>
        <scheme val="minor"/>
      </rPr>
      <t xml:space="preserve">   TRILLION FRAMES PER SECOND</t>
    </r>
  </si>
  <si>
    <t>WET VAN PLANCK</t>
  </si>
  <si>
    <t>FEITELIJK IS BIJ DE WET VAN PLANCK ONDUIDELIJK OM WAT VOOR ENERGIE HET GAAT</t>
  </si>
  <si>
    <t>IS DIT PURE ENERGIE ZONDER MASSA, OF GAAT HET OM KINETISCHE ENERGIE VAN EEN DEELTJE</t>
  </si>
  <si>
    <t>EEN FOTON HEEFT MASSA NODIG OM MIDDELS STOOT EEN QUANTA VRIJ TE KUNNEN MAKEN</t>
  </si>
  <si>
    <t>PURE ENERGIE ZOU ALLEEN DE TEMPERATUUR VERHOGEN EN DIT ZOU GEEN INVLOED HEBBEN OP HET FOTO-ELEKTRISCH EFFECT</t>
  </si>
  <si>
    <t>DIT ZOU BETEKENEN DAT FOTONEN WEL DEGELIJK ENIGE MASSA MOETEN HEBBEN OM QUANTA VRIJ TE KUNNEN MAKEN</t>
  </si>
  <si>
    <t>DIT ZOU DAN IN OVEREENSTEMMING KUNNEN ZIJN MET HET QUANTIFICERINGSPROCES</t>
  </si>
  <si>
    <t>HET ZOU TEVENS BETEKENEN DAT BIJ ELKE FREQUENTIE EEN BEPAALDE FOTONMASSA BEHOORT</t>
  </si>
  <si>
    <r>
      <t>VOLGENS DE WET VAN PLANCK GELDT E</t>
    </r>
    <r>
      <rPr>
        <b/>
        <vertAlign val="subscript"/>
        <sz val="11"/>
        <color theme="1"/>
        <rFont val="Calibri"/>
        <family val="2"/>
        <scheme val="minor"/>
      </rPr>
      <t>f</t>
    </r>
    <r>
      <rPr>
        <b/>
        <sz val="11"/>
        <color theme="1"/>
        <rFont val="Calibri"/>
        <family val="2"/>
        <scheme val="minor"/>
      </rPr>
      <t xml:space="preserve"> = h*f </t>
    </r>
  </si>
  <si>
    <t>JE ZOU DE EMG DAN KUNNEN VOORSTELLEN ALS EEN SOORT ZEEF</t>
  </si>
  <si>
    <t>MAAR EIGENLIJK NOG NIET DUIDELIJK</t>
  </si>
  <si>
    <t>EEN FOTON MET EEN HOGERE FREQUENTIE ZOU DAN EEN LAGERE MASSA HEBBEN</t>
  </si>
  <si>
    <t>DE GOLFSNELHEID IS STEEDS GELIJK AAN DE LICHTSNELHEID</t>
  </si>
  <si>
    <r>
      <t>JE ZOU DAN OOK KUNNEN SCHRIJVEN E</t>
    </r>
    <r>
      <rPr>
        <b/>
        <vertAlign val="subscript"/>
        <sz val="11"/>
        <color theme="1"/>
        <rFont val="Calibri"/>
        <family val="2"/>
        <scheme val="minor"/>
      </rPr>
      <t>f</t>
    </r>
    <r>
      <rPr>
        <b/>
        <sz val="11"/>
        <color theme="1"/>
        <rFont val="Calibri"/>
        <family val="2"/>
        <scheme val="minor"/>
      </rPr>
      <t xml:space="preserve"> = 1/2 m c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</si>
  <si>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>DIT IS WEER IN OVEREENSTEMMING MET HET ALGEMENE GEDRAG VAN MASSA</t>
  </si>
  <si>
    <t xml:space="preserve">ALS DE FOTON ENERGIE DAN TOENEEMT MET DE FREQUENTIE ZOU DE MASSA OOK MOETEN TOENEMEN MET DE FREQUENTIE </t>
  </si>
  <si>
    <t>WELLICHT GAAT HET BIJ DE WET VAN PLANCK NIET OM MASSA EN KINETISCHE ENERGIE, MAAR OM PURE ENERGIE</t>
  </si>
  <si>
    <t>WAAROM ZOU PURE FOTON ENERGIE DIT DAN WEL HEBBEN</t>
  </si>
  <si>
    <t>MAAR GEVEN BESLIST NOG GEEN VOLLEDIG SLUITENDE VERKLARING VAN HET FYSISCHE PROCES NA VRIJMAKEN</t>
  </si>
  <si>
    <t>ANDERE MASSA</t>
  </si>
  <si>
    <t>IN DE DE VX EN VY DIAGRAMMEN VERANDEREN DAN NIET DE X EN Y GEBIEDEN, MAAR WEL DE SNELHEDEN</t>
  </si>
  <si>
    <t>BIJ EEN ANDERE MASSA WORDEN DEZELFDE BEWEGINGEN GEMAAKT, MAAR VERANDEREN DE SNELHEDEN EN FREQUENTIES</t>
  </si>
  <si>
    <t>BLEEK MINDER GESCHIKT</t>
  </si>
  <si>
    <t>BEWEGINGSVORMEN ZIJN VERGELIJKBAAR MET DIE BIJ EEN MASSA-DUBBELVEERSYSTEEM EN HET WAVE BELLY MODEL</t>
  </si>
  <si>
    <t>DE LISSAJOUS FIGUREN ZIJN NU WAT GECOMPLICEERDER EN LOPEN IETS TAPS TOE RICHTING DE ATOOMOPENING</t>
  </si>
  <si>
    <t>DOOR DE CONTINUE FASEVERSCHUIVING ONTSTAAN ONDERAAN RECHTE ZIJKANTEN EN BOVENAAN EEN HOLTE MET TWEE OREN</t>
  </si>
  <si>
    <t>DE BLAUWE SELECTIE OF DE GEHELE TABEL KUN JE DIRECT KOPIEREN VIA KOPIE NAAR KLEMBORD</t>
  </si>
  <si>
    <r>
      <t>TOTALE SCHERM KUN JE KOPI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REN MET ALT-PRINTSCREEN</t>
    </r>
  </si>
  <si>
    <t>EERST MAAK JE EEN DIAGRAM IN EXCEL</t>
  </si>
  <si>
    <t>DAARNA KIES JE GRAFIEKGEBIED, INVULLING, VERWIJDER</t>
  </si>
  <si>
    <t>ZELFDE VOOR GRAFIEKGEBIED</t>
  </si>
  <si>
    <t>KIES INVOEGEN, RECHTHOEK, INVULLING, WIT</t>
  </si>
  <si>
    <t>KOPIEER DIAGRAM EN PLANK ALS AFBEELDING</t>
  </si>
  <si>
    <t>BRENG DIAGRAM ONGEVEER OP JUISTE GROOTTE</t>
  </si>
  <si>
    <t>PLAATS DIAGRAM OVER WITTE RECHTHOEK</t>
  </si>
  <si>
    <t>GEEF HET DIAGRAM DE JUISTE AFMETINGEN</t>
  </si>
  <si>
    <t>ALS JE HET DIAGRAM NIET EERST ONGEVEER OP DE JUISTE GROOTTE BRENGT</t>
  </si>
  <si>
    <t>WORDEN DE LIJNEN IN AFBEELDING VEEL DUNNER EN DE TEKST ONLEESBAAR</t>
  </si>
  <si>
    <t>SIMULATIES ALLEEN VOOR ZEER KORTE PERIODE</t>
  </si>
  <si>
    <t xml:space="preserve">STATISTISCHE GEGEVENS OP BASIS VAN LANGE PERIODE </t>
  </si>
  <si>
    <t>VOOR BIJNA MAXIMAAL ENKEL QUANTA</t>
  </si>
  <si>
    <t>IN DE VERDERE ANALYSES</t>
  </si>
  <si>
    <t xml:space="preserve">BIJ KLEINE VERANDERING NEEMT DE </t>
  </si>
  <si>
    <t>KINETISCHE ENERGIE STERK TOE</t>
  </si>
  <si>
    <t>DIT VERGELIJKBAAR MET HET MASSA-DUBBELVEERSYSTEEM EN HET WAVE BELLY MODEL</t>
  </si>
  <si>
    <t>DOOR DE NIET LINEAIRE (VEER)KRACHTEN ZIJN DE VORMEN VAN DE LISSAJOUS FIGUREN WEL NET IETS ANDERS</t>
  </si>
  <si>
    <t>(IN)CONSEQUENT</t>
  </si>
  <si>
    <t>DE SIMULATIES ZIJN IN DE EERSTE PLAATS ILLUSTRATIEF</t>
  </si>
  <si>
    <t>BIJ DE SIMULATIES IS STEEDS AAN VELE KNOPPEN GEDRAAID</t>
  </si>
  <si>
    <t>DIT IS VEELAL VRIJ SYSTEMATISCH EN CONSEQENT UITGEVOERD</t>
  </si>
  <si>
    <t>HET KAN ECHTER ZIJN DAT ER INCONSEQUENTIES TUSSENDOOR ZIJN GESLIPT</t>
  </si>
  <si>
    <t>DAARBIJ ZIJN DE STARTPOSITIE x1o EN DE SIMULATIEDUUR STEEDS ZO KORT GEKOZEN DAT DE JUISTE GEWENSTE BEWEGINGSVORM WERD VERKREGEN</t>
  </si>
  <si>
    <t xml:space="preserve">BIJ EEN ANDERE MASSA EN EEN ANDERE KINETISCHE ENERGIE, MAAR MET DEZELFDE SNELHEIDSVERHOUDINGEN WORDEN DEZELFDE GOLFFUNCTIES VERKREGEN </t>
  </si>
  <si>
    <t xml:space="preserve">DE SCHRODINGER GOLFFUNCTIES GELDEN T.O.V. HET MIDDEN VAN DE ATOOMOPENING </t>
  </si>
  <si>
    <t>VOOR EEN ENKEL DEELTJE DAT VOLDOENDE ENERGIE HEEFT OM DOOR DE ATOOMOPENING TE  GAAN</t>
  </si>
  <si>
    <r>
      <t xml:space="preserve">DE QUANTUM PUT GELDT VOOR QUANTA NAAST DE ATOOMOPENING BIJ LAGERE ENERGIE (VOOR n </t>
    </r>
    <r>
      <rPr>
        <b/>
        <u/>
        <sz val="12"/>
        <color rgb="FFC00000"/>
        <rFont val="Calibri"/>
        <family val="2"/>
        <scheme val="minor"/>
      </rPr>
      <t>&gt;</t>
    </r>
    <r>
      <rPr>
        <b/>
        <sz val="12"/>
        <color rgb="FFC00000"/>
        <rFont val="Calibri"/>
        <family val="2"/>
        <scheme val="minor"/>
      </rPr>
      <t xml:space="preserve"> 2)</t>
    </r>
  </si>
  <si>
    <t>FIGUREN ER TRANSPARANT OVERHEEN PROJECTEREN</t>
  </si>
  <si>
    <t>NADERE ANALYSE QUANTIFICERINGSPROCES</t>
  </si>
  <si>
    <r>
      <t>VOOR DE SCHR</t>
    </r>
    <r>
      <rPr>
        <b/>
        <sz val="12"/>
        <color rgb="FFC00000"/>
        <rFont val="Calibri"/>
        <family val="2"/>
      </rPr>
      <t>Ö</t>
    </r>
    <r>
      <rPr>
        <b/>
        <sz val="12"/>
        <color rgb="FFC00000"/>
        <rFont val="Calibri"/>
        <family val="2"/>
        <scheme val="minor"/>
      </rPr>
      <t>DINGER GOLFFUNCTIES GELDT EEN HOGER ENERGIENIVEAU DAN VOOR QUANTA IN DE QUANTUMPUT</t>
    </r>
  </si>
  <si>
    <r>
      <t>DAARMEE IS REEDS DUIDELIJK GEMAAKT DAT 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 xml:space="preserve">DINGER GOLFFUNCTIES EN DE QUANTUM PUT BIJ QUANTIFICERING </t>
    </r>
  </si>
  <si>
    <t>BETREKKING HEBBEN OP TWEE TOTAAL VERSCHILLENDE FYSISCHE SITUATIES</t>
  </si>
  <si>
    <t>MET EEN VORTEX IN EEN FLUЇDUM</t>
  </si>
  <si>
    <t>DE HOOGTE GEEFT DE AMPLITUDE</t>
  </si>
  <si>
    <t>EN DE FREQUENTIE AAN</t>
  </si>
  <si>
    <t>DE EINDEN LOPEN NU NIET HORIZONTAAL, MAAR WEL SYMMETRISCH T.O.V. DE ATOOMOPENING</t>
  </si>
  <si>
    <t>JE KUNT DEZE LISSAJOUS BEWEGINGEN ZIEN ALS EEN VERSNELDE EN VERTRAAGDE GOLFBEWEGING VAN EEN DEELTJE IN BEIDE RICHTINGEN</t>
  </si>
  <si>
    <t>TWEE QUANTA ONTSNAPPEN VEELAL SAMEN EN BEWEGEN DAN VEELAL EERST SAMEN IN DEZELFDE RICHTING,</t>
  </si>
  <si>
    <t>MAAR GAAN DAARNA ELK HUN EIGEN ORBIT BESCHRIJVEN</t>
  </si>
  <si>
    <t>OF EEN HURRICANE OF TORNADO</t>
  </si>
  <si>
    <t>TE KUNNEN OVERWINNEN MET EEN SURPLUS</t>
  </si>
  <si>
    <t>DE MAXIMALE KINETISCHE ENERGIE MOET GROOT GENOEG ZIJN</t>
  </si>
  <si>
    <r>
      <t>OM BENODIGDE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LE ENERGIE IN DE ATOOMOPENING</t>
    </r>
  </si>
  <si>
    <t>WELLICHT MOET JE DE BEWEGING VAN FOTONEN DAN VERGELIJKEN MET DE CIRCULATIE VAN EEN WATERDEELTJE IN EEN GOLF</t>
  </si>
  <si>
    <t>DIE DE ENERGIE DOORGEEFT MET DE GOLFSNELHEID</t>
  </si>
  <si>
    <t>DE IMPACT IS DAN DE KRACHT WAARMEE EEN ENKELE GOLF ERGENS TEGENAAN SLAAT</t>
  </si>
  <si>
    <t>HET IS GEEN ZUIVERE</t>
  </si>
  <si>
    <t>TOLBEWEGING</t>
  </si>
  <si>
    <t>MAAR DE TOL DANST</t>
  </si>
  <si>
    <t>TEVENS OPZIJ</t>
  </si>
  <si>
    <t>LISSAJOUSFIGUUR</t>
  </si>
  <si>
    <t xml:space="preserve">WAARDOOR IN </t>
  </si>
  <si>
    <t xml:space="preserve">WERKELIJKHEID  EEN </t>
  </si>
  <si>
    <t>DE OORSPRONKELIJKE MASSA EN DE LADING WORDEN DAN VERDEELD OVER n DEELTJES</t>
  </si>
  <si>
    <t>VERDER IS VERONDERSTELD DAT DE DEELTJES ELKAAR AFSTOTEN VOLGENS EEN COULOMBSE KRACHT</t>
  </si>
  <si>
    <t>DAARBIJ IS VERONDERSTELD DAT DE MASSA EN LADING IN n GELIJKE DELEN WORDEN VERDEELD</t>
  </si>
  <si>
    <t>IN DE WERKBLADEN "2 QUANTA"EN "PROCES" WORDT EEN NADERE UITLEG GEGEVEN BIJ DIT GEDRAG</t>
  </si>
  <si>
    <t>ZONDER DAT DAARBIJ INTERFERENTIE OPTREEDT ACHTER DE TRALIE</t>
  </si>
  <si>
    <t xml:space="preserve">DE QUANTIFICERING LIJKT UITEINDELIJK ZEER VEEL OP HET EERDER BESPROKEN DISCREET VERDEELD MASSAVEERSYSTEEM </t>
  </si>
  <si>
    <t>DE VEERSTIJFHEDEN KUNNEN NU GEKOZEN WORDEN OVEREENKOMSTIG HET KERNENMODEL MET LJP EN COULOMB KRACHTEN</t>
  </si>
  <si>
    <t>OOK HET MODEL MET EEN IN LENGTE EN VOORSPANNING TOENEMENDE KLASSIEKE SNAAR BLIJKT EEN GOEDE BESCHRIJVINGING TE GEVEN</t>
  </si>
  <si>
    <t>OP BASIS VAN DE VERKREGEN INZICHTEN IS IN DE SAMENVATTING EEN VERBETERD QUANTUM PUT MODEL GEDEFINIEERD</t>
  </si>
  <si>
    <t>IN HET MODEL WAS QUANTA 1 LINKS EN QUANTA 2 RECHTS DAARNAAST GEPLAATST, MAAR ACHTERAF GEZIEN KAN DIT BETER ANDERSOM WORDEN INGESTELD</t>
  </si>
  <si>
    <t>DE 2 MASSA'S KUNNEN AAN DEZELFDE KANT VAN EEN LIJN DOOR DE TWEE KERNEN WORDEN GEPLAATST OF EEN AAN WEERSZIJDE</t>
  </si>
  <si>
    <t>CONSTANTE COULOMBSE KRACHT BIJ n = 1</t>
  </si>
  <si>
    <t>CONSTANTE COULOMBSE KRACHT AFSTOTING QUANTA</t>
  </si>
  <si>
    <t>Vx - X DIAGRAMMEN ZIJN BIJNA EVEN GROTE ELLIPSEN, ZODAT HET IN X RICHTING BIJNA LINEAIRE TRILLINGEN ZIJN</t>
  </si>
  <si>
    <t xml:space="preserve">OMDAT HET BIJNA CIRKELS ZIJN IS DE VERHOUDING VAN DE VEERSTIJFHEDEN GELIJK AAN DE VERHOUDING VAN DE AMPLITUDEN </t>
  </si>
  <si>
    <t>BIJ GROVE BENADERING ZIJN HET DUS KLEINE LINEAIRE TRILLINGEN MET NAGENOEG GELIJKE AMPLITUDEN EN FREQUENTIE</t>
  </si>
  <si>
    <t xml:space="preserve">3. UIT DE EFFECTIEVE ENERGIE IN COMBINATIE MET DE EFFECTIEVE AMPLITUDE ALS ωkeff = (2*Ekeff/m)^0,5/(Xeff) </t>
  </si>
  <si>
    <t>VERVOLGENS KUNNEN VOOR ELK QUANTA DE VERHOUDINGEN IN FREQUENTIE WORDEN BEREKEND</t>
  </si>
  <si>
    <t>BIJ EEN GROTERE MASSA EEN LAGERE SNELHEID EN FREQUENTIE, EN VISE VERSA</t>
  </si>
  <si>
    <t>HIERONDER IS DE GROOTST MOGELIJKE BEWEGING MET EEN ENKEL QUANTUM WEERGEGEVEN DIE MOGELIJK IS AAN EEN KANT VAN DE OPENING</t>
  </si>
  <si>
    <t>TWEE QUANTA EN QUANTIFICERINGSPROCES</t>
  </si>
  <si>
    <t>STATISTISCHE WEERGAVEN</t>
  </si>
  <si>
    <t>HIERONDER ZIJN DE WAARDEN GESORTEERD WEERGEGEVEN T.O.V. HUN GEMIDDELDEN, SAMEN MET DE GEGEVENS VOOR EEN ENKEL QUANTUM</t>
  </si>
  <si>
    <t xml:space="preserve">JE ZOU VERWACHTEN DAT BIJ QUANTIFICERING EEN ENKEL QUANTUM ZIJN KINETISCHE ENERGIE DIRECT OVERDRAAGT AAN DE TWEE QUANTA </t>
  </si>
  <si>
    <t>DAT DE FREQUENTIES NAGENOEG GELIJK ZIJN, BLIJKT DUIDELIJK UIT DE LIJNEN VOOR DE EFFECTIEVE EN DE OMLOOPFREQUENTIE</t>
  </si>
  <si>
    <t>DE ONDERLINGE AFSTOTENDE WERKING MAAKT DAT ZE STEEDS MEER UIT DE RIJ GAAN EN ORTHOGONAAL LANGS ELKAAR WILLEN GAAN BEWEGEN</t>
  </si>
  <si>
    <r>
      <t>ER WORDEN ANALOGIE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N GETOOND AAN DE HAND VAN TOLLEN, PIROUETTES BIJ BALLET,  EN EEN KLASSIEKE SNAAR MET TOENEMENDE LENGTE</t>
    </r>
  </si>
  <si>
    <t>IN EEN EERDERE FILE IS DE QUANTUM PUT OP BASIS VAN DE LENNARD JONES POTENTIAAL BESPROKEN, MET SLEUVEN TUSSEN DE KERNEN</t>
  </si>
  <si>
    <t>BIJ DE COMPONENTEN SPEELT SINUS = X/R EEN ROL</t>
  </si>
  <si>
    <t>DIT RESULTEERT IN EEN ORTHOGONALE RESULTERENDE KRACHT ALS AANGEGEVEN DOOR DE RODE LIJN</t>
  </si>
  <si>
    <t>ONTSTAAT</t>
  </si>
  <si>
    <t>BIJ QUANTIFICERING ONTSTAAN DAN ECHTER TWEE KLEINERE TOLLETJES OP EEN ANDERE PLEK</t>
  </si>
  <si>
    <t>DIT HEEFT OOK TE MAKEN MET DE VORM VAN DE KRACHTSFUNCTIE DIE STERK AFHANGT VAN DE SYSTEEMPARAMETERS</t>
  </si>
  <si>
    <t>EEN ENKEL QUANTUM BLIJFT BIJ WEINIG ENERGIE LINKS VAN HET MAXIMUM</t>
  </si>
  <si>
    <t>DE MAXIMALE AMPLITUDE BIJ n = 2  IS GELIJK AAN DE GEMIDDELDE POSITIE VAN QUANTUM 2 MINUS DE POSITIE VAN HET MAXIMUM</t>
  </si>
  <si>
    <t>DIT BEPAALT DAN OOK DE MAXIMALE AMPLITUDE VAN QUANTUM 1</t>
  </si>
  <si>
    <t>ZODRA HET ENERGIENIVEAU VAN ONGEVEER DE HELFT VAN HET ENKELE QUANTUM IS BEREIKT VINDT OPNIEUW QUANTIFICERING PLAATS</t>
  </si>
  <si>
    <t xml:space="preserve">  BIJ EEN ENKEL QUANTUM </t>
  </si>
  <si>
    <t>DIT KAN ITERATIEF WORDEN BENADERD</t>
  </si>
  <si>
    <t>OP BASIS VAN SIMULATIES MET SLECHTS 1 EN 2 QUANTA KUNNEN FEITELIJK NOG GEEN RELATIES WORDEN VASTGESTELD ALS FUNCTIE VAN n</t>
  </si>
  <si>
    <t>DE ENERGIE PER QUANTUM WORDT DAN 1/n KLEINER</t>
  </si>
  <si>
    <t xml:space="preserve">MEER IN DETAIL NEMEN DE MAXIMALE AMPLITUDEN EN DE TOTALE MAXIMALE ENERGIE WEL IETS TOE </t>
  </si>
  <si>
    <t>ZIE OOK BLAUWE RECHTHOEK IN DE EERDERE FIGUREN EN HET VERBETERD MODEL OP WERKBLAD BREDERE THEORIE</t>
  </si>
  <si>
    <t>DE LADING VERMINDERT MET 1/n EN DAN MOET BIJ CONSTANTE VEERSTIJFHEID DE ONDERLINGE AFSTAND OOK MET 1/n AFNEMEN</t>
  </si>
  <si>
    <r>
      <t>DE TOTALE AFSTAND TUSSEN DE GEMIDDELDE POSITIES VAN DE BUITENSTE 2 QUANTA WORDT DAN (n-1)*</t>
    </r>
    <r>
      <rPr>
        <b/>
        <sz val="11"/>
        <color theme="1"/>
        <rFont val="Calibri"/>
        <family val="2"/>
      </rPr>
      <t>δ</t>
    </r>
    <r>
      <rPr>
        <b/>
        <sz val="11"/>
        <color theme="1"/>
        <rFont val="Calibri"/>
        <family val="2"/>
        <scheme val="minor"/>
      </rPr>
      <t>/n</t>
    </r>
  </si>
  <si>
    <t>DAARBIJ MOET OOK GEKEKEN WORDEN HOEVERRE DE BEWEGINGEN VAN DE QUANTA IN ELKAAR SCHUIVEN, DUS NAAR DE ONDERLINGE AFSTAND DAARBIJ</t>
  </si>
  <si>
    <t>ALS DE ENERGIE PER QUANTUM LINEAIR MOET TOENEMEN MET n IS DE QUANTUM PUT NIET JUIST</t>
  </si>
  <si>
    <t>ALS DE BEWEGINGEN ECHTER WEER IN ELKAAR WORDEN GESCHOVEN ONTSTAAT WEL WEER DE QUANTUM PUT MET CONSTANTE BREEDTE</t>
  </si>
  <si>
    <t>ALLE QUANTA ZULLEN GEZAMENLIJK ROND HET EVENWICHTSPUNT WORDEN GEHOUDEN ZODAT ER NAGENOEG STATISCH EVENWICHT IS</t>
  </si>
  <si>
    <t>VERONDERSTELD KAN WORDEN DAT ZE SAMEN GEMIDDELD IN DE BUURT VAN HET NULPUNT ZULLEN BEWEGEN</t>
  </si>
  <si>
    <t>BIJ GELIJKE AMPLITUDEN NEEMT DE ENERGIE DAN LINEAIR PER QUANTUM TOE MET n</t>
  </si>
  <si>
    <t xml:space="preserve">ALS VERONDERSTELD DAT BIJ EEN n KEER KLEINERE ONDERLINGE AFSTAND DE MAXIMALE AMPLITUDE OOK n KEER KLEINER WORDT </t>
  </si>
  <si>
    <r>
      <t>ALS VERONDERSTELD WORDT DAT DE AMPLITUDEN GELIJK BLIJVEN NEEMT DE TOTALE KINETISCHE ENERGIE TOE MET n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</si>
  <si>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>WAAR EEN QUANTA ZICH HET MEEST BEVINDT HANGT AF VAN HET ENERGIENIVEAU</t>
  </si>
  <si>
    <t>BIJ EEN LAAG ENERGIENIVEAU IS DIT NABIJ DE GEMIDDELDE POSITIE EN IS DE PDF EEN IMPULSFUNCTIE IN DE EVENWICHTSSTAND</t>
  </si>
  <si>
    <t>BIJ EEN HOOG ENERGIENIVEAU NAGENOEG BIJ DE MAXIMALE AMPLITUDEN EN GELDT BIJ BENADERING EEN PDF ALS BIJ EEN EXACTE SINUS</t>
  </si>
  <si>
    <t xml:space="preserve">OMDAT DE QUANTA SAMEN BEWEGEN ZAL BIJ HOGERE ENERGIE MOEILIJK ONDERSCHEID GEMAAKT KUNNEN WORDEN TUSSEN </t>
  </si>
  <si>
    <r>
      <t>UITEINDELIJK WORDT KINETISCHE ENERGIE INGEWISSELD VOOR EEN HOGERE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LE ENERGIE</t>
    </r>
  </si>
  <si>
    <t>BIJ EEN OVERGANG VERANDERT DE BEWEGING VAN EEN QUANTUM VAN GROOT EN LANGZAAM, NAAR KLEIN EN SNEL</t>
  </si>
  <si>
    <t>DAARNA KUNNEN DE AMPLITUDEN EN KINETISCHE ENERGIE WEER VERDER GROEIEN</t>
  </si>
  <si>
    <t>DAN ONTSTAAT EEN SERIE NATUURLIJKE GETALLEN n = 1,2,3,4,5, ...</t>
  </si>
  <si>
    <t>DE VRAAG IS NOG OF ELK QUANTUM ZICH TEGELIJKERTIJD MOET OPDELEN</t>
  </si>
  <si>
    <t>IN HET VOORGAANDE WERKBLAD IS IMPLICIET VERONDERSTELD DAT HET QUANTA ZICH DIRECT SPLITST AAN DEZELFDE KANT</t>
  </si>
  <si>
    <t>STAP 1 ZOU DUS OOK KUNNEN ZIJN DAT HET QUANTUM EERST OVERSTEEKT EN ZICH PAS DAARNA SPLITST IN TWEE QUANTA, EEN AAN ELKE KANT</t>
  </si>
  <si>
    <t>DE BEWEGINGEN ZIJN DAN HETZELFDE ALS BIJ EEN ENKEL QUANTUM, MAAR MET DE HALVE MASSA EN LADING</t>
  </si>
  <si>
    <t>ZO ZOUDEN ER DAN 1, 2, 3, 4 QUANTA KUNNEN BESTAAN</t>
  </si>
  <si>
    <t>DEZE MAKEN ELK NAGENOEG EEN ZELFDE BEWEGING MET DEZELFDE FREQUENTIE, MAAR MET ELK EEN ANDER EVENWICHTSPUNT</t>
  </si>
  <si>
    <t>DAT DE FREQUENTIES NAGENOEG GELIJK ZIJN BLIJKT DUIDELIJK UIT DE LIJNEN VOOR DE EFFECTIEVE EN DE OMLOOPFREQUENTIE</t>
  </si>
  <si>
    <t>BIJ DE SPLITSING KUN JE OOK NOG VERONDERSTELLEN DAT DE FREQUENTIE DAAR TE HOOG WORDT EN HET EERSTE QUANTUM DAAR UIT ELKAAR GESLINGERD WORDT</t>
  </si>
  <si>
    <t>WELLICHT SPELEN DAN BINNEN EEN QUANTA DEZELFDE TYPE AANTREKKENDE EN AFSTOTENDE KRACHTEN ALS VERONDERSTELD TUSSEN DE KERNEN EN EEN DEELTJE</t>
  </si>
  <si>
    <t>EEERDER WAS IN EXCEL HETZELFDE MODEL GEMAAKT ALS IN COACH OM M.B.V. DE OPLOSSER VAN EXCEL DE EVENWICHTSPOSITIE TE BEPALEN</t>
  </si>
  <si>
    <t>OOK VOOR TWEE EN MEER QUANTA IS GETRACHT DE EVENWICHTSSITUATIE TE BEREKENEN MET DE OPLOSSER IN EXCEL</t>
  </si>
  <si>
    <t>MET EEN BENADERING VOOR DE COULOMBSE AFSTOTENDE KRACHT DIE WEL CONTINU IS BIJ NUL ZOU DIT WEL MOETEN KUNNEN</t>
  </si>
  <si>
    <t>HET IS DAN AAN TE RADEN DE STARTWAARDEN ZO GOED MOGELIJK IN DE BUURT TE KIEZEN MET EEN MINIMAAL ENERGIENIVEAU</t>
  </si>
  <si>
    <t>DE JUISTE COMBINATIE VAN DE SYSTEEMPARAMETERS IS DUS VAN GROOT BELANG</t>
  </si>
  <si>
    <t>BIJ DE 2 QUANTA IS IMPLICIET VERONDERSTELD DAT ELKE QUANTA EEN EIGEN POSITIE HEEFT</t>
  </si>
  <si>
    <t>BIJ MEERDERE QUANTA WORDT DE SERIE DAN RELATIEF IETS LANGER EN MEER INSTABIEL</t>
  </si>
  <si>
    <t>DAAROM IS NOG EVEN GEKEKEN NAAR DE MOGELIJKHEID OF DE QUANTA OP NAGENOEG DEZELFDE PLEK KUNNEN BLIJVEN</t>
  </si>
  <si>
    <t>DAN BLEEK HET ECHTER MOEILIJK HET SYSTEEM MET TWEE QUANTA STABIEL TE KRIJGEN</t>
  </si>
  <si>
    <t>EEN STOOT KAN DE BEWEGING VAN DE QUANTA VERSTERKEN MAAR OOK AFREMMEN</t>
  </si>
  <si>
    <t>BIJ HET FOTO ELEKTRISCH EFFECT KAN DE IMPULS WORDEN GELEVERD DOOR EEN AANTAL FOTONEN</t>
  </si>
  <si>
    <t>JE KUNT DAN SPREKEN VAN HET VRIJKOMEN VAN EEN SUBATOMAIR DEELTJE IN DE VORM VAN EEN BUNDEL VAN MEERDERE QUANTA</t>
  </si>
  <si>
    <t>DE TEMPERATUUR ZOU GEEN INVLOED HEBBEN OP HET FOTO ELEKTRISCH EFFECT</t>
  </si>
  <si>
    <t>VAN KLEIN ROND, TOT KLEIN ORTHOGONAAL, GROEIEND AAN ZELFDE KANT EN VERVOLGENS MET QUANTUM 2 DOOR DE ATOOMOPENING</t>
  </si>
  <si>
    <t>UIT HET ENERGIESCHERM BLIJKT DAT BIJ TOENEMENDE KERNAFSTAND DE ENERGIE VAN DE QUANTA SIGNIFICANT TOENEEMT</t>
  </si>
  <si>
    <t>BOVENDIEN ZAL BIJ VERSCHILLENDE TEMPERATUREN EEN ZELFDE STOOT EEN GEHEEL ANDER RESULTAAT HEBBEN</t>
  </si>
  <si>
    <r>
      <rPr>
        <b/>
        <sz val="12"/>
        <color rgb="FFC00000"/>
        <rFont val="Calibri"/>
        <family val="2"/>
        <scheme val="minor"/>
      </rPr>
      <t>BIJ EXTREEM KOUDE TEMPERATUREN</t>
    </r>
    <r>
      <rPr>
        <b/>
        <sz val="11"/>
        <color rgb="FFC00000"/>
        <rFont val="Calibri"/>
        <family val="2"/>
        <scheme val="minor"/>
      </rPr>
      <t xml:space="preserve"> </t>
    </r>
    <r>
      <rPr>
        <b/>
        <sz val="11"/>
        <color theme="1"/>
        <rFont val="Calibri"/>
        <family val="2"/>
        <scheme val="minor"/>
      </rPr>
      <t>KUN JE VERONDERSTELLEN DAT DE KERNEN MEER KRIMPEN DAN HUN ONDERLINGE AFSTAND</t>
    </r>
  </si>
  <si>
    <t xml:space="preserve">RICHTING DE OPENING NEEMT DE ZIJDELINGSE VEERSTIJFHEID RELATIEF MEER TOE EN BIJ CONSTANTE MASSA DUS OOK DE FREQUENTIE </t>
  </si>
  <si>
    <t>ER ONTSTAAN NAGENOEG LINEAIRE VERBANDEN VOOR DE KINETISCHE ENERGIE WAARDEN</t>
  </si>
  <si>
    <t>ALLEEN DE GROOTTE EN DE PRECIEZE RICHTING VAN DE SNELHEID IN EEN BEPAALD PUNT NAAST DE OPENING ZIJN DAARBIJ VAN BELANG</t>
  </si>
  <si>
    <t>BIJ EEN GROTERE MASSA ONTSTAAT DAN OOK EXACT DEZELFDE BEWEGING, ALLEEN WORDT DEZE LANGZAMER DOORLOPEN</t>
  </si>
  <si>
    <r>
      <t>SCHR</t>
    </r>
    <r>
      <rPr>
        <b/>
        <u/>
        <sz val="14"/>
        <color rgb="FFC00000"/>
        <rFont val="Calibri"/>
        <family val="2"/>
      </rPr>
      <t>Ö</t>
    </r>
    <r>
      <rPr>
        <b/>
        <u/>
        <sz val="14"/>
        <color rgb="FFC00000"/>
        <rFont val="Calibri"/>
        <family val="2"/>
        <scheme val="minor"/>
      </rPr>
      <t xml:space="preserve">DINGER GOLFFUNCTIES EN DE QUANTUM PUT IN EEN ATOOMROOSTER MOET JE GESCHEIDEN HOUDEN </t>
    </r>
  </si>
  <si>
    <t xml:space="preserve">HET PROCES BIJ QUANTA EN DE SCHRODINGER GOLFFUNCTIES ZIJN REEDS UITVOERIG BESPROKEN IN DE VOORGAANDE WERKBLADEN </t>
  </si>
  <si>
    <t>HIERONDER ZIJN DE VERSCHILLEN OP EENVOUDIGE WIJZE SCHEMATISCH GEILLUSTREERD MET ALS REFERENTIE EEN MAXIMAAL ENKEL QUANTUM</t>
  </si>
  <si>
    <t>DIT VERGELIJKBAAR MET DE ENERGIETOENAME IN HET RECHTERDEEL</t>
  </si>
  <si>
    <t>HOE HOGER DE SNELHEID EN KINETISCHE ENERGIE, HOE LAGER DE FREQUENTIE VAN DE GOLFFUNCTIES</t>
  </si>
  <si>
    <t>HET IS DAN DUIDELIJKER DE POSITIES EN HET QUANTIFICERINGSPROCES IN EEN APARTE FIGUUR WEER TE GEVEN</t>
  </si>
  <si>
    <t>EN OOK NIET MET DE POSITIES VAN QUANTA BINNEN EEN QUANTUM WELL</t>
  </si>
  <si>
    <t>DAARBIJ WAS VERONDERSTELD DAT HET FOTON EEN INTERNE GOLFBEWEGING ZOU HEBBEN</t>
  </si>
  <si>
    <t>VOLGENS DE SIMULATIES IS DE BEWEGING ECHTER ANDERS DAN TOEN VERONDERSTELD</t>
  </si>
  <si>
    <t>DE MOGELIJKHEID HET INTERFERENTIE PATROON TE VERKLAREN ZONDER INTERFERENTIE BLIJFT ECHTER OVEREIND</t>
  </si>
  <si>
    <t xml:space="preserve">HET ENIGE WAAR HET HIER OM GAAT IS DAT ER EEN VERDELING ONTSTAAT DIE LIJKT OP HET INTERFERENTIE PATROON </t>
  </si>
  <si>
    <t>EEN ANDERE OFFSET IN POSITIE EN EEN COMBINATIE MET EEN ANDERE GOLFSNELHEID ZAL EEN ANDER PATROON GEVEN</t>
  </si>
  <si>
    <t>DUS ALS HET FOTON BOVENIN OF ONDERIN BEWEEGT, WORDT DE GOLFSNELHEID NET IETS ANDERS MET VERTICALE SNELHEID NUL</t>
  </si>
  <si>
    <t xml:space="preserve">ALS VERONDERSTELD WORDT DAT HET FOTON OOK NOG PULSEERT EN DAARBIJ DE DIAMETER EN DE FREQENTIE VERANDEREN </t>
  </si>
  <si>
    <r>
      <t>HIERBIJ ZAL ER EEN RELATIE BESTAAN TUSSEN DE SCHR</t>
    </r>
    <r>
      <rPr>
        <b/>
        <sz val="12"/>
        <color rgb="FFC00000"/>
        <rFont val="Calibri"/>
        <family val="2"/>
      </rPr>
      <t>Ö</t>
    </r>
    <r>
      <rPr>
        <b/>
        <sz val="12"/>
        <color rgb="FFC00000"/>
        <rFont val="Calibri"/>
        <family val="2"/>
        <scheme val="minor"/>
      </rPr>
      <t>DINGER GOLVEN EN HET INTERFERENTIE PATROON</t>
    </r>
  </si>
  <si>
    <t xml:space="preserve">ALS DE FOTON DAN OP EEN DAMWAND BOTST, ONTSTAAT EEN DONKERE STREEP </t>
  </si>
  <si>
    <t>IN AL HET VOORGAANDE IS VERONDERSTELD DAT DE MASSA CONSTANT IS EN ZICH BIJ QUANTIFICERING DEELT</t>
  </si>
  <si>
    <t>2. EEN MOGELIJKE TOENAME IN MASSA VAN DE QUANTA BIJ HET QUANTIFICERINGSPROCES</t>
  </si>
  <si>
    <r>
      <t>MET CONSTANTE TOTALE QUANTAMASSA IS VOOR EEN  QUANTA VERONDERSTELD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(n) = 1/2 M/n (A</t>
    </r>
    <r>
      <rPr>
        <b/>
        <vertAlign val="subscript"/>
        <sz val="11"/>
        <color theme="1"/>
        <rFont val="Calibri"/>
        <family val="2"/>
        <scheme val="minor"/>
      </rPr>
      <t>1</t>
    </r>
    <r>
      <rPr>
        <b/>
        <sz val="11"/>
        <color theme="1"/>
        <rFont val="Calibri"/>
        <family val="2"/>
        <scheme val="minor"/>
      </rPr>
      <t>/n)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*(n </t>
    </r>
    <r>
      <rPr>
        <b/>
        <sz val="11"/>
        <color theme="1"/>
        <rFont val="Calibri"/>
        <family val="2"/>
      </rPr>
      <t>ω</t>
    </r>
    <r>
      <rPr>
        <b/>
        <vertAlign val="subscript"/>
        <sz val="11"/>
        <color theme="1"/>
        <rFont val="Calibri"/>
        <family val="2"/>
      </rPr>
      <t>1</t>
    </r>
    <r>
      <rPr>
        <b/>
        <sz val="11"/>
        <color theme="1"/>
        <rFont val="Calibri"/>
        <family val="2"/>
      </rPr>
      <t>)</t>
    </r>
    <r>
      <rPr>
        <b/>
        <vertAlign val="superscript"/>
        <sz val="11"/>
        <color theme="1"/>
        <rFont val="Calibri"/>
        <family val="2"/>
      </rPr>
      <t>2</t>
    </r>
    <r>
      <rPr>
        <b/>
        <sz val="11"/>
        <color theme="1"/>
        <rFont val="Calibri"/>
        <family val="2"/>
      </rPr>
      <t xml:space="preserve"> = E</t>
    </r>
    <r>
      <rPr>
        <b/>
        <vertAlign val="subscript"/>
        <sz val="11"/>
        <color theme="1"/>
        <rFont val="Calibri"/>
        <family val="2"/>
      </rPr>
      <t>kq</t>
    </r>
    <r>
      <rPr>
        <b/>
        <sz val="11"/>
        <color theme="1"/>
        <rFont val="Calibri"/>
        <family val="2"/>
      </rPr>
      <t>(1)/n</t>
    </r>
  </si>
  <si>
    <t>MAAR DAT BIJ GROTERE MASSA DE SNELHEDEN EN DUS DE FREQUENTIES RESPECTIEVELIJK AFNEMEN, EN VISE VERSA</t>
  </si>
  <si>
    <r>
      <t>MET z = 4 WORDT n DAN n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KLEINER EN DAARMEE ONTSTAAN DE GEZOCHTE k = 1/n ,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(k) = k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(1) EN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(K) = K E</t>
    </r>
    <r>
      <rPr>
        <b/>
        <vertAlign val="subscript"/>
        <sz val="11"/>
        <color theme="1"/>
        <rFont val="Calibri"/>
        <family val="2"/>
        <scheme val="minor"/>
      </rPr>
      <t>kq</t>
    </r>
    <r>
      <rPr>
        <b/>
        <sz val="11"/>
        <color theme="1"/>
        <rFont val="Calibri"/>
        <family val="2"/>
        <scheme val="minor"/>
      </rPr>
      <t>(N), MET K = N/n</t>
    </r>
  </si>
  <si>
    <r>
      <t>DIT ZOU KUNNEN BETEKENEN DAT BIJ QUANTIFICERING DE MASSA VAN DE QUANTA MET n</t>
    </r>
    <r>
      <rPr>
        <b/>
        <vertAlign val="superscript"/>
        <sz val="12"/>
        <color rgb="FFC00000"/>
        <rFont val="Calibri"/>
        <family val="2"/>
        <scheme val="minor"/>
      </rPr>
      <t>4</t>
    </r>
    <r>
      <rPr>
        <b/>
        <sz val="12"/>
        <color rgb="FFC00000"/>
        <rFont val="Calibri"/>
        <family val="2"/>
        <scheme val="minor"/>
      </rPr>
      <t xml:space="preserve"> TOENEEMT</t>
    </r>
  </si>
  <si>
    <t>EN OOK DAT BIJ TOENEMENDE FREQUENTIE HET AANTAL QUANTA AFNEEMT EN DE MASSA VAN DE QUANTA KLEINER WORDT</t>
  </si>
  <si>
    <t>DE MASSA LIJKT WEL VAN INVLOED TE ZIJN OP DE GROTERE LUSSEN, ZODAT DE STARTWAARDEN TOCH STEEDS BIJGESTELD MOETEN WORDEN</t>
  </si>
  <si>
    <t>BIJ DE STOOT IS ALLEEN GEKEKEN NAAR DE ENERGIE EN IS DE MASSA BUITEN BESCHOUWING GELATEN</t>
  </si>
  <si>
    <t>JE KUNT ECHTER VERONDERSTELLEN DAT OOK DE MASSA VAN HET FOTON WORDT GEABSORBEERD</t>
  </si>
  <si>
    <r>
      <t>VOOR DE MIDDELPUNT ZOEKENDE KRACHT GELDT F</t>
    </r>
    <r>
      <rPr>
        <b/>
        <vertAlign val="subscript"/>
        <sz val="11"/>
        <color theme="1"/>
        <rFont val="Calibri"/>
        <family val="2"/>
        <scheme val="minor"/>
      </rPr>
      <t>mpz</t>
    </r>
    <r>
      <rPr>
        <b/>
        <sz val="11"/>
        <color theme="1"/>
        <rFont val="Calibri"/>
        <family val="2"/>
        <scheme val="minor"/>
      </rPr>
      <t xml:space="preserve"> = m v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/r EN MET v = A</t>
    </r>
    <r>
      <rPr>
        <b/>
        <sz val="11"/>
        <color theme="1"/>
        <rFont val="Calibri"/>
        <family val="2"/>
      </rPr>
      <t>ω EN r = A  DUS F</t>
    </r>
    <r>
      <rPr>
        <b/>
        <vertAlign val="subscript"/>
        <sz val="11"/>
        <color theme="1"/>
        <rFont val="Calibri"/>
        <family val="2"/>
      </rPr>
      <t>mpz</t>
    </r>
    <r>
      <rPr>
        <b/>
        <sz val="11"/>
        <color theme="1"/>
        <rFont val="Calibri"/>
        <family val="2"/>
      </rPr>
      <t xml:space="preserve"> = m A ω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</si>
  <si>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>HET ZOU KUNNEN DAT BIJ HET QUANTIFICERINGSPROCES  OOK EEN TOENAME IN MASSA EEN ROL SPEELT</t>
  </si>
  <si>
    <r>
      <t xml:space="preserve">VOOR HET VERKRIJGEN VAN EEN EERSTE INDRUK KUNNEN DE FREQUENTIESCHALEN DAN OMGEKEERD WORDEN GEDACHT T.O.V. </t>
    </r>
    <r>
      <rPr>
        <b/>
        <sz val="11"/>
        <color theme="1"/>
        <rFont val="Calibri"/>
        <family val="2"/>
      </rPr>
      <t>ω</t>
    </r>
    <r>
      <rPr>
        <b/>
        <sz val="11"/>
        <color theme="1"/>
        <rFont val="Calibri"/>
        <family val="2"/>
        <scheme val="minor"/>
      </rPr>
      <t>1</t>
    </r>
  </si>
  <si>
    <t>WAARBIJ HET VRIJ GEKOMEN QUANTA ONDER DE INVLOED KOMT VAN ELEKTROMAGNETISCHE GOLVEN</t>
  </si>
  <si>
    <r>
      <t>BIJ CONSTANTE AMPLITUDEN GELDT VOOR DE KINETISCHE ENERGIE Ek = 1/2 M A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ω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= k M f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</si>
  <si>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 xml:space="preserve">DAN ZOU DE MASSA VAN EEN FOTON MOGELIJK MOETEN AFNEMEN MET DE FREQUENTIE --&gt; m = M/f </t>
  </si>
  <si>
    <t>ELKE FREQUENTIE VERZAMELT DE DAARBIJ BEHORENDE MASSADEELTJES</t>
  </si>
  <si>
    <t>WAT MAAKT DAN EIGENLIJK DAT DE FOTON ENERGIE AFHANGT VAN DE FREQUENTIE?</t>
  </si>
  <si>
    <t>DE TEMPERATUUR ZOU GEEN INVLOED HEBBEN OP HET FOTO ELEKTRISCHE EFFECT,</t>
  </si>
  <si>
    <t>KENNELIJK GEBEURT ER NOG IETS GEHEEL ANDERS, MET WELLICHT UITWISSELING VAN ENERGIE EN MASSA</t>
  </si>
  <si>
    <t>BUNDEL VAN FOTONEN EXPLODEERT ONDER DOP</t>
  </si>
  <si>
    <t xml:space="preserve">OOK IS OPNIEUW GEKEKEN NAAR DE MOGELIJKHEID VAN EEN NTERFERENTIE PATROON BIJ EEN ENKEL DEELTJE DOOR EEN TRALIE, </t>
  </si>
  <si>
    <t xml:space="preserve">FEITELIJK IS HET GEEN </t>
  </si>
  <si>
    <t xml:space="preserve">UITEINDELIJK WORDEN ECHTER ZELFS DE BEWEGINGEN VAN 1 TOT 4 DEELTJES WEERGEGEVEN </t>
  </si>
  <si>
    <r>
      <t>DE ZIJDELINGSE POSITIE VAN DE QUANTA IS OVERTUIGEND ANDERS EN VEEL GROTER DAN DE TOPPEN VAN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</t>
    </r>
  </si>
  <si>
    <t>DIT TOONT DE VORM VAN DE TWEE QUANTA IN DE JUISTE PROPORTIES OP KLEINERE SCHAAL</t>
  </si>
  <si>
    <t>GELDT OOK VOOR INDIVIDUELE DIAGRAMMEN</t>
  </si>
  <si>
    <t>GEMIDDELDE VAN GEMIDDELDEN</t>
  </si>
  <si>
    <t>VERHOUDING FREQ. EFF EN OMLOOP q1 =</t>
  </si>
  <si>
    <t>VERHOUDING FREQ. EFF EN OMLOOP q2 =</t>
  </si>
  <si>
    <t xml:space="preserve">DE BEWEGING KAN VERGELEKEN WORDEN </t>
  </si>
  <si>
    <t>MAXIMALE KIN. ENERGIE</t>
  </si>
  <si>
    <t xml:space="preserve">FREQUENTIES NEMEN TOE MET n </t>
  </si>
  <si>
    <t>MET DAARONDER ALS FUNCTIE VAN DE STARTPOSITIE VAN QUANTUM 1; MET QUANTUM 2 STEEDS CA. 0,01 ERNAAST</t>
  </si>
  <si>
    <t>EVEN LATER WORDT DE BEWEGING INSTABIEL, SPRINGEN DE QUANTA SAMEN WEG EN GAAN IN DEZE SIMULATIE EEN ORBIT OM DE TWEE KERNEN MAKEN</t>
  </si>
  <si>
    <r>
      <t xml:space="preserve">ER ZIJN TWEE NULPUNTEN, </t>
    </r>
    <r>
      <rPr>
        <b/>
        <sz val="11"/>
        <color theme="1"/>
        <rFont val="Calibri"/>
        <family val="2"/>
      </rPr>
      <t>ÉÉ</t>
    </r>
    <r>
      <rPr>
        <b/>
        <sz val="11"/>
        <color theme="1"/>
        <rFont val="Calibri"/>
        <family val="2"/>
        <scheme val="minor"/>
      </rPr>
      <t xml:space="preserve">N IN DE OPENING EN </t>
    </r>
    <r>
      <rPr>
        <b/>
        <sz val="11"/>
        <color theme="1"/>
        <rFont val="Calibri"/>
        <family val="2"/>
      </rPr>
      <t>É</t>
    </r>
    <r>
      <rPr>
        <b/>
        <sz val="11"/>
        <color theme="1"/>
        <rFont val="Calibri"/>
        <family val="2"/>
        <scheme val="minor"/>
      </rPr>
      <t>N BIJ 0,039 WAARBIJ STATISCH EVENWICHT MOGELIJK IS</t>
    </r>
  </si>
  <si>
    <t>ER IS EEN MAXIMUM BIJ 0,019 EN EN EEN MINIMUM BIJ 0,076</t>
  </si>
  <si>
    <t xml:space="preserve">MET VERSCHILLENDE SYSTEEMPARAMETERS KAN DE INVLOED OP HET PATROON, HET MAXIMUM EN MINIMUM EN HET TWEEDE NULPUNT WORDEN ONDERZOCHT  </t>
  </si>
  <si>
    <t xml:space="preserve">EEN QUANTUM KAN BIJ QUANTIFICERING NIET DIRECT ZIJN KINETISCHE ENERGIE OVERDRAGEN  </t>
  </si>
  <si>
    <t>HET INNEMEN VAN NIEUWE EVENWICHTPOSITIES KOST NAMELIJK EEN BELANGRIJK DEEL VAN DE KINETISCHE ENERGIE</t>
  </si>
  <si>
    <r>
      <t>MET DISCRETE OMZETTING VAN KINETISCHE NAAR POTENTI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 xml:space="preserve">LE ENERGIE </t>
    </r>
  </si>
  <si>
    <t>DAARNA GROEIEN DE AMPLITUDEN VAN DE 2 QUANTA WEER, MET AFNEMENDE FREQUENTIE</t>
  </si>
  <si>
    <t>ALS DE TOTALE KINETISCHE ENERGIE CONSTANT VERONDERSTELD</t>
  </si>
  <si>
    <t>WORDT, IS Z = 0 EN Y = -X</t>
  </si>
  <si>
    <t>DIT ZOU KUNNEN BETEKENEN DAT DE FREQUENTIE MET n TOENEEMT,</t>
  </si>
  <si>
    <r>
      <t>DAARBIJ NEEMT DE TOTALE ENERGIE DAN MET n</t>
    </r>
    <r>
      <rPr>
        <b/>
        <vertAlign val="super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TOE EN DE ENERGIE PER QUANTUM LINEAIR MET n</t>
    </r>
  </si>
  <si>
    <t>DE QUANTA ZULLEN DUS DICHTER NAAR ELKAAR GAAN EN DE ONDERLINGE AFSTAND ZAL n KLEINER WORDEN</t>
  </si>
  <si>
    <t>OF DAT UIT EEN EVEN AANTAL OOK EEN ONEVEN AANTAL KAN ONTSTAAN</t>
  </si>
  <si>
    <t>DIT KAN KOMEN OMDAT HET QUANTUM NIET GEMAKKELIJK DOOR DE OPENING KAN EN TERUGSTUITERT</t>
  </si>
  <si>
    <t>KENNELIJK KAN EEN QUANTA ZICH ALLEEN MAAR OPDELEN IN TWEE KLEINERE MASSA'S DIE NAGENOEG EVEN GROOT ZIJN</t>
  </si>
  <si>
    <t>DE HOOGTE EN DE DUUR VAN DE IMPULS KUNNEN VRIJ WORDEN GEKOZEN M.B.V. DE "EN FUNCTIE"</t>
  </si>
  <si>
    <t>MET DE "OF FUNCTIE" KAN EEN SERIE VAN KLEINERE IMPULSEN WORDEN GEREALISEERD</t>
  </si>
  <si>
    <t>DIT IS AFHANKELIJK VAN HOE, WAAR EN WANNEER HET QUANTUM IN ZIJN BEWEGING WORDT GERAAKT</t>
  </si>
  <si>
    <t xml:space="preserve">ALS DE FREQUENTIE VAN DE STOTEN GOED AANSLUIT BIJ DE FREQUENTIE VAN DE BEWEGING VAN DE QUANTA, KUNNEN DE QUANTA </t>
  </si>
  <si>
    <t>IN HUN RESONANTIE WORDEN AANGESTOTEN EN STEEDS HEFTIGER GAAN BEWEGEN</t>
  </si>
  <si>
    <t xml:space="preserve">DAARTOE MOETEN DE FOTONEN VAN HET OPVALLEND LICHT OVER DE JUISTE FREQUENTIE EN MASSA BESCHIKKEN </t>
  </si>
  <si>
    <t>WELLICHT VEROORZAAKT DIT EEN GERINGE VERANDERING IN DE AFSTAND EN OOK EEN VERMINDERING VAN DE SYSTEEMPARAMETER SIGMA</t>
  </si>
  <si>
    <t xml:space="preserve">EEN HOGE GOLFSNELHEID VERTEGENWOORDIGT EEN HOGE KINETISCHE ENERGIE, MAAR HET GAAT NIET ALLEEN OM DE GROOTTE VAN DE KINETISCHE ENERGIE </t>
  </si>
  <si>
    <t>DE HOGERE FREQUENTIE TREEDT JUIST OP BIJ EEN LAGERE GOLFSNELHEID EN NIET BIJ EEN RELATIEF HOGERE KINETISCHE ENERGIE</t>
  </si>
  <si>
    <t>BIJ ZEER HOGE ENERGIE ONTSTAAT EEN NAGENOEG RECHTE LIJN EN GAAT DE FREQUENTIE NAAR NUL</t>
  </si>
  <si>
    <r>
      <t>DE 2</t>
    </r>
    <r>
      <rPr>
        <b/>
        <vertAlign val="superscript"/>
        <sz val="11"/>
        <color theme="1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 xml:space="preserve"> BENADERING IN DE LINKERGRAFIEK IS BEPAALD MET DE OTV-METHODE OP BASIS VAN DE GEGEVENS LINKS (IS IETS ANDERS DAN DE EXCEL TRENDLIJN)</t>
    </r>
  </si>
  <si>
    <t xml:space="preserve">DE ONDERSTAANDE GRAFIEKEN TONEN DE VERSCHILLENDE STATISTISCHE WAARDEN ALS FUNCTIE VAN DE MAXIMALE GOLFSNELHEID </t>
  </si>
  <si>
    <r>
      <t>DE KINETISCHE ENERGIE</t>
    </r>
    <r>
      <rPr>
        <b/>
        <sz val="11"/>
        <color theme="1"/>
        <rFont val="Calibri"/>
        <family val="2"/>
      </rPr>
      <t>Ë</t>
    </r>
    <r>
      <rPr>
        <b/>
        <sz val="11"/>
        <color theme="1"/>
        <rFont val="Calibri"/>
        <family val="2"/>
        <scheme val="minor"/>
      </rPr>
      <t>N NEMEN CA. KWADRATISCH TOE EN MOGEN GESCHAALD WORDEN MET DE VERHOUDING IN MASSA</t>
    </r>
  </si>
  <si>
    <r>
      <t>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>DINGER GOLFFUNCTIES HANGEN ALLEEN AF VAN DE GENOEMDE VERHOUDINGEN VAN DE SNELHEDEN EN NIET VAN DE KINETISCHE ENERGIE</t>
    </r>
  </si>
  <si>
    <t xml:space="preserve">ELK MET BIJ TOENEMENDE ENERGIEVERHOUDING EEN HYPERBOLISCH AFNEMENDE FREQUENTIE </t>
  </si>
  <si>
    <t>DEZE ORBITALS VINDEN UITSLUITEND PLAATS OPZIJ VAN DE ATOOMOPENING</t>
  </si>
  <si>
    <r>
      <t>BIJ DE SCHR</t>
    </r>
    <r>
      <rPr>
        <b/>
        <sz val="11"/>
        <color theme="1"/>
        <rFont val="Calibri"/>
        <family val="2"/>
      </rPr>
      <t>Ö</t>
    </r>
    <r>
      <rPr>
        <b/>
        <sz val="11"/>
        <color theme="1"/>
        <rFont val="Calibri"/>
        <family val="2"/>
        <scheme val="minor"/>
      </rPr>
      <t xml:space="preserve">DINGER GOLFFUNCTIES IS NIET ALLEEN SPRAKE VAN TUNNELING AAN DE EINDEN VAN DE GOLFFUNCTIE, </t>
    </r>
  </si>
  <si>
    <t>MAAR DE GEHELE GOLFFUNCTIE HEEFT BETREKKING OP TUNNELING DOOR DE ATOOMOPENING</t>
  </si>
  <si>
    <t>BIJ CONSTANTE BEGINPOSITIE EN SNELHEID Vxo IS Vyo GEVARIEERD IN KLEINE STAPJES EN ZIJN DE TANGENTS VAN DE HOEK BEPAALD</t>
  </si>
  <si>
    <t xml:space="preserve">IETS MEER NAUWKEURIG KAN EEN COMBINATIE WORDEN GEMAAKT MET DE PDF VOOR ALLEEN EEN OFFSET EN GEEN VERTICALE SNELHEID </t>
  </si>
  <si>
    <t>WAARBIJ DAN VERSCHILLENDE ORDEN LICHTLIJNEN ONTSTAAN</t>
  </si>
  <si>
    <t>3. INVLOED ELEKTROMAGNETISCHE GOLVEN ALS APART FYSISCH PROCES</t>
  </si>
  <si>
    <t>MEER WAARSCHIJNLIJK IS DAT NA HET VRIJKOMEN VAN EEN QUANTA NOG WEER EEN ANDER FYSISCH PROCES GAAT GELDEN</t>
  </si>
  <si>
    <t xml:space="preserve">NET ALS DAT MICROWAVES VOEDSEL WARM MAKEN DOOR DE MOLECULEN IN TRILLING TE BRENGEN </t>
  </si>
  <si>
    <t>DAN UITSLUITEND AF VAN DE MASSA EN DE FREQUENTIE</t>
  </si>
  <si>
    <t>EN OOK NIET IN OVEREENSTEMMING MET WAT ONDER DE WET VAN PLANCK IS GESTELD</t>
  </si>
  <si>
    <t>BOVENDIEN ZOU VOLGENS DE RELATIVITEITSTHEORIE DE MASSA NABIJ DE LICHTSNELHEID ONEINDIG TOENEMEN</t>
  </si>
  <si>
    <t>DE BEWEGINGEN VAN EEN ENKEL QUANTUM ZIJN EERDER UITVOERIG GEANALYSEEED IN DE FILE ATOOM ROOSTER 4 KERNEN</t>
  </si>
  <si>
    <t>IN DIT WERKBLAD GAAN WE DAAR NOG WAT VERDER OP IN</t>
  </si>
</sst>
</file>

<file path=xl/styles.xml><?xml version="1.0" encoding="utf-8"?>
<styleSheet xmlns="http://schemas.openxmlformats.org/spreadsheetml/2006/main">
  <numFmts count="3">
    <numFmt numFmtId="164" formatCode="0.000"/>
    <numFmt numFmtId="165" formatCode="0.0"/>
    <numFmt numFmtId="166" formatCode="0.0000"/>
  </numFmts>
  <fonts count="29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b/>
      <sz val="12"/>
      <color rgb="FFC00000"/>
      <name val="Calibri"/>
      <family val="2"/>
      <scheme val="minor"/>
    </font>
    <font>
      <sz val="11"/>
      <color theme="1"/>
      <name val="Calibri"/>
      <family val="2"/>
    </font>
    <font>
      <b/>
      <vertAlign val="subscript"/>
      <sz val="11"/>
      <color theme="1"/>
      <name val="Calibri"/>
      <family val="2"/>
    </font>
    <font>
      <b/>
      <sz val="14"/>
      <color rgb="FFC00000"/>
      <name val="Calibri"/>
      <family val="2"/>
      <scheme val="minor"/>
    </font>
    <font>
      <b/>
      <u/>
      <sz val="11"/>
      <color theme="1"/>
      <name val="Calibri"/>
      <family val="2"/>
    </font>
    <font>
      <b/>
      <vertAlign val="superscript"/>
      <sz val="11"/>
      <color theme="1"/>
      <name val="Calibri"/>
      <family val="2"/>
    </font>
    <font>
      <sz val="9"/>
      <color theme="1"/>
      <name val="Arial"/>
      <family val="2"/>
    </font>
    <font>
      <b/>
      <vertAlign val="subscript"/>
      <sz val="11"/>
      <color theme="1"/>
      <name val="Calibri"/>
      <family val="2"/>
      <scheme val="minor"/>
    </font>
    <font>
      <b/>
      <vertAlign val="superscript"/>
      <sz val="11"/>
      <color theme="1"/>
      <name val="Calibri"/>
      <family val="2"/>
      <scheme val="minor"/>
    </font>
    <font>
      <sz val="14"/>
      <color rgb="FF222222"/>
      <name val="Arial"/>
      <family val="2"/>
    </font>
    <font>
      <sz val="7"/>
      <color rgb="FF000000"/>
      <name val="Arial"/>
      <family val="2"/>
    </font>
    <font>
      <sz val="11"/>
      <color rgb="FF000000"/>
      <name val="Verdana"/>
      <family val="2"/>
    </font>
    <font>
      <b/>
      <sz val="12"/>
      <color rgb="FFC00000"/>
      <name val="Calibri"/>
      <family val="2"/>
    </font>
    <font>
      <b/>
      <sz val="11"/>
      <color rgb="FFC00000"/>
      <name val="Calibri"/>
      <family val="2"/>
      <scheme val="minor"/>
    </font>
    <font>
      <sz val="11"/>
      <color rgb="FFC00000"/>
      <name val="Calibri"/>
      <family val="2"/>
      <scheme val="minor"/>
    </font>
    <font>
      <b/>
      <u/>
      <sz val="11"/>
      <color rgb="FFC00000"/>
      <name val="Calibri"/>
      <family val="2"/>
      <scheme val="minor"/>
    </font>
    <font>
      <b/>
      <u/>
      <sz val="14"/>
      <color rgb="FFC00000"/>
      <name val="Calibri"/>
      <family val="2"/>
      <scheme val="minor"/>
    </font>
    <font>
      <b/>
      <vertAlign val="superscript"/>
      <sz val="12"/>
      <color rgb="FFC00000"/>
      <name val="Calibri"/>
      <family val="2"/>
      <scheme val="minor"/>
    </font>
    <font>
      <sz val="12"/>
      <color rgb="FFC00000"/>
      <name val="Calibri"/>
      <family val="2"/>
      <scheme val="minor"/>
    </font>
    <font>
      <u/>
      <sz val="11"/>
      <color theme="10"/>
      <name val="Calibri"/>
      <family val="2"/>
    </font>
    <font>
      <u/>
      <sz val="11"/>
      <color rgb="FFFF0000"/>
      <name val="Calibri"/>
      <family val="2"/>
    </font>
    <font>
      <u/>
      <sz val="11"/>
      <color theme="3"/>
      <name val="Calibri"/>
      <family val="2"/>
    </font>
    <font>
      <b/>
      <sz val="11"/>
      <color rgb="FF7030A0"/>
      <name val="Calibri"/>
      <family val="2"/>
      <scheme val="minor"/>
    </font>
    <font>
      <b/>
      <u/>
      <sz val="12"/>
      <color rgb="FFC00000"/>
      <name val="Calibri"/>
      <family val="2"/>
      <scheme val="minor"/>
    </font>
    <font>
      <b/>
      <u/>
      <sz val="14"/>
      <color rgb="FFC0000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3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3" fillId="0" borderId="0" applyNumberFormat="0" applyFill="0" applyBorder="0" applyAlignment="0" applyProtection="0">
      <alignment vertical="top"/>
      <protection locked="0"/>
    </xf>
  </cellStyleXfs>
  <cellXfs count="87">
    <xf numFmtId="0" fontId="0" fillId="0" borderId="0" xfId="0"/>
    <xf numFmtId="0" fontId="1" fillId="0" borderId="0" xfId="0" applyFont="1" applyAlignment="1">
      <alignment horizontal="center"/>
    </xf>
    <xf numFmtId="0" fontId="1" fillId="0" borderId="0" xfId="0" applyFont="1"/>
    <xf numFmtId="0" fontId="2" fillId="0" borderId="0" xfId="0" applyFont="1"/>
    <xf numFmtId="0" fontId="4" fillId="0" borderId="0" xfId="0" applyFont="1"/>
    <xf numFmtId="0" fontId="3" fillId="0" borderId="0" xfId="0" applyFont="1" applyAlignment="1">
      <alignment horizontal="center"/>
    </xf>
    <xf numFmtId="0" fontId="5" fillId="0" borderId="0" xfId="0" applyFont="1"/>
    <xf numFmtId="0" fontId="0" fillId="0" borderId="0" xfId="0" applyFill="1"/>
    <xf numFmtId="0" fontId="1" fillId="0" borderId="0" xfId="0" quotePrefix="1" applyFont="1" applyAlignment="1">
      <alignment horizontal="left"/>
    </xf>
    <xf numFmtId="0" fontId="7" fillId="0" borderId="0" xfId="0" applyFont="1"/>
    <xf numFmtId="0" fontId="0" fillId="0" borderId="0" xfId="0" quotePrefix="1"/>
    <xf numFmtId="2" fontId="1" fillId="0" borderId="0" xfId="0" applyNumberFormat="1" applyFont="1"/>
    <xf numFmtId="0" fontId="0" fillId="0" borderId="0" xfId="0" applyFont="1"/>
    <xf numFmtId="0" fontId="0" fillId="2" borderId="0" xfId="0" applyFill="1"/>
    <xf numFmtId="0" fontId="0" fillId="2" borderId="0" xfId="0" applyFill="1" applyAlignment="1">
      <alignment horizontal="center"/>
    </xf>
    <xf numFmtId="0" fontId="0" fillId="0" borderId="0" xfId="0" applyAlignment="1">
      <alignment horizontal="center"/>
    </xf>
    <xf numFmtId="0" fontId="1" fillId="0" borderId="0" xfId="0" applyFont="1" applyAlignment="1">
      <alignment horizontal="left"/>
    </xf>
    <xf numFmtId="0" fontId="10" fillId="0" borderId="0" xfId="0" applyFont="1"/>
    <xf numFmtId="164" fontId="1" fillId="0" borderId="0" xfId="0" applyNumberFormat="1" applyFont="1" applyAlignment="1">
      <alignment horizontal="center"/>
    </xf>
    <xf numFmtId="164" fontId="0" fillId="0" borderId="0" xfId="0" applyNumberFormat="1" applyAlignment="1">
      <alignment horizontal="center"/>
    </xf>
    <xf numFmtId="2" fontId="1" fillId="0" borderId="0" xfId="0" applyNumberFormat="1" applyFont="1" applyAlignment="1">
      <alignment horizontal="center"/>
    </xf>
    <xf numFmtId="2" fontId="1" fillId="2" borderId="0" xfId="0" applyNumberFormat="1" applyFont="1" applyFill="1" applyAlignment="1">
      <alignment horizontal="center"/>
    </xf>
    <xf numFmtId="0" fontId="1" fillId="2" borderId="0" xfId="0" applyFont="1" applyFill="1"/>
    <xf numFmtId="165" fontId="1" fillId="0" borderId="1" xfId="0" applyNumberFormat="1" applyFont="1" applyBorder="1" applyAlignment="1">
      <alignment horizontal="center"/>
    </xf>
    <xf numFmtId="165" fontId="1" fillId="0" borderId="2" xfId="0" applyNumberFormat="1" applyFont="1" applyBorder="1" applyAlignment="1">
      <alignment horizontal="center"/>
    </xf>
    <xf numFmtId="165" fontId="1" fillId="0" borderId="3" xfId="0" applyNumberFormat="1" applyFont="1" applyBorder="1" applyAlignment="1">
      <alignment horizontal="center"/>
    </xf>
    <xf numFmtId="165" fontId="1" fillId="0" borderId="4" xfId="0" applyNumberFormat="1" applyFont="1" applyBorder="1" applyAlignment="1">
      <alignment horizontal="center"/>
    </xf>
    <xf numFmtId="165" fontId="1" fillId="0" borderId="0" xfId="0" applyNumberFormat="1" applyFont="1" applyBorder="1" applyAlignment="1">
      <alignment horizontal="center"/>
    </xf>
    <xf numFmtId="165" fontId="1" fillId="0" borderId="5" xfId="0" applyNumberFormat="1" applyFont="1" applyBorder="1" applyAlignment="1">
      <alignment horizontal="center"/>
    </xf>
    <xf numFmtId="165" fontId="1" fillId="2" borderId="0" xfId="0" applyNumberFormat="1" applyFont="1" applyFill="1" applyBorder="1" applyAlignment="1">
      <alignment horizontal="center"/>
    </xf>
    <xf numFmtId="165" fontId="1" fillId="0" borderId="9" xfId="0" applyNumberFormat="1" applyFont="1" applyBorder="1" applyAlignment="1">
      <alignment horizontal="center"/>
    </xf>
    <xf numFmtId="0" fontId="0" fillId="0" borderId="2" xfId="0" applyBorder="1"/>
    <xf numFmtId="0" fontId="1" fillId="0" borderId="6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2" fontId="0" fillId="0" borderId="0" xfId="0" applyNumberFormat="1" applyAlignment="1">
      <alignment horizontal="center"/>
    </xf>
    <xf numFmtId="165" fontId="1" fillId="0" borderId="4" xfId="0" applyNumberFormat="1" applyFont="1" applyFill="1" applyBorder="1" applyAlignment="1">
      <alignment horizontal="center"/>
    </xf>
    <xf numFmtId="165" fontId="1" fillId="0" borderId="0" xfId="0" applyNumberFormat="1" applyFont="1" applyFill="1" applyBorder="1" applyAlignment="1">
      <alignment horizontal="center"/>
    </xf>
    <xf numFmtId="165" fontId="1" fillId="0" borderId="5" xfId="0" applyNumberFormat="1" applyFont="1" applyFill="1" applyBorder="1" applyAlignment="1">
      <alignment horizontal="center"/>
    </xf>
    <xf numFmtId="0" fontId="1" fillId="0" borderId="0" xfId="0" applyFont="1" applyFill="1"/>
    <xf numFmtId="2" fontId="1" fillId="0" borderId="4" xfId="0" applyNumberFormat="1" applyFont="1" applyBorder="1" applyAlignment="1">
      <alignment horizontal="center"/>
    </xf>
    <xf numFmtId="2" fontId="1" fillId="0" borderId="6" xfId="0" applyNumberFormat="1" applyFont="1" applyBorder="1" applyAlignment="1">
      <alignment horizontal="center"/>
    </xf>
    <xf numFmtId="165" fontId="1" fillId="0" borderId="6" xfId="0" applyNumberFormat="1" applyFont="1" applyFill="1" applyBorder="1" applyAlignment="1">
      <alignment horizontal="center"/>
    </xf>
    <xf numFmtId="165" fontId="1" fillId="0" borderId="7" xfId="0" applyNumberFormat="1" applyFont="1" applyFill="1" applyBorder="1" applyAlignment="1">
      <alignment horizontal="center"/>
    </xf>
    <xf numFmtId="165" fontId="1" fillId="0" borderId="8" xfId="0" applyNumberFormat="1" applyFont="1" applyFill="1" applyBorder="1" applyAlignment="1">
      <alignment horizontal="center"/>
    </xf>
    <xf numFmtId="166" fontId="1" fillId="0" borderId="0" xfId="0" applyNumberFormat="1" applyFont="1" applyAlignment="1">
      <alignment horizontal="center"/>
    </xf>
    <xf numFmtId="1" fontId="1" fillId="0" borderId="0" xfId="0" applyNumberFormat="1" applyFont="1" applyAlignment="1">
      <alignment horizontal="center"/>
    </xf>
    <xf numFmtId="0" fontId="2" fillId="0" borderId="0" xfId="0" applyFont="1" applyFill="1"/>
    <xf numFmtId="0" fontId="3" fillId="0" borderId="0" xfId="0" applyFont="1"/>
    <xf numFmtId="0" fontId="1" fillId="0" borderId="0" xfId="0" applyFont="1" applyFill="1" applyAlignment="1">
      <alignment horizontal="center"/>
    </xf>
    <xf numFmtId="0" fontId="13" fillId="0" borderId="0" xfId="0" applyFont="1"/>
    <xf numFmtId="0" fontId="1" fillId="0" borderId="0" xfId="0" applyFont="1" applyAlignment="1">
      <alignment horizontal="right"/>
    </xf>
    <xf numFmtId="0" fontId="14" fillId="0" borderId="0" xfId="0" applyFont="1"/>
    <xf numFmtId="0" fontId="15" fillId="0" borderId="0" xfId="0" applyFont="1"/>
    <xf numFmtId="0" fontId="17" fillId="0" borderId="10" xfId="0" applyFont="1" applyBorder="1"/>
    <xf numFmtId="0" fontId="0" fillId="0" borderId="11" xfId="0" applyBorder="1"/>
    <xf numFmtId="0" fontId="0" fillId="0" borderId="12" xfId="0" applyBorder="1"/>
    <xf numFmtId="0" fontId="17" fillId="0" borderId="13" xfId="0" applyFont="1" applyBorder="1"/>
    <xf numFmtId="0" fontId="0" fillId="0" borderId="0" xfId="0" applyBorder="1"/>
    <xf numFmtId="0" fontId="0" fillId="0" borderId="14" xfId="0" applyBorder="1"/>
    <xf numFmtId="0" fontId="0" fillId="0" borderId="16" xfId="0" applyBorder="1"/>
    <xf numFmtId="0" fontId="0" fillId="0" borderId="17" xfId="0" applyBorder="1"/>
    <xf numFmtId="0" fontId="1" fillId="2" borderId="0" xfId="0" applyFont="1" applyFill="1" applyAlignment="1">
      <alignment horizontal="center"/>
    </xf>
    <xf numFmtId="165" fontId="1" fillId="0" borderId="0" xfId="0" applyNumberFormat="1" applyFont="1" applyAlignment="1">
      <alignment horizontal="center"/>
    </xf>
    <xf numFmtId="0" fontId="1" fillId="0" borderId="0" xfId="0" quotePrefix="1" applyFont="1"/>
    <xf numFmtId="0" fontId="18" fillId="0" borderId="0" xfId="0" applyFont="1" applyBorder="1"/>
    <xf numFmtId="0" fontId="0" fillId="0" borderId="13" xfId="0" applyBorder="1"/>
    <xf numFmtId="0" fontId="17" fillId="0" borderId="13" xfId="0" applyFont="1" applyFill="1" applyBorder="1"/>
    <xf numFmtId="0" fontId="17" fillId="0" borderId="15" xfId="0" applyFont="1" applyFill="1" applyBorder="1"/>
    <xf numFmtId="0" fontId="0" fillId="3" borderId="0" xfId="0" applyFont="1" applyFill="1"/>
    <xf numFmtId="0" fontId="0" fillId="4" borderId="0" xfId="0" applyFill="1"/>
    <xf numFmtId="0" fontId="0" fillId="4" borderId="0" xfId="0" applyFont="1" applyFill="1"/>
    <xf numFmtId="0" fontId="20" fillId="0" borderId="0" xfId="0" applyFont="1"/>
    <xf numFmtId="0" fontId="17" fillId="0" borderId="0" xfId="0" applyFont="1"/>
    <xf numFmtId="0" fontId="4" fillId="0" borderId="10" xfId="0" applyFont="1" applyBorder="1"/>
    <xf numFmtId="0" fontId="22" fillId="0" borderId="11" xfId="0" applyFont="1" applyBorder="1"/>
    <xf numFmtId="0" fontId="22" fillId="0" borderId="12" xfId="0" applyFont="1" applyBorder="1"/>
    <xf numFmtId="0" fontId="4" fillId="0" borderId="13" xfId="0" applyFont="1" applyFill="1" applyBorder="1"/>
    <xf numFmtId="0" fontId="22" fillId="0" borderId="0" xfId="0" applyFont="1" applyBorder="1"/>
    <xf numFmtId="0" fontId="22" fillId="0" borderId="14" xfId="0" applyFont="1" applyBorder="1"/>
    <xf numFmtId="0" fontId="4" fillId="0" borderId="13" xfId="0" applyFont="1" applyBorder="1"/>
    <xf numFmtId="0" fontId="4" fillId="0" borderId="15" xfId="0" applyFont="1" applyBorder="1"/>
    <xf numFmtId="0" fontId="22" fillId="0" borderId="16" xfId="0" applyFont="1" applyBorder="1"/>
    <xf numFmtId="0" fontId="22" fillId="0" borderId="17" xfId="0" applyFont="1" applyBorder="1"/>
    <xf numFmtId="0" fontId="24" fillId="5" borderId="0" xfId="1" applyFont="1" applyFill="1" applyAlignment="1" applyProtection="1"/>
    <xf numFmtId="0" fontId="25" fillId="6" borderId="0" xfId="1" applyFont="1" applyFill="1" applyAlignment="1" applyProtection="1"/>
    <xf numFmtId="0" fontId="26" fillId="2" borderId="0" xfId="0" applyFont="1" applyFill="1"/>
    <xf numFmtId="0" fontId="26" fillId="0" borderId="0" xfId="0" applyFont="1"/>
  </cellXfs>
  <cellStyles count="2">
    <cellStyle name="Hyperlink" xfId="1" builtinId="8"/>
    <cellStyle name="Standaard" xfId="0" builtinId="0"/>
  </cellStyles>
  <dxfs count="0"/>
  <tableStyles count="0" defaultTableStyle="TableStyleMedium9" defaultPivotStyle="PivotStyleLight16"/>
  <colors>
    <mruColors>
      <color rgb="FFE81EC2"/>
      <color rgb="FF7A983E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.xml"/></Relationships>
</file>

<file path=xl/charts/_rels/chart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.xml"/></Relationships>
</file>

<file path=xl/charts/_rels/chart1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.xml"/></Relationships>
</file>

<file path=xl/charts/_rels/chart1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.xml"/></Relationships>
</file>

<file path=xl/charts/_rels/chart1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.xml"/></Relationships>
</file>

<file path=xl/charts/_rels/chart2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.xml"/></Relationships>
</file>

<file path=xl/charts/_rels/chart2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.xml"/></Relationships>
</file>

<file path=xl/charts/_rels/chart2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.xml"/></Relationships>
</file>

<file path=xl/charts/_rels/chart2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.xml"/></Relationships>
</file>

<file path=xl/charts/_rels/chart2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.xml"/></Relationships>
</file>

<file path=xl/charts/_rels/chart2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.xml"/></Relationships>
</file>

<file path=xl/charts/_rels/chart2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.xml"/></Relationships>
</file>

<file path=xl/charts/_rels/chart3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.xml"/></Relationships>
</file>

<file path=xl/charts/_rels/chart3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.xml"/></Relationships>
</file>

<file path=xl/charts/_rels/chart4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.xml"/></Relationships>
</file>

<file path=xl/charts/_rels/chart4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5.xml"/></Relationships>
</file>

<file path=xl/charts/_rels/chart4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6.xml"/></Relationships>
</file>

<file path=xl/charts/_rels/chart4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7.xml"/></Relationships>
</file>

<file path=xl/charts/_rels/chart4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9.xml"/></Relationships>
</file>

<file path=xl/charts/_rels/chart4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0.xml"/></Relationships>
</file>

<file path=xl/charts/_rels/chart4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1.xml"/></Relationships>
</file>

<file path=xl/charts/_rels/chart4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2.xml"/></Relationships>
</file>

<file path=xl/charts/_rels/chart5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6.7807961504812123E-2"/>
          <c:y val="2.5472818167018695E-2"/>
          <c:w val="0.89919203849520002"/>
          <c:h val="0.90883970441667561"/>
        </c:manualLayout>
      </c:layout>
      <c:scatterChart>
        <c:scatterStyle val="smoothMarker"/>
        <c:ser>
          <c:idx val="0"/>
          <c:order val="0"/>
          <c:tx>
            <c:strRef>
              <c:f>'1 Quantum'!$AT$108</c:f>
              <c:strCache>
                <c:ptCount val="1"/>
                <c:pt idx="0">
                  <c:v>A</c:v>
                </c:pt>
              </c:strCache>
            </c:strRef>
          </c:tx>
          <c:marker>
            <c:symbol val="none"/>
          </c:marker>
          <c:xVal>
            <c:numRef>
              <c:f>'1 Quantum'!$AS$109:$AS$128</c:f>
              <c:numCache>
                <c:formatCode>General</c:formatCode>
                <c:ptCount val="20"/>
                <c:pt idx="0">
                  <c:v>6.4</c:v>
                </c:pt>
                <c:pt idx="1">
                  <c:v>5.19</c:v>
                </c:pt>
                <c:pt idx="2">
                  <c:v>4.03</c:v>
                </c:pt>
                <c:pt idx="3">
                  <c:v>2.97</c:v>
                </c:pt>
                <c:pt idx="4">
                  <c:v>2.0299999999999998</c:v>
                </c:pt>
                <c:pt idx="5">
                  <c:v>1.24</c:v>
                </c:pt>
                <c:pt idx="6">
                  <c:v>0.76</c:v>
                </c:pt>
                <c:pt idx="7">
                  <c:v>0.65</c:v>
                </c:pt>
                <c:pt idx="8">
                  <c:v>0.26</c:v>
                </c:pt>
                <c:pt idx="9">
                  <c:v>7.0000000000000007E-2</c:v>
                </c:pt>
                <c:pt idx="10">
                  <c:v>0.06</c:v>
                </c:pt>
                <c:pt idx="11">
                  <c:v>0.19</c:v>
                </c:pt>
                <c:pt idx="12">
                  <c:v>0.39</c:v>
                </c:pt>
                <c:pt idx="13">
                  <c:v>0.44</c:v>
                </c:pt>
                <c:pt idx="14">
                  <c:v>0.48</c:v>
                </c:pt>
                <c:pt idx="15">
                  <c:v>0.51</c:v>
                </c:pt>
                <c:pt idx="16">
                  <c:v>0.61</c:v>
                </c:pt>
                <c:pt idx="17">
                  <c:v>0.77</c:v>
                </c:pt>
                <c:pt idx="18">
                  <c:v>0.82</c:v>
                </c:pt>
                <c:pt idx="19">
                  <c:v>0</c:v>
                </c:pt>
              </c:numCache>
            </c:numRef>
          </c:xVal>
          <c:yVal>
            <c:numRef>
              <c:f>'1 Quantum'!$AT$109:$AT$128</c:f>
              <c:numCache>
                <c:formatCode>General</c:formatCode>
                <c:ptCount val="20"/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19">
                  <c:v>0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'1 Quantum'!$AU$108</c:f>
              <c:strCache>
                <c:ptCount val="1"/>
                <c:pt idx="0">
                  <c:v>S(vx)/S(x)</c:v>
                </c:pt>
              </c:strCache>
            </c:strRef>
          </c:tx>
          <c:marker>
            <c:symbol val="none"/>
          </c:marker>
          <c:xVal>
            <c:numRef>
              <c:f>'1 Quantum'!$AS$109:$AS$128</c:f>
              <c:numCache>
                <c:formatCode>General</c:formatCode>
                <c:ptCount val="20"/>
                <c:pt idx="0">
                  <c:v>6.4</c:v>
                </c:pt>
                <c:pt idx="1">
                  <c:v>5.19</c:v>
                </c:pt>
                <c:pt idx="2">
                  <c:v>4.03</c:v>
                </c:pt>
                <c:pt idx="3">
                  <c:v>2.97</c:v>
                </c:pt>
                <c:pt idx="4">
                  <c:v>2.0299999999999998</c:v>
                </c:pt>
                <c:pt idx="5">
                  <c:v>1.24</c:v>
                </c:pt>
                <c:pt idx="6">
                  <c:v>0.76</c:v>
                </c:pt>
                <c:pt idx="7">
                  <c:v>0.65</c:v>
                </c:pt>
                <c:pt idx="8">
                  <c:v>0.26</c:v>
                </c:pt>
                <c:pt idx="9">
                  <c:v>7.0000000000000007E-2</c:v>
                </c:pt>
                <c:pt idx="10">
                  <c:v>0.06</c:v>
                </c:pt>
                <c:pt idx="11">
                  <c:v>0.19</c:v>
                </c:pt>
                <c:pt idx="12">
                  <c:v>0.39</c:v>
                </c:pt>
                <c:pt idx="13">
                  <c:v>0.44</c:v>
                </c:pt>
                <c:pt idx="14">
                  <c:v>0.48</c:v>
                </c:pt>
                <c:pt idx="15">
                  <c:v>0.51</c:v>
                </c:pt>
                <c:pt idx="16">
                  <c:v>0.61</c:v>
                </c:pt>
                <c:pt idx="17">
                  <c:v>0.77</c:v>
                </c:pt>
                <c:pt idx="18">
                  <c:v>0.82</c:v>
                </c:pt>
                <c:pt idx="19">
                  <c:v>0</c:v>
                </c:pt>
              </c:numCache>
            </c:numRef>
          </c:xVal>
          <c:yVal>
            <c:numRef>
              <c:f>'1 Quantum'!$AU$109:$AU$128</c:f>
              <c:numCache>
                <c:formatCode>General</c:formatCode>
                <c:ptCount val="20"/>
                <c:pt idx="6">
                  <c:v>0.5194766797250352</c:v>
                </c:pt>
                <c:pt idx="7">
                  <c:v>0.63539668700959029</c:v>
                </c:pt>
                <c:pt idx="8">
                  <c:v>0.75662493903430339</c:v>
                </c:pt>
                <c:pt idx="9">
                  <c:v>0.79325095057034223</c:v>
                </c:pt>
                <c:pt idx="10">
                  <c:v>0.79310344827586199</c:v>
                </c:pt>
                <c:pt idx="11">
                  <c:v>0.77368421052631575</c:v>
                </c:pt>
                <c:pt idx="12">
                  <c:v>0.73502393582610948</c:v>
                </c:pt>
                <c:pt idx="13">
                  <c:v>0.72372227579556414</c:v>
                </c:pt>
                <c:pt idx="14">
                  <c:v>0.71229934433642328</c:v>
                </c:pt>
                <c:pt idx="15">
                  <c:v>0.69977666702116348</c:v>
                </c:pt>
                <c:pt idx="16">
                  <c:v>0.67255956956187546</c:v>
                </c:pt>
                <c:pt idx="17">
                  <c:v>0.58817951959544879</c:v>
                </c:pt>
                <c:pt idx="18">
                  <c:v>0.43703311958749252</c:v>
                </c:pt>
                <c:pt idx="19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'1 Quantum'!$AV$108</c:f>
              <c:strCache>
                <c:ptCount val="1"/>
                <c:pt idx="0">
                  <c:v>ωkmax</c:v>
                </c:pt>
              </c:strCache>
            </c:strRef>
          </c:tx>
          <c:marker>
            <c:symbol val="none"/>
          </c:marker>
          <c:xVal>
            <c:numRef>
              <c:f>'1 Quantum'!$AS$109:$AS$128</c:f>
              <c:numCache>
                <c:formatCode>General</c:formatCode>
                <c:ptCount val="20"/>
                <c:pt idx="0">
                  <c:v>6.4</c:v>
                </c:pt>
                <c:pt idx="1">
                  <c:v>5.19</c:v>
                </c:pt>
                <c:pt idx="2">
                  <c:v>4.03</c:v>
                </c:pt>
                <c:pt idx="3">
                  <c:v>2.97</c:v>
                </c:pt>
                <c:pt idx="4">
                  <c:v>2.0299999999999998</c:v>
                </c:pt>
                <c:pt idx="5">
                  <c:v>1.24</c:v>
                </c:pt>
                <c:pt idx="6">
                  <c:v>0.76</c:v>
                </c:pt>
                <c:pt idx="7">
                  <c:v>0.65</c:v>
                </c:pt>
                <c:pt idx="8">
                  <c:v>0.26</c:v>
                </c:pt>
                <c:pt idx="9">
                  <c:v>7.0000000000000007E-2</c:v>
                </c:pt>
                <c:pt idx="10">
                  <c:v>0.06</c:v>
                </c:pt>
                <c:pt idx="11">
                  <c:v>0.19</c:v>
                </c:pt>
                <c:pt idx="12">
                  <c:v>0.39</c:v>
                </c:pt>
                <c:pt idx="13">
                  <c:v>0.44</c:v>
                </c:pt>
                <c:pt idx="14">
                  <c:v>0.48</c:v>
                </c:pt>
                <c:pt idx="15">
                  <c:v>0.51</c:v>
                </c:pt>
                <c:pt idx="16">
                  <c:v>0.61</c:v>
                </c:pt>
                <c:pt idx="17">
                  <c:v>0.77</c:v>
                </c:pt>
                <c:pt idx="18">
                  <c:v>0.82</c:v>
                </c:pt>
                <c:pt idx="19">
                  <c:v>0</c:v>
                </c:pt>
              </c:numCache>
            </c:numRef>
          </c:xVal>
          <c:yVal>
            <c:numRef>
              <c:f>'1 Quantum'!$AV$109:$AV$128</c:f>
              <c:numCache>
                <c:formatCode>General</c:formatCode>
                <c:ptCount val="20"/>
                <c:pt idx="0">
                  <c:v>0.5097830985593913</c:v>
                </c:pt>
                <c:pt idx="1">
                  <c:v>0.49566165211036967</c:v>
                </c:pt>
                <c:pt idx="2">
                  <c:v>0.47317292866035188</c:v>
                </c:pt>
                <c:pt idx="3">
                  <c:v>0.44312936752559784</c:v>
                </c:pt>
                <c:pt idx="4">
                  <c:v>0.40296465571285489</c:v>
                </c:pt>
                <c:pt idx="5">
                  <c:v>0.34986260881595177</c:v>
                </c:pt>
                <c:pt idx="6">
                  <c:v>0.31596176335053699</c:v>
                </c:pt>
                <c:pt idx="7">
                  <c:v>0.35196031026366353</c:v>
                </c:pt>
                <c:pt idx="8">
                  <c:v>0.41500359984622343</c:v>
                </c:pt>
                <c:pt idx="9">
                  <c:v>0.62768954651466924</c:v>
                </c:pt>
                <c:pt idx="10">
                  <c:v>0.82774232141881876</c:v>
                </c:pt>
                <c:pt idx="11">
                  <c:v>0.45907164156754371</c:v>
                </c:pt>
                <c:pt idx="12">
                  <c:v>0.4043476268806816</c:v>
                </c:pt>
                <c:pt idx="13">
                  <c:v>0.40049658539242877</c:v>
                </c:pt>
                <c:pt idx="14">
                  <c:v>0.392373512119367</c:v>
                </c:pt>
                <c:pt idx="15">
                  <c:v>0.37948090998579986</c:v>
                </c:pt>
                <c:pt idx="16">
                  <c:v>0.37602509080095531</c:v>
                </c:pt>
                <c:pt idx="17">
                  <c:v>0.34539435124804074</c:v>
                </c:pt>
                <c:pt idx="18">
                  <c:v>0.15442797249226065</c:v>
                </c:pt>
                <c:pt idx="19">
                  <c:v>0</c:v>
                </c:pt>
              </c:numCache>
            </c:numRef>
          </c:yVal>
          <c:smooth val="1"/>
        </c:ser>
        <c:axId val="100711808"/>
        <c:axId val="100725888"/>
      </c:scatterChart>
      <c:valAx>
        <c:axId val="100711808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0725888"/>
        <c:crosses val="autoZero"/>
        <c:crossBetween val="midCat"/>
      </c:valAx>
      <c:valAx>
        <c:axId val="100725888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071180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67681933508312875"/>
          <c:y val="7.8607137042816924E-2"/>
          <c:w val="0.19479177602799649"/>
          <c:h val="0.13678451880353068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44" l="0.70000000000000062" r="0.70000000000000062" t="0.75000000000001044" header="0.30000000000000032" footer="0.30000000000000032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5.6729221347332034E-2"/>
          <c:y val="3.1815246280335462E-2"/>
          <c:w val="0.91678477690288762"/>
          <c:h val="0.94162713099349493"/>
        </c:manualLayout>
      </c:layout>
      <c:scatterChart>
        <c:scatterStyle val="smoothMarker"/>
        <c:ser>
          <c:idx val="0"/>
          <c:order val="0"/>
          <c:tx>
            <c:strRef>
              <c:f>'1 Quantum'!$AR$106</c:f>
              <c:strCache>
                <c:ptCount val="1"/>
                <c:pt idx="0">
                  <c:v>Xgem</c:v>
                </c:pt>
              </c:strCache>
            </c:strRef>
          </c:tx>
          <c:marker>
            <c:symbol val="none"/>
          </c:marker>
          <c:xVal>
            <c:numRef>
              <c:f>'1 Quantum'!$AQ$109:$AQ$128</c:f>
              <c:numCache>
                <c:formatCode>General</c:formatCode>
                <c:ptCount val="20"/>
                <c:pt idx="0">
                  <c:v>-7.0000000000000007E-2</c:v>
                </c:pt>
                <c:pt idx="1">
                  <c:v>-6.5000000000000002E-2</c:v>
                </c:pt>
                <c:pt idx="2">
                  <c:v>-0.06</c:v>
                </c:pt>
                <c:pt idx="3">
                  <c:v>-5.5E-2</c:v>
                </c:pt>
                <c:pt idx="4">
                  <c:v>-0.05</c:v>
                </c:pt>
                <c:pt idx="5">
                  <c:v>-4.4999999999999998E-2</c:v>
                </c:pt>
                <c:pt idx="6">
                  <c:v>-4.1099999999999998E-2</c:v>
                </c:pt>
                <c:pt idx="7">
                  <c:v>-0.04</c:v>
                </c:pt>
                <c:pt idx="8">
                  <c:v>-3.5000000000000003E-2</c:v>
                </c:pt>
                <c:pt idx="9">
                  <c:v>-0.03</c:v>
                </c:pt>
                <c:pt idx="10">
                  <c:v>-2.5000000000000001E-2</c:v>
                </c:pt>
                <c:pt idx="11">
                  <c:v>-0.02</c:v>
                </c:pt>
                <c:pt idx="12">
                  <c:v>-1.4999999999999999E-2</c:v>
                </c:pt>
                <c:pt idx="13">
                  <c:v>-1.4E-2</c:v>
                </c:pt>
                <c:pt idx="14">
                  <c:v>-1.2999999999999999E-2</c:v>
                </c:pt>
                <c:pt idx="15">
                  <c:v>-1.2E-2</c:v>
                </c:pt>
                <c:pt idx="16">
                  <c:v>-0.01</c:v>
                </c:pt>
                <c:pt idx="17">
                  <c:v>-5.0000000000000001E-3</c:v>
                </c:pt>
                <c:pt idx="18">
                  <c:v>-1E-3</c:v>
                </c:pt>
                <c:pt idx="19">
                  <c:v>0</c:v>
                </c:pt>
              </c:numCache>
            </c:numRef>
          </c:xVal>
          <c:yVal>
            <c:numRef>
              <c:f>'1 Quantum'!$AR$109:$AR$128</c:f>
              <c:numCache>
                <c:formatCode>General</c:formatCode>
                <c:ptCount val="20"/>
                <c:pt idx="6">
                  <c:v>-1.6241999999999999E-2</c:v>
                </c:pt>
                <c:pt idx="7">
                  <c:v>-2.1572000000000001E-2</c:v>
                </c:pt>
                <c:pt idx="8">
                  <c:v>-2.5906999999999999E-2</c:v>
                </c:pt>
                <c:pt idx="9">
                  <c:v>-2.6988999999999999E-2</c:v>
                </c:pt>
                <c:pt idx="10">
                  <c:v>-2.7074999999999998E-2</c:v>
                </c:pt>
                <c:pt idx="11">
                  <c:v>-2.6459E-2</c:v>
                </c:pt>
                <c:pt idx="12">
                  <c:v>-2.5184999999999999E-2</c:v>
                </c:pt>
                <c:pt idx="13">
                  <c:v>-2.4850000000000001E-2</c:v>
                </c:pt>
                <c:pt idx="14">
                  <c:v>-2.4462000000000001E-2</c:v>
                </c:pt>
                <c:pt idx="15">
                  <c:v>-2.4008000000000002E-2</c:v>
                </c:pt>
                <c:pt idx="16">
                  <c:v>-2.3026000000000001E-2</c:v>
                </c:pt>
                <c:pt idx="17">
                  <c:v>-1.9609000000000001E-2</c:v>
                </c:pt>
                <c:pt idx="18">
                  <c:v>-1.2479000000000001E-2</c:v>
                </c:pt>
                <c:pt idx="19">
                  <c:v>0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'1 Quantum'!$AS$108</c:f>
              <c:strCache>
                <c:ptCount val="1"/>
                <c:pt idx="0">
                  <c:v>Ekmax</c:v>
                </c:pt>
              </c:strCache>
            </c:strRef>
          </c:tx>
          <c:marker>
            <c:symbol val="none"/>
          </c:marker>
          <c:xVal>
            <c:numRef>
              <c:f>'1 Quantum'!$AQ$109:$AQ$128</c:f>
              <c:numCache>
                <c:formatCode>General</c:formatCode>
                <c:ptCount val="20"/>
                <c:pt idx="0">
                  <c:v>-7.0000000000000007E-2</c:v>
                </c:pt>
                <c:pt idx="1">
                  <c:v>-6.5000000000000002E-2</c:v>
                </c:pt>
                <c:pt idx="2">
                  <c:v>-0.06</c:v>
                </c:pt>
                <c:pt idx="3">
                  <c:v>-5.5E-2</c:v>
                </c:pt>
                <c:pt idx="4">
                  <c:v>-0.05</c:v>
                </c:pt>
                <c:pt idx="5">
                  <c:v>-4.4999999999999998E-2</c:v>
                </c:pt>
                <c:pt idx="6">
                  <c:v>-4.1099999999999998E-2</c:v>
                </c:pt>
                <c:pt idx="7">
                  <c:v>-0.04</c:v>
                </c:pt>
                <c:pt idx="8">
                  <c:v>-3.5000000000000003E-2</c:v>
                </c:pt>
                <c:pt idx="9">
                  <c:v>-0.03</c:v>
                </c:pt>
                <c:pt idx="10">
                  <c:v>-2.5000000000000001E-2</c:v>
                </c:pt>
                <c:pt idx="11">
                  <c:v>-0.02</c:v>
                </c:pt>
                <c:pt idx="12">
                  <c:v>-1.4999999999999999E-2</c:v>
                </c:pt>
                <c:pt idx="13">
                  <c:v>-1.4E-2</c:v>
                </c:pt>
                <c:pt idx="14">
                  <c:v>-1.2999999999999999E-2</c:v>
                </c:pt>
                <c:pt idx="15">
                  <c:v>-1.2E-2</c:v>
                </c:pt>
                <c:pt idx="16">
                  <c:v>-0.01</c:v>
                </c:pt>
                <c:pt idx="17">
                  <c:v>-5.0000000000000001E-3</c:v>
                </c:pt>
                <c:pt idx="18">
                  <c:v>-1E-3</c:v>
                </c:pt>
                <c:pt idx="19">
                  <c:v>0</c:v>
                </c:pt>
              </c:numCache>
            </c:numRef>
          </c:xVal>
          <c:yVal>
            <c:numRef>
              <c:f>'1 Quantum'!$AS$109:$AS$128</c:f>
              <c:numCache>
                <c:formatCode>General</c:formatCode>
                <c:ptCount val="20"/>
                <c:pt idx="0">
                  <c:v>6.4</c:v>
                </c:pt>
                <c:pt idx="1">
                  <c:v>5.19</c:v>
                </c:pt>
                <c:pt idx="2">
                  <c:v>4.03</c:v>
                </c:pt>
                <c:pt idx="3">
                  <c:v>2.97</c:v>
                </c:pt>
                <c:pt idx="4">
                  <c:v>2.0299999999999998</c:v>
                </c:pt>
                <c:pt idx="5">
                  <c:v>1.24</c:v>
                </c:pt>
                <c:pt idx="6">
                  <c:v>0.76</c:v>
                </c:pt>
                <c:pt idx="7">
                  <c:v>0.65</c:v>
                </c:pt>
                <c:pt idx="8">
                  <c:v>0.26</c:v>
                </c:pt>
                <c:pt idx="9">
                  <c:v>7.0000000000000007E-2</c:v>
                </c:pt>
                <c:pt idx="10">
                  <c:v>0.06</c:v>
                </c:pt>
                <c:pt idx="11">
                  <c:v>0.19</c:v>
                </c:pt>
                <c:pt idx="12">
                  <c:v>0.39</c:v>
                </c:pt>
                <c:pt idx="13">
                  <c:v>0.44</c:v>
                </c:pt>
                <c:pt idx="14">
                  <c:v>0.48</c:v>
                </c:pt>
                <c:pt idx="15">
                  <c:v>0.51</c:v>
                </c:pt>
                <c:pt idx="16">
                  <c:v>0.61</c:v>
                </c:pt>
                <c:pt idx="17">
                  <c:v>0.77</c:v>
                </c:pt>
                <c:pt idx="18">
                  <c:v>0.82</c:v>
                </c:pt>
                <c:pt idx="19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'1 Quantum'!$AT$108</c:f>
              <c:strCache>
                <c:ptCount val="1"/>
                <c:pt idx="0">
                  <c:v>A</c:v>
                </c:pt>
              </c:strCache>
            </c:strRef>
          </c:tx>
          <c:marker>
            <c:symbol val="none"/>
          </c:marker>
          <c:xVal>
            <c:numRef>
              <c:f>'1 Quantum'!$AQ$109:$AQ$128</c:f>
              <c:numCache>
                <c:formatCode>General</c:formatCode>
                <c:ptCount val="20"/>
                <c:pt idx="0">
                  <c:v>-7.0000000000000007E-2</c:v>
                </c:pt>
                <c:pt idx="1">
                  <c:v>-6.5000000000000002E-2</c:v>
                </c:pt>
                <c:pt idx="2">
                  <c:v>-0.06</c:v>
                </c:pt>
                <c:pt idx="3">
                  <c:v>-5.5E-2</c:v>
                </c:pt>
                <c:pt idx="4">
                  <c:v>-0.05</c:v>
                </c:pt>
                <c:pt idx="5">
                  <c:v>-4.4999999999999998E-2</c:v>
                </c:pt>
                <c:pt idx="6">
                  <c:v>-4.1099999999999998E-2</c:v>
                </c:pt>
                <c:pt idx="7">
                  <c:v>-0.04</c:v>
                </c:pt>
                <c:pt idx="8">
                  <c:v>-3.5000000000000003E-2</c:v>
                </c:pt>
                <c:pt idx="9">
                  <c:v>-0.03</c:v>
                </c:pt>
                <c:pt idx="10">
                  <c:v>-2.5000000000000001E-2</c:v>
                </c:pt>
                <c:pt idx="11">
                  <c:v>-0.02</c:v>
                </c:pt>
                <c:pt idx="12">
                  <c:v>-1.4999999999999999E-2</c:v>
                </c:pt>
                <c:pt idx="13">
                  <c:v>-1.4E-2</c:v>
                </c:pt>
                <c:pt idx="14">
                  <c:v>-1.2999999999999999E-2</c:v>
                </c:pt>
                <c:pt idx="15">
                  <c:v>-1.2E-2</c:v>
                </c:pt>
                <c:pt idx="16">
                  <c:v>-0.01</c:v>
                </c:pt>
                <c:pt idx="17">
                  <c:v>-5.0000000000000001E-3</c:v>
                </c:pt>
                <c:pt idx="18">
                  <c:v>-1E-3</c:v>
                </c:pt>
                <c:pt idx="19">
                  <c:v>0</c:v>
                </c:pt>
              </c:numCache>
            </c:numRef>
          </c:xVal>
          <c:yVal>
            <c:numRef>
              <c:f>'1 Quantum'!$AT$109:$AT$128</c:f>
              <c:numCache>
                <c:formatCode>General</c:formatCode>
                <c:ptCount val="20"/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19">
                  <c:v>0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'1 Quantum'!$AU$108</c:f>
              <c:strCache>
                <c:ptCount val="1"/>
                <c:pt idx="0">
                  <c:v>S(vx)/S(x)</c:v>
                </c:pt>
              </c:strCache>
            </c:strRef>
          </c:tx>
          <c:marker>
            <c:symbol val="none"/>
          </c:marker>
          <c:xVal>
            <c:numRef>
              <c:f>'1 Quantum'!$AQ$109:$AQ$128</c:f>
              <c:numCache>
                <c:formatCode>General</c:formatCode>
                <c:ptCount val="20"/>
                <c:pt idx="0">
                  <c:v>-7.0000000000000007E-2</c:v>
                </c:pt>
                <c:pt idx="1">
                  <c:v>-6.5000000000000002E-2</c:v>
                </c:pt>
                <c:pt idx="2">
                  <c:v>-0.06</c:v>
                </c:pt>
                <c:pt idx="3">
                  <c:v>-5.5E-2</c:v>
                </c:pt>
                <c:pt idx="4">
                  <c:v>-0.05</c:v>
                </c:pt>
                <c:pt idx="5">
                  <c:v>-4.4999999999999998E-2</c:v>
                </c:pt>
                <c:pt idx="6">
                  <c:v>-4.1099999999999998E-2</c:v>
                </c:pt>
                <c:pt idx="7">
                  <c:v>-0.04</c:v>
                </c:pt>
                <c:pt idx="8">
                  <c:v>-3.5000000000000003E-2</c:v>
                </c:pt>
                <c:pt idx="9">
                  <c:v>-0.03</c:v>
                </c:pt>
                <c:pt idx="10">
                  <c:v>-2.5000000000000001E-2</c:v>
                </c:pt>
                <c:pt idx="11">
                  <c:v>-0.02</c:v>
                </c:pt>
                <c:pt idx="12">
                  <c:v>-1.4999999999999999E-2</c:v>
                </c:pt>
                <c:pt idx="13">
                  <c:v>-1.4E-2</c:v>
                </c:pt>
                <c:pt idx="14">
                  <c:v>-1.2999999999999999E-2</c:v>
                </c:pt>
                <c:pt idx="15">
                  <c:v>-1.2E-2</c:v>
                </c:pt>
                <c:pt idx="16">
                  <c:v>-0.01</c:v>
                </c:pt>
                <c:pt idx="17">
                  <c:v>-5.0000000000000001E-3</c:v>
                </c:pt>
                <c:pt idx="18">
                  <c:v>-1E-3</c:v>
                </c:pt>
                <c:pt idx="19">
                  <c:v>0</c:v>
                </c:pt>
              </c:numCache>
            </c:numRef>
          </c:xVal>
          <c:yVal>
            <c:numRef>
              <c:f>'1 Quantum'!$AU$109:$AU$128</c:f>
              <c:numCache>
                <c:formatCode>General</c:formatCode>
                <c:ptCount val="20"/>
                <c:pt idx="6">
                  <c:v>0.5194766797250352</c:v>
                </c:pt>
                <c:pt idx="7">
                  <c:v>0.63539668700959029</c:v>
                </c:pt>
                <c:pt idx="8">
                  <c:v>0.75662493903430339</c:v>
                </c:pt>
                <c:pt idx="9">
                  <c:v>0.79325095057034223</c:v>
                </c:pt>
                <c:pt idx="10">
                  <c:v>0.79310344827586199</c:v>
                </c:pt>
                <c:pt idx="11">
                  <c:v>0.77368421052631575</c:v>
                </c:pt>
                <c:pt idx="12">
                  <c:v>0.73502393582610948</c:v>
                </c:pt>
                <c:pt idx="13">
                  <c:v>0.72372227579556414</c:v>
                </c:pt>
                <c:pt idx="14">
                  <c:v>0.71229934433642328</c:v>
                </c:pt>
                <c:pt idx="15">
                  <c:v>0.69977666702116348</c:v>
                </c:pt>
                <c:pt idx="16">
                  <c:v>0.67255956956187546</c:v>
                </c:pt>
                <c:pt idx="17">
                  <c:v>0.58817951959544879</c:v>
                </c:pt>
                <c:pt idx="18">
                  <c:v>0.43703311958749252</c:v>
                </c:pt>
                <c:pt idx="19">
                  <c:v>0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'1 Quantum'!$AV$108</c:f>
              <c:strCache>
                <c:ptCount val="1"/>
                <c:pt idx="0">
                  <c:v>ωkmax</c:v>
                </c:pt>
              </c:strCache>
            </c:strRef>
          </c:tx>
          <c:marker>
            <c:symbol val="none"/>
          </c:marker>
          <c:xVal>
            <c:numRef>
              <c:f>'1 Quantum'!$AQ$109:$AQ$128</c:f>
              <c:numCache>
                <c:formatCode>General</c:formatCode>
                <c:ptCount val="20"/>
                <c:pt idx="0">
                  <c:v>-7.0000000000000007E-2</c:v>
                </c:pt>
                <c:pt idx="1">
                  <c:v>-6.5000000000000002E-2</c:v>
                </c:pt>
                <c:pt idx="2">
                  <c:v>-0.06</c:v>
                </c:pt>
                <c:pt idx="3">
                  <c:v>-5.5E-2</c:v>
                </c:pt>
                <c:pt idx="4">
                  <c:v>-0.05</c:v>
                </c:pt>
                <c:pt idx="5">
                  <c:v>-4.4999999999999998E-2</c:v>
                </c:pt>
                <c:pt idx="6">
                  <c:v>-4.1099999999999998E-2</c:v>
                </c:pt>
                <c:pt idx="7">
                  <c:v>-0.04</c:v>
                </c:pt>
                <c:pt idx="8">
                  <c:v>-3.5000000000000003E-2</c:v>
                </c:pt>
                <c:pt idx="9">
                  <c:v>-0.03</c:v>
                </c:pt>
                <c:pt idx="10">
                  <c:v>-2.5000000000000001E-2</c:v>
                </c:pt>
                <c:pt idx="11">
                  <c:v>-0.02</c:v>
                </c:pt>
                <c:pt idx="12">
                  <c:v>-1.4999999999999999E-2</c:v>
                </c:pt>
                <c:pt idx="13">
                  <c:v>-1.4E-2</c:v>
                </c:pt>
                <c:pt idx="14">
                  <c:v>-1.2999999999999999E-2</c:v>
                </c:pt>
                <c:pt idx="15">
                  <c:v>-1.2E-2</c:v>
                </c:pt>
                <c:pt idx="16">
                  <c:v>-0.01</c:v>
                </c:pt>
                <c:pt idx="17">
                  <c:v>-5.0000000000000001E-3</c:v>
                </c:pt>
                <c:pt idx="18">
                  <c:v>-1E-3</c:v>
                </c:pt>
                <c:pt idx="19">
                  <c:v>0</c:v>
                </c:pt>
              </c:numCache>
            </c:numRef>
          </c:xVal>
          <c:yVal>
            <c:numRef>
              <c:f>'1 Quantum'!$AV$109:$AV$128</c:f>
              <c:numCache>
                <c:formatCode>General</c:formatCode>
                <c:ptCount val="20"/>
                <c:pt idx="0">
                  <c:v>0.5097830985593913</c:v>
                </c:pt>
                <c:pt idx="1">
                  <c:v>0.49566165211036967</c:v>
                </c:pt>
                <c:pt idx="2">
                  <c:v>0.47317292866035188</c:v>
                </c:pt>
                <c:pt idx="3">
                  <c:v>0.44312936752559784</c:v>
                </c:pt>
                <c:pt idx="4">
                  <c:v>0.40296465571285489</c:v>
                </c:pt>
                <c:pt idx="5">
                  <c:v>0.34986260881595177</c:v>
                </c:pt>
                <c:pt idx="6">
                  <c:v>0.31596176335053699</c:v>
                </c:pt>
                <c:pt idx="7">
                  <c:v>0.35196031026366353</c:v>
                </c:pt>
                <c:pt idx="8">
                  <c:v>0.41500359984622343</c:v>
                </c:pt>
                <c:pt idx="9">
                  <c:v>0.62768954651466924</c:v>
                </c:pt>
                <c:pt idx="10">
                  <c:v>0.82774232141881876</c:v>
                </c:pt>
                <c:pt idx="11">
                  <c:v>0.45907164156754371</c:v>
                </c:pt>
                <c:pt idx="12">
                  <c:v>0.4043476268806816</c:v>
                </c:pt>
                <c:pt idx="13">
                  <c:v>0.40049658539242877</c:v>
                </c:pt>
                <c:pt idx="14">
                  <c:v>0.392373512119367</c:v>
                </c:pt>
                <c:pt idx="15">
                  <c:v>0.37948090998579986</c:v>
                </c:pt>
                <c:pt idx="16">
                  <c:v>0.37602509080095531</c:v>
                </c:pt>
                <c:pt idx="17">
                  <c:v>0.34539435124804074</c:v>
                </c:pt>
                <c:pt idx="18">
                  <c:v>0.15442797249226065</c:v>
                </c:pt>
                <c:pt idx="19">
                  <c:v>0</c:v>
                </c:pt>
              </c:numCache>
            </c:numRef>
          </c:yVal>
          <c:smooth val="1"/>
        </c:ser>
        <c:axId val="106758144"/>
        <c:axId val="106759680"/>
      </c:scatterChart>
      <c:valAx>
        <c:axId val="106758144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6759680"/>
        <c:crosses val="autoZero"/>
        <c:crossBetween val="midCat"/>
        <c:majorUnit val="1.0000000000000005E-2"/>
      </c:valAx>
      <c:valAx>
        <c:axId val="106759680"/>
        <c:scaling>
          <c:orientation val="minMax"/>
          <c:max val="1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6758144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16354155730533684"/>
          <c:y val="0.53625835216970164"/>
          <c:w val="0.19479177602799649"/>
          <c:h val="0.23768287836260216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66" l="0.70000000000000062" r="0.70000000000000062" t="0.75000000000001066" header="0.30000000000000032" footer="0.30000000000000032"/>
    <c:pageSetup/>
  </c:printSettings>
  <c:userShapes r:id="rId1"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5.9506999125110913E-2"/>
          <c:y val="2.8036665871311556E-2"/>
          <c:w val="0.91643744531933458"/>
          <c:h val="0.90870158275670088"/>
        </c:manualLayout>
      </c:layout>
      <c:scatterChart>
        <c:scatterStyle val="smoothMarker"/>
        <c:ser>
          <c:idx val="0"/>
          <c:order val="0"/>
          <c:tx>
            <c:strRef>
              <c:f>'1 Quantum'!$AS$108</c:f>
              <c:strCache>
                <c:ptCount val="1"/>
                <c:pt idx="0">
                  <c:v>Ekmax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Quantum'!$AS$115:$AS$128</c:f>
              <c:numCache>
                <c:formatCode>General</c:formatCode>
                <c:ptCount val="14"/>
                <c:pt idx="0">
                  <c:v>0.76</c:v>
                </c:pt>
                <c:pt idx="1">
                  <c:v>0.65</c:v>
                </c:pt>
                <c:pt idx="2">
                  <c:v>0.26</c:v>
                </c:pt>
                <c:pt idx="3">
                  <c:v>7.0000000000000007E-2</c:v>
                </c:pt>
                <c:pt idx="4">
                  <c:v>0.06</c:v>
                </c:pt>
                <c:pt idx="5">
                  <c:v>0.19</c:v>
                </c:pt>
                <c:pt idx="6">
                  <c:v>0.39</c:v>
                </c:pt>
                <c:pt idx="7">
                  <c:v>0.44</c:v>
                </c:pt>
                <c:pt idx="8">
                  <c:v>0.48</c:v>
                </c:pt>
                <c:pt idx="9">
                  <c:v>0.51</c:v>
                </c:pt>
                <c:pt idx="10">
                  <c:v>0.61</c:v>
                </c:pt>
                <c:pt idx="11">
                  <c:v>0.77</c:v>
                </c:pt>
                <c:pt idx="12">
                  <c:v>0.82</c:v>
                </c:pt>
                <c:pt idx="13">
                  <c:v>0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'1 Quantum'!$AT$108</c:f>
              <c:strCache>
                <c:ptCount val="1"/>
                <c:pt idx="0">
                  <c:v>A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Quantum'!$AT$115:$AT$128</c:f>
              <c:numCache>
                <c:formatCode>General</c:formatCode>
                <c:ptCount val="14"/>
                <c:pt idx="0">
                  <c:v>3.9019999999999999E-2</c:v>
                </c:pt>
                <c:pt idx="1">
                  <c:v>3.2395E-2</c:v>
                </c:pt>
                <c:pt idx="2">
                  <c:v>1.7376000000000003E-2</c:v>
                </c:pt>
                <c:pt idx="3">
                  <c:v>5.9609999999999976E-3</c:v>
                </c:pt>
                <c:pt idx="4">
                  <c:v>4.1849999999999977E-3</c:v>
                </c:pt>
                <c:pt idx="5">
                  <c:v>1.3427999999999999E-2</c:v>
                </c:pt>
                <c:pt idx="6">
                  <c:v>2.1842E-2</c:v>
                </c:pt>
                <c:pt idx="7">
                  <c:v>2.3422999999999999E-2</c:v>
                </c:pt>
                <c:pt idx="8">
                  <c:v>2.4971E-2</c:v>
                </c:pt>
                <c:pt idx="9">
                  <c:v>2.6613999999999999E-2</c:v>
                </c:pt>
                <c:pt idx="10">
                  <c:v>2.9373999999999997E-2</c:v>
                </c:pt>
                <c:pt idx="11">
                  <c:v>3.5929000000000003E-2</c:v>
                </c:pt>
                <c:pt idx="12">
                  <c:v>8.2927000000000001E-2</c:v>
                </c:pt>
                <c:pt idx="13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'1 Quantum'!$AU$108</c:f>
              <c:strCache>
                <c:ptCount val="1"/>
                <c:pt idx="0">
                  <c:v>S(vx)/S(x)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Quantum'!$AU$115:$AU$128</c:f>
              <c:numCache>
                <c:formatCode>General</c:formatCode>
                <c:ptCount val="14"/>
                <c:pt idx="0">
                  <c:v>0.5194766797250352</c:v>
                </c:pt>
                <c:pt idx="1">
                  <c:v>0.63539668700959029</c:v>
                </c:pt>
                <c:pt idx="2">
                  <c:v>0.75662493903430339</c:v>
                </c:pt>
                <c:pt idx="3">
                  <c:v>0.79325095057034223</c:v>
                </c:pt>
                <c:pt idx="4">
                  <c:v>0.79310344827586199</c:v>
                </c:pt>
                <c:pt idx="5">
                  <c:v>0.77368421052631575</c:v>
                </c:pt>
                <c:pt idx="6">
                  <c:v>0.73502393582610948</c:v>
                </c:pt>
                <c:pt idx="7">
                  <c:v>0.72372227579556414</c:v>
                </c:pt>
                <c:pt idx="8">
                  <c:v>0.71229934433642328</c:v>
                </c:pt>
                <c:pt idx="9">
                  <c:v>0.69977666702116348</c:v>
                </c:pt>
                <c:pt idx="10">
                  <c:v>0.67255956956187546</c:v>
                </c:pt>
                <c:pt idx="11">
                  <c:v>0.58817951959544879</c:v>
                </c:pt>
                <c:pt idx="12">
                  <c:v>0.43703311958749252</c:v>
                </c:pt>
                <c:pt idx="13">
                  <c:v>0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'1 Quantum'!$AV$108</c:f>
              <c:strCache>
                <c:ptCount val="1"/>
                <c:pt idx="0">
                  <c:v>ωkmax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Quantum'!$AV$115:$AV$128</c:f>
              <c:numCache>
                <c:formatCode>General</c:formatCode>
                <c:ptCount val="14"/>
                <c:pt idx="0">
                  <c:v>0.31596176335053699</c:v>
                </c:pt>
                <c:pt idx="1">
                  <c:v>0.35196031026366353</c:v>
                </c:pt>
                <c:pt idx="2">
                  <c:v>0.41500359984622343</c:v>
                </c:pt>
                <c:pt idx="3">
                  <c:v>0.62768954651466924</c:v>
                </c:pt>
                <c:pt idx="4">
                  <c:v>0.82774232141881876</c:v>
                </c:pt>
                <c:pt idx="5">
                  <c:v>0.45907164156754371</c:v>
                </c:pt>
                <c:pt idx="6">
                  <c:v>0.4043476268806816</c:v>
                </c:pt>
                <c:pt idx="7">
                  <c:v>0.40049658539242877</c:v>
                </c:pt>
                <c:pt idx="8">
                  <c:v>0.392373512119367</c:v>
                </c:pt>
                <c:pt idx="9">
                  <c:v>0.37948090998579986</c:v>
                </c:pt>
                <c:pt idx="10">
                  <c:v>0.37602509080095531</c:v>
                </c:pt>
                <c:pt idx="11">
                  <c:v>0.34539435124804074</c:v>
                </c:pt>
                <c:pt idx="12">
                  <c:v>0.15442797249226065</c:v>
                </c:pt>
                <c:pt idx="13">
                  <c:v>0</c:v>
                </c:pt>
              </c:numCache>
            </c:numRef>
          </c:yVal>
          <c:smooth val="1"/>
        </c:ser>
        <c:axId val="106777600"/>
        <c:axId val="106820352"/>
      </c:scatterChart>
      <c:valAx>
        <c:axId val="106777600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6820352"/>
        <c:crosses val="autoZero"/>
        <c:crossBetween val="midCat"/>
      </c:valAx>
      <c:valAx>
        <c:axId val="106820352"/>
        <c:scaling>
          <c:orientation val="minMax"/>
          <c:max val="0.9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677760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22187489063866872"/>
          <c:y val="0.65109639704127964"/>
          <c:w val="0.19479177602799649"/>
          <c:h val="0.18265569076592741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44" l="0.70000000000000062" r="0.70000000000000062" t="0.75000000000001044" header="0.30000000000000032" footer="0.30000000000000032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2.9376202253366401E-2"/>
          <c:y val="2.3572228630656833E-2"/>
          <c:w val="0.92414687343802993"/>
          <c:h val="0.92323954728588864"/>
        </c:manualLayout>
      </c:layout>
      <c:scatterChart>
        <c:scatterStyle val="smoothMarker"/>
        <c:ser>
          <c:idx val="0"/>
          <c:order val="0"/>
          <c:tx>
            <c:strRef>
              <c:f>'2 Quanta'!$CK$274</c:f>
              <c:strCache>
                <c:ptCount val="1"/>
                <c:pt idx="0">
                  <c:v>Xgem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Quanta'!$CK$280:$CK$310</c:f>
              <c:numCache>
                <c:formatCode>General</c:formatCode>
                <c:ptCount val="31"/>
                <c:pt idx="1">
                  <c:v>-1.6241999999999999E-2</c:v>
                </c:pt>
                <c:pt idx="2">
                  <c:v>-2.1572000000000001E-2</c:v>
                </c:pt>
                <c:pt idx="3">
                  <c:v>-2.5906999999999999E-2</c:v>
                </c:pt>
                <c:pt idx="4">
                  <c:v>-2.6988999999999999E-2</c:v>
                </c:pt>
                <c:pt idx="5">
                  <c:v>-2.7074999999999998E-2</c:v>
                </c:pt>
                <c:pt idx="6">
                  <c:v>-2.6459E-2</c:v>
                </c:pt>
                <c:pt idx="7">
                  <c:v>-2.5184999999999999E-2</c:v>
                </c:pt>
                <c:pt idx="8">
                  <c:v>-2.4850000000000001E-2</c:v>
                </c:pt>
                <c:pt idx="9">
                  <c:v>-2.4462000000000001E-2</c:v>
                </c:pt>
                <c:pt idx="10">
                  <c:v>-2.4008000000000002E-2</c:v>
                </c:pt>
                <c:pt idx="11">
                  <c:v>-2.3026000000000001E-2</c:v>
                </c:pt>
                <c:pt idx="12">
                  <c:v>-1.9609000000000001E-2</c:v>
                </c:pt>
                <c:pt idx="13">
                  <c:v>-1.2479000000000001E-2</c:v>
                </c:pt>
                <c:pt idx="14">
                  <c:v>0</c:v>
                </c:pt>
                <c:pt idx="17">
                  <c:v>-4.2701999999999997E-2</c:v>
                </c:pt>
                <c:pt idx="18">
                  <c:v>-4.2582000000000002E-2</c:v>
                </c:pt>
                <c:pt idx="19">
                  <c:v>-4.2723999999999998E-2</c:v>
                </c:pt>
                <c:pt idx="20">
                  <c:v>-4.2784999999999997E-2</c:v>
                </c:pt>
                <c:pt idx="21">
                  <c:v>-4.2722999999999997E-2</c:v>
                </c:pt>
                <c:pt idx="22">
                  <c:v>-4.2854000000000003E-2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-3.1230000000000001E-2</c:v>
                </c:pt>
                <c:pt idx="28">
                  <c:v>-3.1254999999999998E-2</c:v>
                </c:pt>
                <c:pt idx="29">
                  <c:v>-3.0415999999999999E-2</c:v>
                </c:pt>
                <c:pt idx="30">
                  <c:v>-3.0943999999999999E-2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Quanta'!$CL$274</c:f>
              <c:strCache>
                <c:ptCount val="1"/>
                <c:pt idx="0">
                  <c:v>Ekmax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Quanta'!$CL$280:$CL$310</c:f>
              <c:numCache>
                <c:formatCode>General</c:formatCode>
                <c:ptCount val="31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4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Quanta'!$CM$274</c:f>
              <c:strCache>
                <c:ptCount val="1"/>
                <c:pt idx="0">
                  <c:v>L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Quanta'!$CM$280:$CM$310</c:f>
              <c:numCache>
                <c:formatCode>General</c:formatCode>
                <c:ptCount val="31"/>
                <c:pt idx="1">
                  <c:v>3.9019999999999999E-2</c:v>
                </c:pt>
                <c:pt idx="2">
                  <c:v>3.2395E-2</c:v>
                </c:pt>
                <c:pt idx="3">
                  <c:v>1.7376000000000003E-2</c:v>
                </c:pt>
                <c:pt idx="4">
                  <c:v>5.9609999999999976E-3</c:v>
                </c:pt>
                <c:pt idx="5">
                  <c:v>4.1849999999999977E-3</c:v>
                </c:pt>
                <c:pt idx="6">
                  <c:v>1.3427999999999999E-2</c:v>
                </c:pt>
                <c:pt idx="7">
                  <c:v>2.1842E-2</c:v>
                </c:pt>
                <c:pt idx="8">
                  <c:v>2.3422999999999999E-2</c:v>
                </c:pt>
                <c:pt idx="9">
                  <c:v>2.4971E-2</c:v>
                </c:pt>
                <c:pt idx="10">
                  <c:v>2.6613999999999999E-2</c:v>
                </c:pt>
                <c:pt idx="11">
                  <c:v>2.9373999999999997E-2</c:v>
                </c:pt>
                <c:pt idx="12">
                  <c:v>3.5929000000000003E-2</c:v>
                </c:pt>
                <c:pt idx="13">
                  <c:v>8.2927000000000001E-2</c:v>
                </c:pt>
                <c:pt idx="14">
                  <c:v>0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Quanta'!$CN$274</c:f>
              <c:strCache>
                <c:ptCount val="1"/>
                <c:pt idx="0">
                  <c:v>S(vx)/S(x)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Quanta'!$CN$280:$CN$310</c:f>
              <c:numCache>
                <c:formatCode>General</c:formatCode>
                <c:ptCount val="31"/>
                <c:pt idx="1">
                  <c:v>0.5194766797250352</c:v>
                </c:pt>
                <c:pt idx="2">
                  <c:v>0.63539668700959029</c:v>
                </c:pt>
                <c:pt idx="3">
                  <c:v>0.75662493903430339</c:v>
                </c:pt>
                <c:pt idx="4">
                  <c:v>0.79325095057034223</c:v>
                </c:pt>
                <c:pt idx="5">
                  <c:v>0.79310344827586199</c:v>
                </c:pt>
                <c:pt idx="6">
                  <c:v>0.77368421052631575</c:v>
                </c:pt>
                <c:pt idx="7">
                  <c:v>0.73502393582610948</c:v>
                </c:pt>
                <c:pt idx="8">
                  <c:v>0.72372227579556414</c:v>
                </c:pt>
                <c:pt idx="9">
                  <c:v>0.71229934433642328</c:v>
                </c:pt>
                <c:pt idx="10">
                  <c:v>0.69977666702116348</c:v>
                </c:pt>
                <c:pt idx="11">
                  <c:v>0.67255956956187546</c:v>
                </c:pt>
                <c:pt idx="12">
                  <c:v>0.58817951959544879</c:v>
                </c:pt>
                <c:pt idx="13">
                  <c:v>0.43703311958749252</c:v>
                </c:pt>
                <c:pt idx="14">
                  <c:v>0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'2 Quanta'!$CO$274</c:f>
              <c:strCache>
                <c:ptCount val="1"/>
                <c:pt idx="0">
                  <c:v>ωkmax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Quanta'!$CO$280:$CO$310</c:f>
              <c:numCache>
                <c:formatCode>General</c:formatCode>
                <c:ptCount val="31"/>
                <c:pt idx="0">
                  <c:v>0.34986260881595177</c:v>
                </c:pt>
                <c:pt idx="1">
                  <c:v>0.31596176335053699</c:v>
                </c:pt>
                <c:pt idx="2">
                  <c:v>0.35196031026366353</c:v>
                </c:pt>
                <c:pt idx="3">
                  <c:v>0.41500359984622343</c:v>
                </c:pt>
                <c:pt idx="4">
                  <c:v>0.62768954651466924</c:v>
                </c:pt>
                <c:pt idx="5">
                  <c:v>0.82774232141881876</c:v>
                </c:pt>
                <c:pt idx="6">
                  <c:v>0.45907164156754371</c:v>
                </c:pt>
                <c:pt idx="7">
                  <c:v>0.4043476268806816</c:v>
                </c:pt>
                <c:pt idx="8">
                  <c:v>0.40049658539242877</c:v>
                </c:pt>
                <c:pt idx="9">
                  <c:v>0.392373512119367</c:v>
                </c:pt>
                <c:pt idx="10">
                  <c:v>0.37948090998579986</c:v>
                </c:pt>
                <c:pt idx="11">
                  <c:v>0.37602509080095531</c:v>
                </c:pt>
                <c:pt idx="12">
                  <c:v>0.34539435124804074</c:v>
                </c:pt>
                <c:pt idx="13">
                  <c:v>0.15442797249226065</c:v>
                </c:pt>
                <c:pt idx="14">
                  <c:v>0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'2 Quanta'!$CP$274</c:f>
              <c:strCache>
                <c:ptCount val="1"/>
                <c:pt idx="0">
                  <c:v>1Ekmax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Quanta'!$CP$280:$CP$310</c:f>
              <c:numCache>
                <c:formatCode>General</c:formatCode>
                <c:ptCount val="31"/>
                <c:pt idx="17">
                  <c:v>0.36</c:v>
                </c:pt>
                <c:pt idx="18">
                  <c:v>0.22</c:v>
                </c:pt>
                <c:pt idx="19">
                  <c:v>7.0000000000000007E-2</c:v>
                </c:pt>
                <c:pt idx="20">
                  <c:v>0.06</c:v>
                </c:pt>
                <c:pt idx="21">
                  <c:v>0.23</c:v>
                </c:pt>
                <c:pt idx="22">
                  <c:v>0.41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'2 Quanta'!$CQ$274</c:f>
              <c:strCache>
                <c:ptCount val="1"/>
                <c:pt idx="0">
                  <c:v>L1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Quanta'!$CQ$280:$CQ$310</c:f>
              <c:numCache>
                <c:formatCode>General</c:formatCode>
                <c:ptCount val="31"/>
                <c:pt idx="17">
                  <c:v>9.6844999999999987E-3</c:v>
                </c:pt>
                <c:pt idx="18">
                  <c:v>8.0140000000000003E-3</c:v>
                </c:pt>
                <c:pt idx="19">
                  <c:v>3.6099999999999986E-3</c:v>
                </c:pt>
                <c:pt idx="20">
                  <c:v>2.8454999999999973E-3</c:v>
                </c:pt>
                <c:pt idx="21">
                  <c:v>7.5554999999999997E-3</c:v>
                </c:pt>
                <c:pt idx="22">
                  <c:v>9.9099999999999987E-3</c:v>
                </c:pt>
              </c:numCache>
            </c:numRef>
          </c:yVal>
          <c:smooth val="1"/>
        </c:ser>
        <c:ser>
          <c:idx val="7"/>
          <c:order val="7"/>
          <c:tx>
            <c:strRef>
              <c:f>'2 Quanta'!$CR$274</c:f>
              <c:strCache>
                <c:ptCount val="1"/>
                <c:pt idx="0">
                  <c:v>1S(vx)/S(x)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Quanta'!$CR$280:$CR$310</c:f>
              <c:numCache>
                <c:formatCode>General</c:formatCode>
                <c:ptCount val="31"/>
                <c:pt idx="17">
                  <c:v>1.1254087638979726</c:v>
                </c:pt>
                <c:pt idx="18">
                  <c:v>1.1099271887764164</c:v>
                </c:pt>
                <c:pt idx="19">
                  <c:v>1.1710709318497914</c:v>
                </c:pt>
                <c:pt idx="20">
                  <c:v>1.2790091264667538</c:v>
                </c:pt>
                <c:pt idx="21">
                  <c:v>1.1263612081364289</c:v>
                </c:pt>
                <c:pt idx="22">
                  <c:v>1.1576262540384288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'2 Quanta'!$CS$274</c:f>
              <c:strCache>
                <c:ptCount val="1"/>
                <c:pt idx="0">
                  <c:v>1ωkmax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Quanta'!$CS$280:$CS$310</c:f>
              <c:numCache>
                <c:formatCode>General</c:formatCode>
                <c:ptCount val="31"/>
                <c:pt idx="17">
                  <c:v>0.87617134330513402</c:v>
                </c:pt>
                <c:pt idx="18">
                  <c:v>0.82770770909792857</c:v>
                </c:pt>
                <c:pt idx="19">
                  <c:v>1.0364701902420894</c:v>
                </c:pt>
                <c:pt idx="20">
                  <c:v>1.2173964558558279</c:v>
                </c:pt>
                <c:pt idx="21">
                  <c:v>0.89766792179541632</c:v>
                </c:pt>
                <c:pt idx="22">
                  <c:v>0.913762375190456</c:v>
                </c:pt>
              </c:numCache>
            </c:numRef>
          </c:yVal>
          <c:smooth val="1"/>
        </c:ser>
        <c:ser>
          <c:idx val="9"/>
          <c:order val="9"/>
          <c:tx>
            <c:strRef>
              <c:f>'2 Quanta'!$CT$274</c:f>
              <c:strCache>
                <c:ptCount val="1"/>
                <c:pt idx="0">
                  <c:v>2Ekmax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Quanta'!$CT$280:$CT$310</c:f>
              <c:numCache>
                <c:formatCode>General</c:formatCode>
                <c:ptCount val="31"/>
                <c:pt idx="25">
                  <c:v>0.43</c:v>
                </c:pt>
                <c:pt idx="26">
                  <c:v>0.28000000000000003</c:v>
                </c:pt>
                <c:pt idx="27">
                  <c:v>0.1</c:v>
                </c:pt>
                <c:pt idx="28">
                  <c:v>0.08</c:v>
                </c:pt>
                <c:pt idx="29">
                  <c:v>0.44</c:v>
                </c:pt>
                <c:pt idx="30">
                  <c:v>0.27</c:v>
                </c:pt>
              </c:numCache>
            </c:numRef>
          </c:yVal>
          <c:smooth val="1"/>
        </c:ser>
        <c:ser>
          <c:idx val="10"/>
          <c:order val="10"/>
          <c:tx>
            <c:strRef>
              <c:f>'2 Quanta'!$CU$274</c:f>
              <c:strCache>
                <c:ptCount val="1"/>
                <c:pt idx="0">
                  <c:v>L2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Quanta'!$CU$280:$CU$310</c:f>
              <c:numCache>
                <c:formatCode>General</c:formatCode>
                <c:ptCount val="31"/>
                <c:pt idx="25">
                  <c:v>1.0345499999999999E-2</c:v>
                </c:pt>
                <c:pt idx="26">
                  <c:v>8.6430000000000014E-3</c:v>
                </c:pt>
                <c:pt idx="27">
                  <c:v>3.7484999999999984E-3</c:v>
                </c:pt>
                <c:pt idx="28">
                  <c:v>2.9069999999999999E-3</c:v>
                </c:pt>
                <c:pt idx="29">
                  <c:v>1.0472E-2</c:v>
                </c:pt>
                <c:pt idx="30">
                  <c:v>8.0265000000000006E-3</c:v>
                </c:pt>
              </c:numCache>
            </c:numRef>
          </c:yVal>
          <c:smooth val="1"/>
        </c:ser>
        <c:ser>
          <c:idx val="11"/>
          <c:order val="11"/>
          <c:tx>
            <c:strRef>
              <c:f>'2 Quanta'!$CV$274</c:f>
              <c:strCache>
                <c:ptCount val="1"/>
                <c:pt idx="0">
                  <c:v>2S(vx)/S(x)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Quanta'!$CV$280:$CV$310</c:f>
              <c:numCache>
                <c:formatCode>General</c:formatCode>
                <c:ptCount val="31"/>
                <c:pt idx="25">
                  <c:v>1.1221850273889227</c:v>
                </c:pt>
                <c:pt idx="26">
                  <c:v>1.1132044290199967</c:v>
                </c:pt>
                <c:pt idx="27">
                  <c:v>1.1615586690017512</c:v>
                </c:pt>
                <c:pt idx="28">
                  <c:v>1.2490660024906599</c:v>
                </c:pt>
                <c:pt idx="29">
                  <c:v>1.1422243315931022</c:v>
                </c:pt>
                <c:pt idx="30">
                  <c:v>1.1249760030716067</c:v>
                </c:pt>
              </c:numCache>
            </c:numRef>
          </c:yVal>
          <c:smooth val="1"/>
        </c:ser>
        <c:ser>
          <c:idx val="12"/>
          <c:order val="12"/>
          <c:tx>
            <c:strRef>
              <c:f>'2 Quanta'!$CW$274</c:f>
              <c:strCache>
                <c:ptCount val="1"/>
                <c:pt idx="0">
                  <c:v>2ωkmax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Quanta'!$CW$280:$CW$310</c:f>
              <c:numCache>
                <c:formatCode>General</c:formatCode>
                <c:ptCount val="31"/>
                <c:pt idx="25">
                  <c:v>0.89639152244895903</c:v>
                </c:pt>
                <c:pt idx="26">
                  <c:v>0.86582376183592291</c:v>
                </c:pt>
                <c:pt idx="27">
                  <c:v>1.1930468067225775</c:v>
                </c:pt>
                <c:pt idx="28">
                  <c:v>1.3759889920880635</c:v>
                </c:pt>
                <c:pt idx="29">
                  <c:v>0.89580132922525391</c:v>
                </c:pt>
                <c:pt idx="30">
                  <c:v>0.91552597375562617</c:v>
                </c:pt>
              </c:numCache>
            </c:numRef>
          </c:yVal>
          <c:smooth val="1"/>
        </c:ser>
        <c:axId val="107195776"/>
        <c:axId val="107201664"/>
      </c:scatterChart>
      <c:valAx>
        <c:axId val="107195776"/>
        <c:scaling>
          <c:orientation val="minMax"/>
          <c:min val="-5.5000000000000014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7201664"/>
        <c:crosses val="autoZero"/>
        <c:crossBetween val="midCat"/>
        <c:majorUnit val="5.0000000000000114E-3"/>
      </c:valAx>
      <c:valAx>
        <c:axId val="107201664"/>
        <c:scaling>
          <c:orientation val="minMax"/>
          <c:max val="1.6"/>
          <c:min val="0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07195776"/>
        <c:crosses val="autoZero"/>
        <c:crossBetween val="midCat"/>
      </c:valAx>
    </c:plotArea>
    <c:plotVisOnly val="1"/>
  </c:chart>
  <c:printSettings>
    <c:headerFooter/>
    <c:pageMargins b="0.7500000000000101" l="0.70000000000000062" r="0.70000000000000062" t="0.7500000000000101" header="0.30000000000000032" footer="0.30000000000000032"/>
    <c:pageSetup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3472222222222314E-2"/>
          <c:y val="2.5843854015454852E-2"/>
          <c:w val="0.86579155730535184"/>
          <c:h val="0.91584224108859158"/>
        </c:manualLayout>
      </c:layout>
      <c:scatterChart>
        <c:scatterStyle val="smoothMarker"/>
        <c:ser>
          <c:idx val="2"/>
          <c:order val="0"/>
          <c:tx>
            <c:strRef>
              <c:f>'2 Quanta'!$AL$279</c:f>
              <c:strCache>
                <c:ptCount val="1"/>
                <c:pt idx="0">
                  <c:v>1Ekmax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Quanta'!$AL$280:$AL$285</c:f>
              <c:numCache>
                <c:formatCode>General</c:formatCode>
                <c:ptCount val="6"/>
                <c:pt idx="0">
                  <c:v>0.41</c:v>
                </c:pt>
                <c:pt idx="1">
                  <c:v>0.36</c:v>
                </c:pt>
                <c:pt idx="2">
                  <c:v>0.22</c:v>
                </c:pt>
                <c:pt idx="3">
                  <c:v>0.23</c:v>
                </c:pt>
                <c:pt idx="4">
                  <c:v>7.0000000000000007E-2</c:v>
                </c:pt>
                <c:pt idx="5">
                  <c:v>0.06</c:v>
                </c:pt>
              </c:numCache>
            </c:numRef>
          </c:yVal>
          <c:smooth val="1"/>
        </c:ser>
        <c:ser>
          <c:idx val="4"/>
          <c:order val="1"/>
          <c:tx>
            <c:strRef>
              <c:f>'2 Quanta'!$AN$279</c:f>
              <c:strCache>
                <c:ptCount val="1"/>
                <c:pt idx="0">
                  <c:v>1S(vx)/S(x)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Quanta'!$AN$280:$AN$285</c:f>
              <c:numCache>
                <c:formatCode>General</c:formatCode>
                <c:ptCount val="6"/>
                <c:pt idx="0">
                  <c:v>1.1576262540384288</c:v>
                </c:pt>
                <c:pt idx="1">
                  <c:v>1.1254087638979726</c:v>
                </c:pt>
                <c:pt idx="2">
                  <c:v>1.1099271887764164</c:v>
                </c:pt>
                <c:pt idx="3">
                  <c:v>1.1263612081364289</c:v>
                </c:pt>
                <c:pt idx="4">
                  <c:v>1.1710709318497914</c:v>
                </c:pt>
                <c:pt idx="5">
                  <c:v>1.2790091264667538</c:v>
                </c:pt>
              </c:numCache>
            </c:numRef>
          </c:yVal>
          <c:smooth val="1"/>
        </c:ser>
        <c:ser>
          <c:idx val="5"/>
          <c:order val="2"/>
          <c:tx>
            <c:strRef>
              <c:f>'2 Quanta'!$AO$279</c:f>
              <c:strCache>
                <c:ptCount val="1"/>
                <c:pt idx="0">
                  <c:v>1ωkmax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Quanta'!$AO$280:$AO$285</c:f>
              <c:numCache>
                <c:formatCode>General</c:formatCode>
                <c:ptCount val="6"/>
                <c:pt idx="0">
                  <c:v>0.913762375190456</c:v>
                </c:pt>
                <c:pt idx="1">
                  <c:v>0.87617134330513402</c:v>
                </c:pt>
                <c:pt idx="2">
                  <c:v>0.82770770909792857</c:v>
                </c:pt>
                <c:pt idx="3">
                  <c:v>0.89766792179541632</c:v>
                </c:pt>
                <c:pt idx="4">
                  <c:v>1.0364701902420894</c:v>
                </c:pt>
                <c:pt idx="5">
                  <c:v>1.2173964558558279</c:v>
                </c:pt>
              </c:numCache>
            </c:numRef>
          </c:yVal>
          <c:smooth val="1"/>
        </c:ser>
        <c:ser>
          <c:idx val="6"/>
          <c:order val="3"/>
          <c:tx>
            <c:strRef>
              <c:f>'2 Quanta'!$AP$279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Quanta'!$AP$280:$AP$285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9"/>
          <c:order val="4"/>
          <c:tx>
            <c:strRef>
              <c:f>'2 Quanta'!$AS$279</c:f>
              <c:strCache>
                <c:ptCount val="1"/>
                <c:pt idx="0">
                  <c:v>2Ekmax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Quanta'!$AS$280:$AS$285</c:f>
              <c:numCache>
                <c:formatCode>General</c:formatCode>
                <c:ptCount val="6"/>
                <c:pt idx="0">
                  <c:v>0.44</c:v>
                </c:pt>
                <c:pt idx="1">
                  <c:v>0.43</c:v>
                </c:pt>
                <c:pt idx="2">
                  <c:v>0.28000000000000003</c:v>
                </c:pt>
                <c:pt idx="3">
                  <c:v>0.27</c:v>
                </c:pt>
                <c:pt idx="4">
                  <c:v>0.1</c:v>
                </c:pt>
                <c:pt idx="5">
                  <c:v>0.08</c:v>
                </c:pt>
              </c:numCache>
            </c:numRef>
          </c:yVal>
          <c:smooth val="1"/>
        </c:ser>
        <c:ser>
          <c:idx val="11"/>
          <c:order val="5"/>
          <c:tx>
            <c:strRef>
              <c:f>'2 Quanta'!$AU$279</c:f>
              <c:strCache>
                <c:ptCount val="1"/>
                <c:pt idx="0">
                  <c:v>2S(vx)/S(x)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Quanta'!$AU$280:$AU$285</c:f>
              <c:numCache>
                <c:formatCode>General</c:formatCode>
                <c:ptCount val="6"/>
                <c:pt idx="0">
                  <c:v>1.1422243315931022</c:v>
                </c:pt>
                <c:pt idx="1">
                  <c:v>1.1221850273889227</c:v>
                </c:pt>
                <c:pt idx="2">
                  <c:v>1.1132044290199967</c:v>
                </c:pt>
                <c:pt idx="3">
                  <c:v>1.1249760030716067</c:v>
                </c:pt>
                <c:pt idx="4">
                  <c:v>1.1615586690017512</c:v>
                </c:pt>
                <c:pt idx="5">
                  <c:v>1.2490660024906599</c:v>
                </c:pt>
              </c:numCache>
            </c:numRef>
          </c:yVal>
          <c:smooth val="1"/>
        </c:ser>
        <c:ser>
          <c:idx val="12"/>
          <c:order val="6"/>
          <c:tx>
            <c:strRef>
              <c:f>'2 Quanta'!$AV$279</c:f>
              <c:strCache>
                <c:ptCount val="1"/>
                <c:pt idx="0">
                  <c:v>2ωkmax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Quanta'!$AV$280:$AV$285</c:f>
              <c:numCache>
                <c:formatCode>General</c:formatCode>
                <c:ptCount val="6"/>
                <c:pt idx="0">
                  <c:v>0.89580132922525391</c:v>
                </c:pt>
                <c:pt idx="1">
                  <c:v>0.89639152244895903</c:v>
                </c:pt>
                <c:pt idx="2">
                  <c:v>0.86582376183592291</c:v>
                </c:pt>
                <c:pt idx="3">
                  <c:v>0.91552597375562617</c:v>
                </c:pt>
                <c:pt idx="4">
                  <c:v>1.1930468067225775</c:v>
                </c:pt>
                <c:pt idx="5">
                  <c:v>1.3759889920880635</c:v>
                </c:pt>
              </c:numCache>
            </c:numRef>
          </c:yVal>
          <c:smooth val="1"/>
        </c:ser>
        <c:axId val="107398272"/>
        <c:axId val="107399808"/>
      </c:scatterChart>
      <c:valAx>
        <c:axId val="107398272"/>
        <c:scaling>
          <c:orientation val="minMax"/>
          <c:min val="-3.7050000000000055E-2"/>
        </c:scaling>
        <c:axPos val="b"/>
        <c:numFmt formatCode="#,##0.0000" sourceLinked="0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7399808"/>
        <c:crosses val="autoZero"/>
        <c:crossBetween val="midCat"/>
      </c:valAx>
      <c:valAx>
        <c:axId val="107399808"/>
        <c:scaling>
          <c:orientation val="minMax"/>
          <c:max val="1.6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07398272"/>
        <c:crosses val="autoZero"/>
        <c:crossBetween val="midCat"/>
      </c:valAx>
    </c:plotArea>
    <c:legend>
      <c:legendPos val="r"/>
      <c:legendEntry>
        <c:idx val="3"/>
        <c:delete val="1"/>
      </c:legendEntry>
      <c:layout>
        <c:manualLayout>
          <c:xMode val="edge"/>
          <c:yMode val="edge"/>
          <c:x val="5.4402668416448759E-2"/>
          <c:y val="0.55286257863018562"/>
          <c:w val="0.20393066491688538"/>
          <c:h val="0.2946470989310693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1" l="0.70000000000000062" r="0.70000000000000062" t="0.7500000000000101" header="0.30000000000000032" footer="0.30000000000000032"/>
    <c:pageSetup/>
  </c:printSettings>
  <c:userShapes r:id="rId1"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'2 Quanta'!$AJ$289</c:f>
              <c:strCache>
                <c:ptCount val="1"/>
                <c:pt idx="0">
                  <c:v>X1o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Quanta'!$AJ$290:$AJ$295</c:f>
              <c:numCache>
                <c:formatCode>General</c:formatCode>
                <c:ptCount val="6"/>
                <c:pt idx="0">
                  <c:v>-5.1999999999999998E-2</c:v>
                </c:pt>
                <c:pt idx="1">
                  <c:v>-0.05</c:v>
                </c:pt>
                <c:pt idx="2">
                  <c:v>-4.4999999999999998E-2</c:v>
                </c:pt>
                <c:pt idx="3">
                  <c:v>-0.04</c:v>
                </c:pt>
                <c:pt idx="4">
                  <c:v>-3.5000000000000003E-2</c:v>
                </c:pt>
                <c:pt idx="5">
                  <c:v>-3.3000000000000002E-2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Quanta'!$AK$289</c:f>
              <c:strCache>
                <c:ptCount val="1"/>
                <c:pt idx="0">
                  <c:v>X1gem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Quanta'!$AK$290:$AK$295</c:f>
              <c:numCache>
                <c:formatCode>General</c:formatCode>
                <c:ptCount val="6"/>
                <c:pt idx="0">
                  <c:v>-4.2701999999999997E-2</c:v>
                </c:pt>
                <c:pt idx="1">
                  <c:v>-4.2582000000000002E-2</c:v>
                </c:pt>
                <c:pt idx="2">
                  <c:v>-4.2723999999999998E-2</c:v>
                </c:pt>
                <c:pt idx="3">
                  <c:v>-4.2784999999999997E-2</c:v>
                </c:pt>
                <c:pt idx="4">
                  <c:v>-4.2722999999999997E-2</c:v>
                </c:pt>
                <c:pt idx="5">
                  <c:v>-4.2854000000000003E-2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Quanta'!$AL$289</c:f>
              <c:strCache>
                <c:ptCount val="1"/>
                <c:pt idx="0">
                  <c:v>1Ekmax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Quanta'!$AL$290:$AL$295</c:f>
              <c:numCache>
                <c:formatCode>General</c:formatCode>
                <c:ptCount val="6"/>
                <c:pt idx="0">
                  <c:v>0.36</c:v>
                </c:pt>
                <c:pt idx="1">
                  <c:v>0.22</c:v>
                </c:pt>
                <c:pt idx="2">
                  <c:v>7.0000000000000007E-2</c:v>
                </c:pt>
                <c:pt idx="3">
                  <c:v>0.06</c:v>
                </c:pt>
                <c:pt idx="4">
                  <c:v>0.23</c:v>
                </c:pt>
                <c:pt idx="5">
                  <c:v>0.41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Quanta'!$AM$289</c:f>
              <c:strCache>
                <c:ptCount val="1"/>
                <c:pt idx="0">
                  <c:v>A1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Quanta'!$AM$290:$AM$295</c:f>
              <c:numCache>
                <c:formatCode>General</c:formatCode>
                <c:ptCount val="6"/>
                <c:pt idx="0">
                  <c:v>9.6844999999999987E-3</c:v>
                </c:pt>
                <c:pt idx="1">
                  <c:v>8.0140000000000003E-3</c:v>
                </c:pt>
                <c:pt idx="2">
                  <c:v>3.6099999999999986E-3</c:v>
                </c:pt>
                <c:pt idx="3">
                  <c:v>2.8454999999999973E-3</c:v>
                </c:pt>
                <c:pt idx="4">
                  <c:v>7.5554999999999997E-3</c:v>
                </c:pt>
                <c:pt idx="5">
                  <c:v>9.9099999999999987E-3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'2 Quanta'!$AN$289</c:f>
              <c:strCache>
                <c:ptCount val="1"/>
                <c:pt idx="0">
                  <c:v>1S(vx)/S(x)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Quanta'!$AN$290:$AN$295</c:f>
              <c:numCache>
                <c:formatCode>General</c:formatCode>
                <c:ptCount val="6"/>
                <c:pt idx="0">
                  <c:v>1.1254087638979726</c:v>
                </c:pt>
                <c:pt idx="1">
                  <c:v>1.1099271887764164</c:v>
                </c:pt>
                <c:pt idx="2">
                  <c:v>1.1710709318497914</c:v>
                </c:pt>
                <c:pt idx="3">
                  <c:v>1.2790091264667538</c:v>
                </c:pt>
                <c:pt idx="4">
                  <c:v>1.1263612081364289</c:v>
                </c:pt>
                <c:pt idx="5">
                  <c:v>1.1576262540384288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'2 Quanta'!$AO$289</c:f>
              <c:strCache>
                <c:ptCount val="1"/>
                <c:pt idx="0">
                  <c:v>1ωkmax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Quanta'!$AO$290:$AO$295</c:f>
              <c:numCache>
                <c:formatCode>General</c:formatCode>
                <c:ptCount val="6"/>
                <c:pt idx="0">
                  <c:v>0.87617134330513402</c:v>
                </c:pt>
                <c:pt idx="1">
                  <c:v>0.82770770909792857</c:v>
                </c:pt>
                <c:pt idx="2">
                  <c:v>1.0364701902420894</c:v>
                </c:pt>
                <c:pt idx="3">
                  <c:v>1.2173964558558279</c:v>
                </c:pt>
                <c:pt idx="4">
                  <c:v>0.89766792179541632</c:v>
                </c:pt>
                <c:pt idx="5">
                  <c:v>0.913762375190456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'2 Quanta'!$AP$289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Quanta'!$AP$290:$AP$295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7"/>
          <c:order val="7"/>
          <c:tx>
            <c:strRef>
              <c:f>'2 Quanta'!$AQ$289</c:f>
              <c:strCache>
                <c:ptCount val="1"/>
                <c:pt idx="0">
                  <c:v>X2o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Quanta'!$AQ$290:$AQ$295</c:f>
              <c:numCache>
                <c:formatCode>General</c:formatCode>
                <c:ptCount val="6"/>
                <c:pt idx="0">
                  <c:v>-0.04</c:v>
                </c:pt>
                <c:pt idx="1">
                  <c:v>-0.04</c:v>
                </c:pt>
                <c:pt idx="2">
                  <c:v>-3.5000000000000003E-2</c:v>
                </c:pt>
                <c:pt idx="3">
                  <c:v>-0.03</c:v>
                </c:pt>
                <c:pt idx="4">
                  <c:v>-2.5000000000000001E-2</c:v>
                </c:pt>
                <c:pt idx="5">
                  <c:v>-2.5000000000000001E-2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'2 Quanta'!$AR$289</c:f>
              <c:strCache>
                <c:ptCount val="1"/>
                <c:pt idx="0">
                  <c:v>X2gem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Quanta'!$AR$290:$AR$295</c:f>
              <c:numCache>
                <c:formatCode>General</c:formatCode>
                <c:ptCount val="6"/>
                <c:pt idx="0">
                  <c:v>-3.0622E-2</c:v>
                </c:pt>
                <c:pt idx="1">
                  <c:v>-3.0803000000000001E-2</c:v>
                </c:pt>
                <c:pt idx="2">
                  <c:v>-3.1230000000000001E-2</c:v>
                </c:pt>
                <c:pt idx="3">
                  <c:v>-3.1254999999999998E-2</c:v>
                </c:pt>
                <c:pt idx="4">
                  <c:v>-3.0943999999999999E-2</c:v>
                </c:pt>
                <c:pt idx="5">
                  <c:v>-3.0415999999999999E-2</c:v>
                </c:pt>
              </c:numCache>
            </c:numRef>
          </c:yVal>
          <c:smooth val="1"/>
        </c:ser>
        <c:ser>
          <c:idx val="9"/>
          <c:order val="9"/>
          <c:tx>
            <c:strRef>
              <c:f>'2 Quanta'!$AS$289</c:f>
              <c:strCache>
                <c:ptCount val="1"/>
                <c:pt idx="0">
                  <c:v>2Ekmax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Quanta'!$AS$290:$AS$295</c:f>
              <c:numCache>
                <c:formatCode>General</c:formatCode>
                <c:ptCount val="6"/>
                <c:pt idx="0">
                  <c:v>0.43</c:v>
                </c:pt>
                <c:pt idx="1">
                  <c:v>0.28000000000000003</c:v>
                </c:pt>
                <c:pt idx="2">
                  <c:v>0.1</c:v>
                </c:pt>
                <c:pt idx="3">
                  <c:v>0.08</c:v>
                </c:pt>
                <c:pt idx="4">
                  <c:v>0.27</c:v>
                </c:pt>
                <c:pt idx="5">
                  <c:v>0.44</c:v>
                </c:pt>
              </c:numCache>
            </c:numRef>
          </c:yVal>
          <c:smooth val="1"/>
        </c:ser>
        <c:ser>
          <c:idx val="10"/>
          <c:order val="10"/>
          <c:tx>
            <c:strRef>
              <c:f>'2 Quanta'!$AT$289</c:f>
              <c:strCache>
                <c:ptCount val="1"/>
                <c:pt idx="0">
                  <c:v>L2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Quanta'!$AT$290:$AT$295</c:f>
              <c:numCache>
                <c:formatCode>General</c:formatCode>
                <c:ptCount val="6"/>
                <c:pt idx="0">
                  <c:v>1.0345499999999999E-2</c:v>
                </c:pt>
                <c:pt idx="1">
                  <c:v>8.6430000000000014E-3</c:v>
                </c:pt>
                <c:pt idx="2">
                  <c:v>3.7484999999999984E-3</c:v>
                </c:pt>
                <c:pt idx="3">
                  <c:v>2.9069999999999999E-3</c:v>
                </c:pt>
                <c:pt idx="4">
                  <c:v>8.0265000000000006E-3</c:v>
                </c:pt>
                <c:pt idx="5">
                  <c:v>1.0472E-2</c:v>
                </c:pt>
              </c:numCache>
            </c:numRef>
          </c:yVal>
          <c:smooth val="1"/>
        </c:ser>
        <c:ser>
          <c:idx val="11"/>
          <c:order val="11"/>
          <c:tx>
            <c:strRef>
              <c:f>'2 Quanta'!$AU$289</c:f>
              <c:strCache>
                <c:ptCount val="1"/>
                <c:pt idx="0">
                  <c:v>2S(vx)/S(x)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Quanta'!$AU$290:$AU$295</c:f>
              <c:numCache>
                <c:formatCode>General</c:formatCode>
                <c:ptCount val="6"/>
                <c:pt idx="0">
                  <c:v>1.1221850273889227</c:v>
                </c:pt>
                <c:pt idx="1">
                  <c:v>1.1132044290199967</c:v>
                </c:pt>
                <c:pt idx="2">
                  <c:v>1.1615586690017512</c:v>
                </c:pt>
                <c:pt idx="3">
                  <c:v>1.2490660024906599</c:v>
                </c:pt>
                <c:pt idx="4">
                  <c:v>1.1249760030716067</c:v>
                </c:pt>
                <c:pt idx="5">
                  <c:v>1.1422243315931022</c:v>
                </c:pt>
              </c:numCache>
            </c:numRef>
          </c:yVal>
          <c:smooth val="1"/>
        </c:ser>
        <c:ser>
          <c:idx val="12"/>
          <c:order val="12"/>
          <c:tx>
            <c:strRef>
              <c:f>'2 Quanta'!$AV$289</c:f>
              <c:strCache>
                <c:ptCount val="1"/>
                <c:pt idx="0">
                  <c:v>2ωkmax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Quanta'!$AV$290:$AV$295</c:f>
              <c:numCache>
                <c:formatCode>General</c:formatCode>
                <c:ptCount val="6"/>
                <c:pt idx="0">
                  <c:v>0.89639152244895903</c:v>
                </c:pt>
                <c:pt idx="1">
                  <c:v>0.86582376183592291</c:v>
                </c:pt>
                <c:pt idx="2">
                  <c:v>1.1930468067225775</c:v>
                </c:pt>
                <c:pt idx="3">
                  <c:v>1.3759889920880635</c:v>
                </c:pt>
                <c:pt idx="4">
                  <c:v>0.91552597375562617</c:v>
                </c:pt>
                <c:pt idx="5">
                  <c:v>0.89580132922525391</c:v>
                </c:pt>
              </c:numCache>
            </c:numRef>
          </c:yVal>
          <c:smooth val="1"/>
        </c:ser>
        <c:axId val="107334272"/>
        <c:axId val="107340160"/>
      </c:scatterChart>
      <c:valAx>
        <c:axId val="107334272"/>
        <c:scaling>
          <c:orientation val="minMax"/>
        </c:scaling>
        <c:axPos val="b"/>
        <c:numFmt formatCode="General" sourceLinked="1"/>
        <c:tickLblPos val="nextTo"/>
        <c:crossAx val="107340160"/>
        <c:crosses val="autoZero"/>
        <c:crossBetween val="midCat"/>
      </c:valAx>
      <c:valAx>
        <c:axId val="107340160"/>
        <c:scaling>
          <c:orientation val="minMax"/>
        </c:scaling>
        <c:axPos val="l"/>
        <c:majorGridlines/>
        <c:numFmt formatCode="General" sourceLinked="1"/>
        <c:tickLblPos val="nextTo"/>
        <c:crossAx val="107334272"/>
        <c:crosses val="autoZero"/>
        <c:crossBetween val="midCat"/>
      </c:valAx>
    </c:plotArea>
    <c:legend>
      <c:legendPos val="r"/>
      <c:legendEntry>
        <c:idx val="6"/>
        <c:delete val="1"/>
      </c:legendEntry>
    </c:legend>
    <c:plotVisOnly val="1"/>
  </c:chart>
  <c:printSettings>
    <c:headerFooter/>
    <c:pageMargins b="0.75000000000001033" l="0.70000000000000062" r="0.70000000000000062" t="0.75000000000001033" header="0.30000000000000032" footer="0.30000000000000032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3472222222222314E-2"/>
          <c:y val="2.5843854015454852E-2"/>
          <c:w val="0.85238648293963248"/>
          <c:h val="0.91584224108859236"/>
        </c:manualLayout>
      </c:layout>
      <c:scatterChart>
        <c:scatterStyle val="smoothMarker"/>
        <c:ser>
          <c:idx val="2"/>
          <c:order val="0"/>
          <c:tx>
            <c:strRef>
              <c:f>'2 Quanta'!$AL$289</c:f>
              <c:strCache>
                <c:ptCount val="1"/>
                <c:pt idx="0">
                  <c:v>1Ekmax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Quanta'!$AL$290:$AL$295</c:f>
              <c:numCache>
                <c:formatCode>General</c:formatCode>
                <c:ptCount val="6"/>
                <c:pt idx="0">
                  <c:v>0.36</c:v>
                </c:pt>
                <c:pt idx="1">
                  <c:v>0.22</c:v>
                </c:pt>
                <c:pt idx="2">
                  <c:v>7.0000000000000007E-2</c:v>
                </c:pt>
                <c:pt idx="3">
                  <c:v>0.06</c:v>
                </c:pt>
                <c:pt idx="4">
                  <c:v>0.23</c:v>
                </c:pt>
                <c:pt idx="5">
                  <c:v>0.41</c:v>
                </c:pt>
              </c:numCache>
            </c:numRef>
          </c:yVal>
          <c:smooth val="1"/>
        </c:ser>
        <c:ser>
          <c:idx val="4"/>
          <c:order val="1"/>
          <c:tx>
            <c:strRef>
              <c:f>'2 Quanta'!$AN$289</c:f>
              <c:strCache>
                <c:ptCount val="1"/>
                <c:pt idx="0">
                  <c:v>1S(vx)/S(x)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Quanta'!$AN$290:$AN$295</c:f>
              <c:numCache>
                <c:formatCode>General</c:formatCode>
                <c:ptCount val="6"/>
                <c:pt idx="0">
                  <c:v>1.1254087638979726</c:v>
                </c:pt>
                <c:pt idx="1">
                  <c:v>1.1099271887764164</c:v>
                </c:pt>
                <c:pt idx="2">
                  <c:v>1.1710709318497914</c:v>
                </c:pt>
                <c:pt idx="3">
                  <c:v>1.2790091264667538</c:v>
                </c:pt>
                <c:pt idx="4">
                  <c:v>1.1263612081364289</c:v>
                </c:pt>
                <c:pt idx="5">
                  <c:v>1.1576262540384288</c:v>
                </c:pt>
              </c:numCache>
            </c:numRef>
          </c:yVal>
          <c:smooth val="1"/>
        </c:ser>
        <c:ser>
          <c:idx val="5"/>
          <c:order val="2"/>
          <c:tx>
            <c:strRef>
              <c:f>'2 Quanta'!$AO$289</c:f>
              <c:strCache>
                <c:ptCount val="1"/>
                <c:pt idx="0">
                  <c:v>1ωkmax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Quanta'!$AO$290:$AO$295</c:f>
              <c:numCache>
                <c:formatCode>General</c:formatCode>
                <c:ptCount val="6"/>
                <c:pt idx="0">
                  <c:v>0.87617134330513402</c:v>
                </c:pt>
                <c:pt idx="1">
                  <c:v>0.82770770909792857</c:v>
                </c:pt>
                <c:pt idx="2">
                  <c:v>1.0364701902420894</c:v>
                </c:pt>
                <c:pt idx="3">
                  <c:v>1.2173964558558279</c:v>
                </c:pt>
                <c:pt idx="4">
                  <c:v>0.89766792179541632</c:v>
                </c:pt>
                <c:pt idx="5">
                  <c:v>0.913762375190456</c:v>
                </c:pt>
              </c:numCache>
            </c:numRef>
          </c:yVal>
          <c:smooth val="1"/>
        </c:ser>
        <c:ser>
          <c:idx val="6"/>
          <c:order val="3"/>
          <c:tx>
            <c:strRef>
              <c:f>'2 Quanta'!$AP$289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Quanta'!$AP$290:$AP$295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9"/>
          <c:order val="4"/>
          <c:tx>
            <c:strRef>
              <c:f>'2 Quanta'!$AS$289</c:f>
              <c:strCache>
                <c:ptCount val="1"/>
                <c:pt idx="0">
                  <c:v>2Ekmax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Quanta'!$AS$290:$AS$295</c:f>
              <c:numCache>
                <c:formatCode>General</c:formatCode>
                <c:ptCount val="6"/>
                <c:pt idx="0">
                  <c:v>0.43</c:v>
                </c:pt>
                <c:pt idx="1">
                  <c:v>0.28000000000000003</c:v>
                </c:pt>
                <c:pt idx="2">
                  <c:v>0.1</c:v>
                </c:pt>
                <c:pt idx="3">
                  <c:v>0.08</c:v>
                </c:pt>
                <c:pt idx="4">
                  <c:v>0.27</c:v>
                </c:pt>
                <c:pt idx="5">
                  <c:v>0.44</c:v>
                </c:pt>
              </c:numCache>
            </c:numRef>
          </c:yVal>
          <c:smooth val="1"/>
        </c:ser>
        <c:ser>
          <c:idx val="11"/>
          <c:order val="5"/>
          <c:tx>
            <c:strRef>
              <c:f>'2 Quanta'!$AU$289</c:f>
              <c:strCache>
                <c:ptCount val="1"/>
                <c:pt idx="0">
                  <c:v>2S(vx)/S(x)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Quanta'!$AU$290:$AU$295</c:f>
              <c:numCache>
                <c:formatCode>General</c:formatCode>
                <c:ptCount val="6"/>
                <c:pt idx="0">
                  <c:v>1.1221850273889227</c:v>
                </c:pt>
                <c:pt idx="1">
                  <c:v>1.1132044290199967</c:v>
                </c:pt>
                <c:pt idx="2">
                  <c:v>1.1615586690017512</c:v>
                </c:pt>
                <c:pt idx="3">
                  <c:v>1.2490660024906599</c:v>
                </c:pt>
                <c:pt idx="4">
                  <c:v>1.1249760030716067</c:v>
                </c:pt>
                <c:pt idx="5">
                  <c:v>1.1422243315931022</c:v>
                </c:pt>
              </c:numCache>
            </c:numRef>
          </c:yVal>
          <c:smooth val="1"/>
        </c:ser>
        <c:ser>
          <c:idx val="12"/>
          <c:order val="6"/>
          <c:tx>
            <c:strRef>
              <c:f>'2 Quanta'!$AV$289</c:f>
              <c:strCache>
                <c:ptCount val="1"/>
                <c:pt idx="0">
                  <c:v>2ωkmax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Quanta'!$AV$290:$AV$295</c:f>
              <c:numCache>
                <c:formatCode>General</c:formatCode>
                <c:ptCount val="6"/>
                <c:pt idx="0">
                  <c:v>0.89639152244895903</c:v>
                </c:pt>
                <c:pt idx="1">
                  <c:v>0.86582376183592291</c:v>
                </c:pt>
                <c:pt idx="2">
                  <c:v>1.1930468067225775</c:v>
                </c:pt>
                <c:pt idx="3">
                  <c:v>1.3759889920880635</c:v>
                </c:pt>
                <c:pt idx="4">
                  <c:v>0.91552597375562617</c:v>
                </c:pt>
                <c:pt idx="5">
                  <c:v>0.89580132922525391</c:v>
                </c:pt>
              </c:numCache>
            </c:numRef>
          </c:yVal>
          <c:smooth val="1"/>
        </c:ser>
        <c:axId val="107539456"/>
        <c:axId val="107557632"/>
      </c:scatterChart>
      <c:valAx>
        <c:axId val="107539456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07557632"/>
        <c:crosses val="autoZero"/>
        <c:crossBetween val="midCat"/>
      </c:valAx>
      <c:valAx>
        <c:axId val="107557632"/>
        <c:scaling>
          <c:orientation val="minMax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07539456"/>
        <c:crosses val="autoZero"/>
        <c:crossBetween val="midCat"/>
      </c:valAx>
    </c:plotArea>
    <c:legend>
      <c:legendPos val="r"/>
      <c:legendEntry>
        <c:idx val="3"/>
        <c:delete val="1"/>
      </c:legendEntry>
      <c:layout>
        <c:manualLayout>
          <c:xMode val="edge"/>
          <c:yMode val="edge"/>
          <c:x val="0.68001377952755859"/>
          <c:y val="5.7149115089663756E-2"/>
          <c:w val="0.20887510936132991"/>
          <c:h val="0.25255465622663076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99" l="0.70000000000000062" r="0.70000000000000062" t="0.75000000000001099" header="0.30000000000000032" footer="0.30000000000000032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3583333333333514E-2"/>
          <c:y val="5.8313904895967855E-2"/>
          <c:w val="0.85265048118985165"/>
          <c:h val="0.91584224108859236"/>
        </c:manualLayout>
      </c:layout>
      <c:scatterChart>
        <c:scatterStyle val="smoothMarker"/>
        <c:ser>
          <c:idx val="0"/>
          <c:order val="0"/>
          <c:tx>
            <c:strRef>
              <c:f>'2 Quanta'!$AJ$289</c:f>
              <c:strCache>
                <c:ptCount val="1"/>
                <c:pt idx="0">
                  <c:v>X1o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Quanta'!$AJ$290:$AJ$295</c:f>
              <c:numCache>
                <c:formatCode>General</c:formatCode>
                <c:ptCount val="6"/>
                <c:pt idx="0">
                  <c:v>-5.1999999999999998E-2</c:v>
                </c:pt>
                <c:pt idx="1">
                  <c:v>-0.05</c:v>
                </c:pt>
                <c:pt idx="2">
                  <c:v>-4.4999999999999998E-2</c:v>
                </c:pt>
                <c:pt idx="3">
                  <c:v>-0.04</c:v>
                </c:pt>
                <c:pt idx="4">
                  <c:v>-3.5000000000000003E-2</c:v>
                </c:pt>
                <c:pt idx="5">
                  <c:v>-3.3000000000000002E-2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Quanta'!$AK$289</c:f>
              <c:strCache>
                <c:ptCount val="1"/>
                <c:pt idx="0">
                  <c:v>X1gem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Quanta'!$AK$290:$AK$295</c:f>
              <c:numCache>
                <c:formatCode>General</c:formatCode>
                <c:ptCount val="6"/>
                <c:pt idx="0">
                  <c:v>-4.2701999999999997E-2</c:v>
                </c:pt>
                <c:pt idx="1">
                  <c:v>-4.2582000000000002E-2</c:v>
                </c:pt>
                <c:pt idx="2">
                  <c:v>-4.2723999999999998E-2</c:v>
                </c:pt>
                <c:pt idx="3">
                  <c:v>-4.2784999999999997E-2</c:v>
                </c:pt>
                <c:pt idx="4">
                  <c:v>-4.2722999999999997E-2</c:v>
                </c:pt>
                <c:pt idx="5">
                  <c:v>-4.2854000000000003E-2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Quanta'!$AM$289</c:f>
              <c:strCache>
                <c:ptCount val="1"/>
                <c:pt idx="0">
                  <c:v>A1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Quanta'!$AM$290:$AM$295</c:f>
              <c:numCache>
                <c:formatCode>General</c:formatCode>
                <c:ptCount val="6"/>
                <c:pt idx="0">
                  <c:v>9.6844999999999987E-3</c:v>
                </c:pt>
                <c:pt idx="1">
                  <c:v>8.0140000000000003E-3</c:v>
                </c:pt>
                <c:pt idx="2">
                  <c:v>3.6099999999999986E-3</c:v>
                </c:pt>
                <c:pt idx="3">
                  <c:v>2.8454999999999973E-3</c:v>
                </c:pt>
                <c:pt idx="4">
                  <c:v>7.5554999999999997E-3</c:v>
                </c:pt>
                <c:pt idx="5">
                  <c:v>9.9099999999999987E-3</c:v>
                </c:pt>
              </c:numCache>
            </c:numRef>
          </c:yVal>
          <c:smooth val="1"/>
        </c:ser>
        <c:ser>
          <c:idx val="6"/>
          <c:order val="3"/>
          <c:tx>
            <c:strRef>
              <c:f>'2 Quanta'!$AP$289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Quanta'!$AP$290:$AP$295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7"/>
          <c:order val="4"/>
          <c:tx>
            <c:strRef>
              <c:f>'2 Quanta'!$AQ$289</c:f>
              <c:strCache>
                <c:ptCount val="1"/>
                <c:pt idx="0">
                  <c:v>X2o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Quanta'!$AQ$290:$AQ$295</c:f>
              <c:numCache>
                <c:formatCode>General</c:formatCode>
                <c:ptCount val="6"/>
                <c:pt idx="0">
                  <c:v>-0.04</c:v>
                </c:pt>
                <c:pt idx="1">
                  <c:v>-0.04</c:v>
                </c:pt>
                <c:pt idx="2">
                  <c:v>-3.5000000000000003E-2</c:v>
                </c:pt>
                <c:pt idx="3">
                  <c:v>-0.03</c:v>
                </c:pt>
                <c:pt idx="4">
                  <c:v>-2.5000000000000001E-2</c:v>
                </c:pt>
                <c:pt idx="5">
                  <c:v>-2.5000000000000001E-2</c:v>
                </c:pt>
              </c:numCache>
            </c:numRef>
          </c:yVal>
          <c:smooth val="1"/>
        </c:ser>
        <c:ser>
          <c:idx val="8"/>
          <c:order val="5"/>
          <c:tx>
            <c:strRef>
              <c:f>'2 Quanta'!$AR$289</c:f>
              <c:strCache>
                <c:ptCount val="1"/>
                <c:pt idx="0">
                  <c:v>X2gem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Quanta'!$AR$290:$AR$295</c:f>
              <c:numCache>
                <c:formatCode>General</c:formatCode>
                <c:ptCount val="6"/>
                <c:pt idx="0">
                  <c:v>-3.0622E-2</c:v>
                </c:pt>
                <c:pt idx="1">
                  <c:v>-3.0803000000000001E-2</c:v>
                </c:pt>
                <c:pt idx="2">
                  <c:v>-3.1230000000000001E-2</c:v>
                </c:pt>
                <c:pt idx="3">
                  <c:v>-3.1254999999999998E-2</c:v>
                </c:pt>
                <c:pt idx="4">
                  <c:v>-3.0943999999999999E-2</c:v>
                </c:pt>
                <c:pt idx="5">
                  <c:v>-3.0415999999999999E-2</c:v>
                </c:pt>
              </c:numCache>
            </c:numRef>
          </c:yVal>
          <c:smooth val="1"/>
        </c:ser>
        <c:ser>
          <c:idx val="10"/>
          <c:order val="6"/>
          <c:tx>
            <c:strRef>
              <c:f>'2 Quanta'!$AT$289</c:f>
              <c:strCache>
                <c:ptCount val="1"/>
                <c:pt idx="0">
                  <c:v>L2</c:v>
                </c:pt>
              </c:strCache>
            </c:strRef>
          </c:tx>
          <c:marker>
            <c:symbol val="none"/>
          </c:marker>
          <c:xVal>
            <c:numRef>
              <c:f>'2 Quanta'!$AI$290:$AI$295</c:f>
              <c:numCache>
                <c:formatCode>General</c:formatCode>
                <c:ptCount val="6"/>
                <c:pt idx="0">
                  <c:v>-3.6662E-2</c:v>
                </c:pt>
                <c:pt idx="1">
                  <c:v>-3.6692500000000003E-2</c:v>
                </c:pt>
                <c:pt idx="2">
                  <c:v>-3.6976999999999996E-2</c:v>
                </c:pt>
                <c:pt idx="3">
                  <c:v>-3.7019999999999997E-2</c:v>
                </c:pt>
                <c:pt idx="4">
                  <c:v>-3.6833499999999998E-2</c:v>
                </c:pt>
                <c:pt idx="5">
                  <c:v>-3.6635000000000001E-2</c:v>
                </c:pt>
              </c:numCache>
            </c:numRef>
          </c:xVal>
          <c:yVal>
            <c:numRef>
              <c:f>'2 Quanta'!$AT$290:$AT$295</c:f>
              <c:numCache>
                <c:formatCode>General</c:formatCode>
                <c:ptCount val="6"/>
                <c:pt idx="0">
                  <c:v>1.0345499999999999E-2</c:v>
                </c:pt>
                <c:pt idx="1">
                  <c:v>8.6430000000000014E-3</c:v>
                </c:pt>
                <c:pt idx="2">
                  <c:v>3.7484999999999984E-3</c:v>
                </c:pt>
                <c:pt idx="3">
                  <c:v>2.9069999999999999E-3</c:v>
                </c:pt>
                <c:pt idx="4">
                  <c:v>8.0265000000000006E-3</c:v>
                </c:pt>
                <c:pt idx="5">
                  <c:v>1.0472E-2</c:v>
                </c:pt>
              </c:numCache>
            </c:numRef>
          </c:yVal>
          <c:smooth val="1"/>
        </c:ser>
        <c:axId val="107594880"/>
        <c:axId val="107596416"/>
      </c:scatterChart>
      <c:valAx>
        <c:axId val="107594880"/>
        <c:scaling>
          <c:orientation val="minMax"/>
          <c:min val="-3.7100000000000015E-2"/>
        </c:scaling>
        <c:axPos val="b"/>
        <c:numFmt formatCode="General" sourceLinked="1"/>
        <c:tickLblPos val="low"/>
        <c:txPr>
          <a:bodyPr/>
          <a:lstStyle/>
          <a:p>
            <a:pPr>
              <a:defRPr b="1"/>
            </a:pPr>
            <a:endParaRPr lang="nl-NL"/>
          </a:p>
        </c:txPr>
        <c:crossAx val="107596416"/>
        <c:crosses val="autoZero"/>
        <c:crossBetween val="midCat"/>
      </c:valAx>
      <c:valAx>
        <c:axId val="107596416"/>
        <c:scaling>
          <c:orientation val="minMax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07594880"/>
        <c:crosses val="autoZero"/>
        <c:crossBetween val="midCat"/>
      </c:valAx>
    </c:plotArea>
    <c:legend>
      <c:legendPos val="r"/>
      <c:legendEntry>
        <c:idx val="3"/>
        <c:delete val="1"/>
      </c:legendEntry>
      <c:layout>
        <c:manualLayout>
          <c:xMode val="edge"/>
          <c:yMode val="edge"/>
          <c:x val="0.47363888888889188"/>
          <c:y val="0.36906717840437547"/>
          <c:w val="0.16247222222222221"/>
          <c:h val="0.25255465622663076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99" l="0.70000000000000062" r="0.70000000000000062" t="0.75000000000001099" header="0.30000000000000032" footer="0.30000000000000032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2.2604440605551251E-2"/>
          <c:y val="2.7273915455691262E-2"/>
          <c:w val="0.92931594876607249"/>
          <c:h val="0.96238983846532489"/>
        </c:manualLayout>
      </c:layout>
      <c:scatterChart>
        <c:scatterStyle val="smoothMarker"/>
        <c:ser>
          <c:idx val="0"/>
          <c:order val="0"/>
          <c:tx>
            <c:strRef>
              <c:f>'2 Quanta'!$BS$274</c:f>
              <c:strCache>
                <c:ptCount val="1"/>
                <c:pt idx="0">
                  <c:v>Ekmax</c:v>
                </c:pt>
              </c:strCache>
            </c:strRef>
          </c:tx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Quanta'!$BS$281:$BS$317</c:f>
              <c:numCache>
                <c:formatCode>General</c:formatCode>
                <c:ptCount val="37"/>
                <c:pt idx="0">
                  <c:v>0</c:v>
                </c:pt>
                <c:pt idx="1">
                  <c:v>0.82</c:v>
                </c:pt>
                <c:pt idx="2">
                  <c:v>0.76</c:v>
                </c:pt>
                <c:pt idx="3">
                  <c:v>0.77</c:v>
                </c:pt>
                <c:pt idx="4">
                  <c:v>0.65</c:v>
                </c:pt>
                <c:pt idx="5">
                  <c:v>0.61</c:v>
                </c:pt>
                <c:pt idx="6">
                  <c:v>0.51</c:v>
                </c:pt>
                <c:pt idx="7">
                  <c:v>0.48</c:v>
                </c:pt>
                <c:pt idx="8">
                  <c:v>0.44</c:v>
                </c:pt>
                <c:pt idx="9">
                  <c:v>0.39</c:v>
                </c:pt>
                <c:pt idx="10">
                  <c:v>0.26</c:v>
                </c:pt>
                <c:pt idx="11">
                  <c:v>0.19</c:v>
                </c:pt>
                <c:pt idx="12">
                  <c:v>7.0000000000000007E-2</c:v>
                </c:pt>
                <c:pt idx="13">
                  <c:v>0.06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Quanta'!$BT$274</c:f>
              <c:strCache>
                <c:ptCount val="1"/>
                <c:pt idx="0">
                  <c:v>L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Quanta'!$BT$281:$BT$317</c:f>
              <c:numCache>
                <c:formatCode>General</c:formatCode>
                <c:ptCount val="37"/>
                <c:pt idx="0">
                  <c:v>0</c:v>
                </c:pt>
                <c:pt idx="1">
                  <c:v>8.2927000000000001E-2</c:v>
                </c:pt>
                <c:pt idx="2">
                  <c:v>3.9019999999999999E-2</c:v>
                </c:pt>
                <c:pt idx="3">
                  <c:v>3.5929000000000003E-2</c:v>
                </c:pt>
                <c:pt idx="4">
                  <c:v>3.2395E-2</c:v>
                </c:pt>
                <c:pt idx="5">
                  <c:v>2.9373999999999997E-2</c:v>
                </c:pt>
                <c:pt idx="6">
                  <c:v>2.6613999999999999E-2</c:v>
                </c:pt>
                <c:pt idx="7">
                  <c:v>2.4971E-2</c:v>
                </c:pt>
                <c:pt idx="8">
                  <c:v>2.3422999999999999E-2</c:v>
                </c:pt>
                <c:pt idx="9">
                  <c:v>2.1842E-2</c:v>
                </c:pt>
                <c:pt idx="10">
                  <c:v>1.7376000000000003E-2</c:v>
                </c:pt>
                <c:pt idx="11">
                  <c:v>1.3427999999999999E-2</c:v>
                </c:pt>
                <c:pt idx="12">
                  <c:v>5.9609999999999976E-3</c:v>
                </c:pt>
                <c:pt idx="13">
                  <c:v>4.1849999999999977E-3</c:v>
                </c:pt>
              </c:numCache>
            </c:numRef>
          </c:yVal>
          <c:smooth val="1"/>
        </c:ser>
        <c:ser>
          <c:idx val="5"/>
          <c:order val="2"/>
          <c:tx>
            <c:strRef>
              <c:f>'2 Quanta'!$BU$274</c:f>
              <c:strCache>
                <c:ptCount val="1"/>
                <c:pt idx="0">
                  <c:v>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Quanta'!$BU$281:$BU$317</c:f>
              <c:numCache>
                <c:formatCode>General</c:formatCode>
                <c:ptCount val="37"/>
                <c:pt idx="0">
                  <c:v>0</c:v>
                </c:pt>
                <c:pt idx="1">
                  <c:v>0.43703311958749252</c:v>
                </c:pt>
                <c:pt idx="2">
                  <c:v>0.5194766797250352</c:v>
                </c:pt>
                <c:pt idx="3">
                  <c:v>0.58817951959544879</c:v>
                </c:pt>
                <c:pt idx="4">
                  <c:v>0.63539668700959029</c:v>
                </c:pt>
                <c:pt idx="5">
                  <c:v>0.67255956956187546</c:v>
                </c:pt>
                <c:pt idx="6">
                  <c:v>0.69977666702116348</c:v>
                </c:pt>
                <c:pt idx="7">
                  <c:v>0.71229934433642328</c:v>
                </c:pt>
                <c:pt idx="8">
                  <c:v>0.72372227579556414</c:v>
                </c:pt>
                <c:pt idx="9">
                  <c:v>0.73502393582610948</c:v>
                </c:pt>
                <c:pt idx="10">
                  <c:v>0.75662493903430339</c:v>
                </c:pt>
                <c:pt idx="11">
                  <c:v>0.77368421052631575</c:v>
                </c:pt>
                <c:pt idx="12">
                  <c:v>0.79325095057034223</c:v>
                </c:pt>
                <c:pt idx="13">
                  <c:v>0.79310344827586199</c:v>
                </c:pt>
              </c:numCache>
            </c:numRef>
          </c:yVal>
          <c:smooth val="1"/>
        </c:ser>
        <c:ser>
          <c:idx val="7"/>
          <c:order val="3"/>
          <c:tx>
            <c:strRef>
              <c:f>'2 Quanta'!$BV$274</c:f>
              <c:strCache>
                <c:ptCount val="1"/>
                <c:pt idx="0">
                  <c:v>ωkmax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Quanta'!$BV$281:$BV$317</c:f>
              <c:numCache>
                <c:formatCode>General</c:formatCode>
                <c:ptCount val="37"/>
                <c:pt idx="0">
                  <c:v>0</c:v>
                </c:pt>
                <c:pt idx="1">
                  <c:v>0.30885594498452129</c:v>
                </c:pt>
                <c:pt idx="2">
                  <c:v>0.63192352670107399</c:v>
                </c:pt>
                <c:pt idx="3">
                  <c:v>0.69078870249608149</c:v>
                </c:pt>
                <c:pt idx="4">
                  <c:v>0.70392062052732707</c:v>
                </c:pt>
                <c:pt idx="5">
                  <c:v>0.75205018160191062</c:v>
                </c:pt>
                <c:pt idx="6">
                  <c:v>0.75896181997159973</c:v>
                </c:pt>
                <c:pt idx="7">
                  <c:v>0.78474702423873399</c:v>
                </c:pt>
                <c:pt idx="8">
                  <c:v>0.80099317078485754</c:v>
                </c:pt>
                <c:pt idx="9">
                  <c:v>0.8086952537613632</c:v>
                </c:pt>
                <c:pt idx="10">
                  <c:v>0.83000719969244685</c:v>
                </c:pt>
                <c:pt idx="11">
                  <c:v>0.91814328313508742</c:v>
                </c:pt>
                <c:pt idx="12">
                  <c:v>1.2553790930293385</c:v>
                </c:pt>
              </c:numCache>
            </c:numRef>
          </c:yVal>
          <c:smooth val="1"/>
        </c:ser>
        <c:ser>
          <c:idx val="10"/>
          <c:order val="4"/>
          <c:tx>
            <c:strRef>
              <c:f>'2 Quanta'!$BW$274</c:f>
              <c:strCache>
                <c:ptCount val="1"/>
                <c:pt idx="0">
                  <c:v>1Ekmax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Quanta'!$BW$281:$BW$317</c:f>
              <c:numCache>
                <c:formatCode>General</c:formatCode>
                <c:ptCount val="37"/>
                <c:pt idx="16">
                  <c:v>0.41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0.23</c:v>
                </c:pt>
                <c:pt idx="20">
                  <c:v>0.36</c:v>
                </c:pt>
                <c:pt idx="21">
                  <c:v>0.22</c:v>
                </c:pt>
              </c:numCache>
            </c:numRef>
          </c:yVal>
          <c:smooth val="1"/>
        </c:ser>
        <c:ser>
          <c:idx val="12"/>
          <c:order val="5"/>
          <c:tx>
            <c:strRef>
              <c:f>'2 Quanta'!$BX$274</c:f>
              <c:strCache>
                <c:ptCount val="1"/>
                <c:pt idx="0">
                  <c:v>A1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Quanta'!$BX$281:$BX$317</c:f>
              <c:numCache>
                <c:formatCode>General</c:formatCode>
                <c:ptCount val="37"/>
                <c:pt idx="16">
                  <c:v>9.9099999999999987E-3</c:v>
                </c:pt>
                <c:pt idx="17">
                  <c:v>2.8454999999999973E-3</c:v>
                </c:pt>
                <c:pt idx="18">
                  <c:v>3.6099999999999986E-3</c:v>
                </c:pt>
                <c:pt idx="19">
                  <c:v>7.5554999999999997E-3</c:v>
                </c:pt>
                <c:pt idx="20">
                  <c:v>9.6844999999999987E-3</c:v>
                </c:pt>
                <c:pt idx="21">
                  <c:v>8.0140000000000003E-3</c:v>
                </c:pt>
              </c:numCache>
            </c:numRef>
          </c:yVal>
          <c:smooth val="1"/>
        </c:ser>
        <c:ser>
          <c:idx val="1"/>
          <c:order val="6"/>
          <c:tx>
            <c:strRef>
              <c:f>'2 Quanta'!$BY$274</c:f>
              <c:strCache>
                <c:ptCount val="1"/>
                <c:pt idx="0">
                  <c:v>1S(vx)/S(x)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Quanta'!$BY$281:$BY$317</c:f>
              <c:numCache>
                <c:formatCode>General</c:formatCode>
                <c:ptCount val="37"/>
                <c:pt idx="16">
                  <c:v>1.1576262540384288</c:v>
                </c:pt>
                <c:pt idx="17">
                  <c:v>1.2790091264667538</c:v>
                </c:pt>
                <c:pt idx="18">
                  <c:v>1.1710709318497914</c:v>
                </c:pt>
                <c:pt idx="19">
                  <c:v>1.1263612081364289</c:v>
                </c:pt>
                <c:pt idx="20">
                  <c:v>1.1254087638979726</c:v>
                </c:pt>
                <c:pt idx="21">
                  <c:v>1.1099271887764164</c:v>
                </c:pt>
              </c:numCache>
            </c:numRef>
          </c:yVal>
          <c:smooth val="1"/>
        </c:ser>
        <c:ser>
          <c:idx val="3"/>
          <c:order val="7"/>
          <c:tx>
            <c:strRef>
              <c:f>'2 Quanta'!$BZ$274</c:f>
              <c:strCache>
                <c:ptCount val="1"/>
                <c:pt idx="0">
                  <c:v>1ωkmax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Quanta'!$BZ$281:$BZ$317</c:f>
              <c:numCache>
                <c:formatCode>General</c:formatCode>
                <c:ptCount val="37"/>
                <c:pt idx="16">
                  <c:v>0.913762375190456</c:v>
                </c:pt>
                <c:pt idx="17">
                  <c:v>1.2173964558558279</c:v>
                </c:pt>
                <c:pt idx="18">
                  <c:v>1.0364701902420894</c:v>
                </c:pt>
                <c:pt idx="19">
                  <c:v>0.89766792179541632</c:v>
                </c:pt>
                <c:pt idx="20">
                  <c:v>0.87617134330513402</c:v>
                </c:pt>
                <c:pt idx="21">
                  <c:v>0.82770770909792857</c:v>
                </c:pt>
              </c:numCache>
            </c:numRef>
          </c:yVal>
          <c:smooth val="1"/>
        </c:ser>
        <c:ser>
          <c:idx val="4"/>
          <c:order val="8"/>
          <c:tx>
            <c:strRef>
              <c:f>'2 Quanta'!$CA$274</c:f>
              <c:strCache>
                <c:ptCount val="1"/>
                <c:pt idx="0">
                  <c:v>2Ekmax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Quanta'!$CA$281:$CA$317</c:f>
              <c:numCache>
                <c:formatCode>General</c:formatCode>
                <c:ptCount val="37"/>
                <c:pt idx="24">
                  <c:v>0.44</c:v>
                </c:pt>
                <c:pt idx="25">
                  <c:v>0.43</c:v>
                </c:pt>
                <c:pt idx="26">
                  <c:v>0.28000000000000003</c:v>
                </c:pt>
                <c:pt idx="27">
                  <c:v>0.27</c:v>
                </c:pt>
                <c:pt idx="28">
                  <c:v>0.1</c:v>
                </c:pt>
                <c:pt idx="29">
                  <c:v>0.08</c:v>
                </c:pt>
              </c:numCache>
            </c:numRef>
          </c:yVal>
          <c:smooth val="1"/>
        </c:ser>
        <c:ser>
          <c:idx val="6"/>
          <c:order val="9"/>
          <c:tx>
            <c:strRef>
              <c:f>'2 Quanta'!$CB$274</c:f>
              <c:strCache>
                <c:ptCount val="1"/>
                <c:pt idx="0">
                  <c:v>A2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Quanta'!$CB$281:$CB$317</c:f>
              <c:numCache>
                <c:formatCode>General</c:formatCode>
                <c:ptCount val="37"/>
                <c:pt idx="24">
                  <c:v>1.0472E-2</c:v>
                </c:pt>
                <c:pt idx="25">
                  <c:v>1.0345499999999999E-2</c:v>
                </c:pt>
                <c:pt idx="26">
                  <c:v>8.6430000000000014E-3</c:v>
                </c:pt>
                <c:pt idx="27">
                  <c:v>8.0265000000000006E-3</c:v>
                </c:pt>
                <c:pt idx="28">
                  <c:v>3.7484999999999984E-3</c:v>
                </c:pt>
                <c:pt idx="29">
                  <c:v>2.9069999999999999E-3</c:v>
                </c:pt>
              </c:numCache>
            </c:numRef>
          </c:yVal>
          <c:smooth val="1"/>
        </c:ser>
        <c:ser>
          <c:idx val="8"/>
          <c:order val="10"/>
          <c:tx>
            <c:strRef>
              <c:f>'2 Quanta'!$CC$274</c:f>
              <c:strCache>
                <c:ptCount val="1"/>
                <c:pt idx="0">
                  <c:v>2S(vx)/S(x)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Quanta'!$CC$281:$CC$317</c:f>
              <c:numCache>
                <c:formatCode>General</c:formatCode>
                <c:ptCount val="37"/>
                <c:pt idx="24">
                  <c:v>1.1422243315931022</c:v>
                </c:pt>
                <c:pt idx="25">
                  <c:v>1.1221850273889227</c:v>
                </c:pt>
                <c:pt idx="26">
                  <c:v>1.1132044290199967</c:v>
                </c:pt>
                <c:pt idx="27">
                  <c:v>1.1249760030716067</c:v>
                </c:pt>
                <c:pt idx="28">
                  <c:v>1.1615586690017512</c:v>
                </c:pt>
                <c:pt idx="29">
                  <c:v>1.2490660024906599</c:v>
                </c:pt>
              </c:numCache>
            </c:numRef>
          </c:yVal>
          <c:smooth val="1"/>
        </c:ser>
        <c:ser>
          <c:idx val="9"/>
          <c:order val="11"/>
          <c:tx>
            <c:strRef>
              <c:f>'2 Quanta'!$CD$274</c:f>
              <c:strCache>
                <c:ptCount val="1"/>
                <c:pt idx="0">
                  <c:v>2ωkmax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Quanta'!$CD$281:$CD$317</c:f>
              <c:numCache>
                <c:formatCode>General</c:formatCode>
                <c:ptCount val="37"/>
                <c:pt idx="24">
                  <c:v>0.89580132922525391</c:v>
                </c:pt>
                <c:pt idx="25">
                  <c:v>0.89639152244895903</c:v>
                </c:pt>
                <c:pt idx="26">
                  <c:v>0.86582376183592291</c:v>
                </c:pt>
                <c:pt idx="27">
                  <c:v>0.91552597375562617</c:v>
                </c:pt>
                <c:pt idx="28">
                  <c:v>1.1930468067225775</c:v>
                </c:pt>
                <c:pt idx="29">
                  <c:v>1.3759889920880635</c:v>
                </c:pt>
              </c:numCache>
            </c:numRef>
          </c:yVal>
          <c:smooth val="1"/>
        </c:ser>
        <c:ser>
          <c:idx val="11"/>
          <c:order val="12"/>
          <c:tx>
            <c:strRef>
              <c:f>'2 Quanta'!$CE$274</c:f>
              <c:strCache>
                <c:ptCount val="1"/>
              </c:strCache>
            </c:strRef>
          </c:tx>
          <c:spPr>
            <a:ln w="22225">
              <a:solidFill>
                <a:srgbClr val="1F497D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Quanta'!$CE$281:$CE$317</c:f>
              <c:numCache>
                <c:formatCode>General</c:formatCode>
                <c:ptCount val="37"/>
                <c:pt idx="31">
                  <c:v>0.42499999999999999</c:v>
                </c:pt>
                <c:pt idx="32">
                  <c:v>0.39500000000000002</c:v>
                </c:pt>
                <c:pt idx="33">
                  <c:v>0.25</c:v>
                </c:pt>
                <c:pt idx="34">
                  <c:v>0.25</c:v>
                </c:pt>
                <c:pt idx="35">
                  <c:v>8.5000000000000006E-2</c:v>
                </c:pt>
                <c:pt idx="36">
                  <c:v>7.0000000000000007E-2</c:v>
                </c:pt>
              </c:numCache>
            </c:numRef>
          </c:yVal>
          <c:smooth val="1"/>
        </c:ser>
        <c:ser>
          <c:idx val="13"/>
          <c:order val="13"/>
          <c:tx>
            <c:strRef>
              <c:f>'2 Quanta'!$CF$274</c:f>
              <c:strCache>
                <c:ptCount val="1"/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Quanta'!$CF$281:$CF$317</c:f>
              <c:numCache>
                <c:formatCode>General</c:formatCode>
                <c:ptCount val="37"/>
                <c:pt idx="31">
                  <c:v>1.0190999999999999E-2</c:v>
                </c:pt>
                <c:pt idx="32">
                  <c:v>1.0015E-2</c:v>
                </c:pt>
                <c:pt idx="33">
                  <c:v>8.3285000000000008E-3</c:v>
                </c:pt>
                <c:pt idx="34">
                  <c:v>7.7910000000000002E-3</c:v>
                </c:pt>
                <c:pt idx="35">
                  <c:v>3.6792499999999985E-3</c:v>
                </c:pt>
                <c:pt idx="36">
                  <c:v>2.8762499999999986E-3</c:v>
                </c:pt>
              </c:numCache>
            </c:numRef>
          </c:yVal>
          <c:smooth val="1"/>
        </c:ser>
        <c:ser>
          <c:idx val="14"/>
          <c:order val="14"/>
          <c:tx>
            <c:strRef>
              <c:f>'2 Quanta'!$CG$274</c:f>
              <c:strCache>
                <c:ptCount val="1"/>
              </c:strCache>
            </c:strRef>
          </c:tx>
          <c:spPr>
            <a:ln w="22225">
              <a:solidFill>
                <a:srgbClr val="C00000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Quanta'!$CG$281:$CG$317</c:f>
              <c:numCache>
                <c:formatCode>General</c:formatCode>
                <c:ptCount val="37"/>
                <c:pt idx="31">
                  <c:v>1.1499252928157655</c:v>
                </c:pt>
                <c:pt idx="32">
                  <c:v>1.1237968956434476</c:v>
                </c:pt>
                <c:pt idx="33">
                  <c:v>1.1115658088982066</c:v>
                </c:pt>
                <c:pt idx="34">
                  <c:v>1.1256686056040177</c:v>
                </c:pt>
                <c:pt idx="35">
                  <c:v>1.1663148004257713</c:v>
                </c:pt>
                <c:pt idx="36">
                  <c:v>1.264037564478707</c:v>
                </c:pt>
              </c:numCache>
            </c:numRef>
          </c:yVal>
          <c:smooth val="1"/>
        </c:ser>
        <c:ser>
          <c:idx val="15"/>
          <c:order val="15"/>
          <c:tx>
            <c:strRef>
              <c:f>'2 Quanta'!$CH$274</c:f>
              <c:strCache>
                <c:ptCount val="1"/>
              </c:strCache>
            </c:strRef>
          </c:tx>
          <c:spPr>
            <a:ln w="22225">
              <a:solidFill>
                <a:srgbClr val="C00000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Quanta'!$CH$281:$CH$317</c:f>
              <c:numCache>
                <c:formatCode>General</c:formatCode>
                <c:ptCount val="37"/>
                <c:pt idx="31">
                  <c:v>0.90478185220785501</c:v>
                </c:pt>
                <c:pt idx="32">
                  <c:v>0.88628143287704653</c:v>
                </c:pt>
                <c:pt idx="33">
                  <c:v>0.8467657354669258</c:v>
                </c:pt>
                <c:pt idx="34">
                  <c:v>0.90659694777552124</c:v>
                </c:pt>
                <c:pt idx="35">
                  <c:v>1.1147584984823333</c:v>
                </c:pt>
                <c:pt idx="36">
                  <c:v>1.2966927239719457</c:v>
                </c:pt>
              </c:numCache>
            </c:numRef>
          </c:yVal>
          <c:smooth val="1"/>
        </c:ser>
        <c:axId val="124307328"/>
        <c:axId val="124308864"/>
      </c:scatterChart>
      <c:valAx>
        <c:axId val="124307328"/>
        <c:scaling>
          <c:orientation val="minMax"/>
        </c:scaling>
        <c:axPos val="b"/>
        <c:numFmt formatCode="General" sourceLinked="1"/>
        <c:tickLblPos val="low"/>
        <c:txPr>
          <a:bodyPr/>
          <a:lstStyle/>
          <a:p>
            <a:pPr>
              <a:defRPr b="1"/>
            </a:pPr>
            <a:endParaRPr lang="nl-NL"/>
          </a:p>
        </c:txPr>
        <c:crossAx val="124308864"/>
        <c:crosses val="autoZero"/>
        <c:crossBetween val="midCat"/>
      </c:valAx>
      <c:valAx>
        <c:axId val="124308864"/>
        <c:scaling>
          <c:orientation val="minMax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2430732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6508906690531164"/>
          <c:y val="0.11568258737394668"/>
          <c:w val="0.10878063584593479"/>
          <c:h val="0.6344881889763774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44" l="0.70000000000000062" r="0.70000000000000062" t="0.75000000000001044" header="0.30000000000000032" footer="0.30000000000000032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2.2604440605551251E-2"/>
          <c:y val="2.7273915455691307E-2"/>
          <c:w val="0.92931594876607249"/>
          <c:h val="0.96238983846532533"/>
        </c:manualLayout>
      </c:layout>
      <c:scatterChart>
        <c:scatterStyle val="smoothMarker"/>
        <c:ser>
          <c:idx val="0"/>
          <c:order val="0"/>
          <c:tx>
            <c:strRef>
              <c:f>'2 Quanta'!$BS$274</c:f>
              <c:strCache>
                <c:ptCount val="1"/>
                <c:pt idx="0">
                  <c:v>Ekmax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Quanta'!$BS$281:$BS$317</c:f>
              <c:numCache>
                <c:formatCode>General</c:formatCode>
                <c:ptCount val="37"/>
                <c:pt idx="0">
                  <c:v>0</c:v>
                </c:pt>
                <c:pt idx="1">
                  <c:v>0.82</c:v>
                </c:pt>
                <c:pt idx="2">
                  <c:v>0.76</c:v>
                </c:pt>
                <c:pt idx="3">
                  <c:v>0.77</c:v>
                </c:pt>
                <c:pt idx="4">
                  <c:v>0.65</c:v>
                </c:pt>
                <c:pt idx="5">
                  <c:v>0.61</c:v>
                </c:pt>
                <c:pt idx="6">
                  <c:v>0.51</c:v>
                </c:pt>
                <c:pt idx="7">
                  <c:v>0.48</c:v>
                </c:pt>
                <c:pt idx="8">
                  <c:v>0.44</c:v>
                </c:pt>
                <c:pt idx="9">
                  <c:v>0.39</c:v>
                </c:pt>
                <c:pt idx="10">
                  <c:v>0.26</c:v>
                </c:pt>
                <c:pt idx="11">
                  <c:v>0.19</c:v>
                </c:pt>
                <c:pt idx="12">
                  <c:v>7.0000000000000007E-2</c:v>
                </c:pt>
                <c:pt idx="13">
                  <c:v>0.06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Quanta'!$BT$274</c:f>
              <c:strCache>
                <c:ptCount val="1"/>
                <c:pt idx="0">
                  <c:v>L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Quanta'!$BT$281:$BT$317</c:f>
              <c:numCache>
                <c:formatCode>General</c:formatCode>
                <c:ptCount val="37"/>
                <c:pt idx="0">
                  <c:v>0</c:v>
                </c:pt>
                <c:pt idx="1">
                  <c:v>8.2927000000000001E-2</c:v>
                </c:pt>
                <c:pt idx="2">
                  <c:v>3.9019999999999999E-2</c:v>
                </c:pt>
                <c:pt idx="3">
                  <c:v>3.5929000000000003E-2</c:v>
                </c:pt>
                <c:pt idx="4">
                  <c:v>3.2395E-2</c:v>
                </c:pt>
                <c:pt idx="5">
                  <c:v>2.9373999999999997E-2</c:v>
                </c:pt>
                <c:pt idx="6">
                  <c:v>2.6613999999999999E-2</c:v>
                </c:pt>
                <c:pt idx="7">
                  <c:v>2.4971E-2</c:v>
                </c:pt>
                <c:pt idx="8">
                  <c:v>2.3422999999999999E-2</c:v>
                </c:pt>
                <c:pt idx="9">
                  <c:v>2.1842E-2</c:v>
                </c:pt>
                <c:pt idx="10">
                  <c:v>1.7376000000000003E-2</c:v>
                </c:pt>
                <c:pt idx="11">
                  <c:v>1.3427999999999999E-2</c:v>
                </c:pt>
                <c:pt idx="12">
                  <c:v>5.9609999999999976E-3</c:v>
                </c:pt>
                <c:pt idx="13">
                  <c:v>4.1849999999999977E-3</c:v>
                </c:pt>
              </c:numCache>
            </c:numRef>
          </c:yVal>
          <c:smooth val="1"/>
        </c:ser>
        <c:ser>
          <c:idx val="5"/>
          <c:order val="2"/>
          <c:tx>
            <c:strRef>
              <c:f>'2 Quanta'!$BU$274</c:f>
              <c:strCache>
                <c:ptCount val="1"/>
                <c:pt idx="0">
                  <c:v>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Quanta'!$BU$281:$BU$317</c:f>
              <c:numCache>
                <c:formatCode>General</c:formatCode>
                <c:ptCount val="37"/>
                <c:pt idx="0">
                  <c:v>0</c:v>
                </c:pt>
                <c:pt idx="1">
                  <c:v>0.43703311958749252</c:v>
                </c:pt>
                <c:pt idx="2">
                  <c:v>0.5194766797250352</c:v>
                </c:pt>
                <c:pt idx="3">
                  <c:v>0.58817951959544879</c:v>
                </c:pt>
                <c:pt idx="4">
                  <c:v>0.63539668700959029</c:v>
                </c:pt>
                <c:pt idx="5">
                  <c:v>0.67255956956187546</c:v>
                </c:pt>
                <c:pt idx="6">
                  <c:v>0.69977666702116348</c:v>
                </c:pt>
                <c:pt idx="7">
                  <c:v>0.71229934433642328</c:v>
                </c:pt>
                <c:pt idx="8">
                  <c:v>0.72372227579556414</c:v>
                </c:pt>
                <c:pt idx="9">
                  <c:v>0.73502393582610948</c:v>
                </c:pt>
                <c:pt idx="10">
                  <c:v>0.75662493903430339</c:v>
                </c:pt>
                <c:pt idx="11">
                  <c:v>0.77368421052631575</c:v>
                </c:pt>
                <c:pt idx="12">
                  <c:v>0.79325095057034223</c:v>
                </c:pt>
                <c:pt idx="13">
                  <c:v>0.79310344827586199</c:v>
                </c:pt>
              </c:numCache>
            </c:numRef>
          </c:yVal>
          <c:smooth val="1"/>
        </c:ser>
        <c:ser>
          <c:idx val="7"/>
          <c:order val="3"/>
          <c:tx>
            <c:strRef>
              <c:f>'2 Quanta'!$BV$274</c:f>
              <c:strCache>
                <c:ptCount val="1"/>
                <c:pt idx="0">
                  <c:v>ωkmax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Quanta'!$BV$281:$BV$317</c:f>
              <c:numCache>
                <c:formatCode>General</c:formatCode>
                <c:ptCount val="37"/>
                <c:pt idx="0">
                  <c:v>0</c:v>
                </c:pt>
                <c:pt idx="1">
                  <c:v>0.30885594498452129</c:v>
                </c:pt>
                <c:pt idx="2">
                  <c:v>0.63192352670107399</c:v>
                </c:pt>
                <c:pt idx="3">
                  <c:v>0.69078870249608149</c:v>
                </c:pt>
                <c:pt idx="4">
                  <c:v>0.70392062052732707</c:v>
                </c:pt>
                <c:pt idx="5">
                  <c:v>0.75205018160191062</c:v>
                </c:pt>
                <c:pt idx="6">
                  <c:v>0.75896181997159973</c:v>
                </c:pt>
                <c:pt idx="7">
                  <c:v>0.78474702423873399</c:v>
                </c:pt>
                <c:pt idx="8">
                  <c:v>0.80099317078485754</c:v>
                </c:pt>
                <c:pt idx="9">
                  <c:v>0.8086952537613632</c:v>
                </c:pt>
                <c:pt idx="10">
                  <c:v>0.83000719969244685</c:v>
                </c:pt>
                <c:pt idx="11">
                  <c:v>0.91814328313508742</c:v>
                </c:pt>
                <c:pt idx="12">
                  <c:v>1.2553790930293385</c:v>
                </c:pt>
              </c:numCache>
            </c:numRef>
          </c:yVal>
          <c:smooth val="1"/>
        </c:ser>
        <c:ser>
          <c:idx val="10"/>
          <c:order val="4"/>
          <c:tx>
            <c:strRef>
              <c:f>'2 Quanta'!$BW$274</c:f>
              <c:strCache>
                <c:ptCount val="1"/>
                <c:pt idx="0">
                  <c:v>1Ekmax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Quanta'!$BW$281:$BW$317</c:f>
              <c:numCache>
                <c:formatCode>General</c:formatCode>
                <c:ptCount val="37"/>
                <c:pt idx="16">
                  <c:v>0.41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0.23</c:v>
                </c:pt>
                <c:pt idx="20">
                  <c:v>0.36</c:v>
                </c:pt>
                <c:pt idx="21">
                  <c:v>0.22</c:v>
                </c:pt>
              </c:numCache>
            </c:numRef>
          </c:yVal>
          <c:smooth val="1"/>
        </c:ser>
        <c:ser>
          <c:idx val="12"/>
          <c:order val="5"/>
          <c:tx>
            <c:strRef>
              <c:f>'2 Quanta'!$BX$274</c:f>
              <c:strCache>
                <c:ptCount val="1"/>
                <c:pt idx="0">
                  <c:v>A1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Quanta'!$BX$281:$BX$317</c:f>
              <c:numCache>
                <c:formatCode>General</c:formatCode>
                <c:ptCount val="37"/>
                <c:pt idx="16">
                  <c:v>9.9099999999999987E-3</c:v>
                </c:pt>
                <c:pt idx="17">
                  <c:v>2.8454999999999973E-3</c:v>
                </c:pt>
                <c:pt idx="18">
                  <c:v>3.6099999999999986E-3</c:v>
                </c:pt>
                <c:pt idx="19">
                  <c:v>7.5554999999999997E-3</c:v>
                </c:pt>
                <c:pt idx="20">
                  <c:v>9.6844999999999987E-3</c:v>
                </c:pt>
                <c:pt idx="21">
                  <c:v>8.0140000000000003E-3</c:v>
                </c:pt>
              </c:numCache>
            </c:numRef>
          </c:yVal>
          <c:smooth val="1"/>
        </c:ser>
        <c:ser>
          <c:idx val="1"/>
          <c:order val="6"/>
          <c:tx>
            <c:strRef>
              <c:f>'2 Quanta'!$BY$274</c:f>
              <c:strCache>
                <c:ptCount val="1"/>
                <c:pt idx="0">
                  <c:v>1S(vx)/S(x)</c:v>
                </c:pt>
              </c:strCache>
            </c:strRef>
          </c:tx>
          <c:spPr>
            <a:ln>
              <a:solidFill>
                <a:srgbClr val="F79646">
                  <a:lumMod val="75000"/>
                </a:srgb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Quanta'!$BY$281:$BY$317</c:f>
              <c:numCache>
                <c:formatCode>General</c:formatCode>
                <c:ptCount val="37"/>
                <c:pt idx="16">
                  <c:v>1.1576262540384288</c:v>
                </c:pt>
                <c:pt idx="17">
                  <c:v>1.2790091264667538</c:v>
                </c:pt>
                <c:pt idx="18">
                  <c:v>1.1710709318497914</c:v>
                </c:pt>
                <c:pt idx="19">
                  <c:v>1.1263612081364289</c:v>
                </c:pt>
                <c:pt idx="20">
                  <c:v>1.1254087638979726</c:v>
                </c:pt>
                <c:pt idx="21">
                  <c:v>1.1099271887764164</c:v>
                </c:pt>
              </c:numCache>
            </c:numRef>
          </c:yVal>
          <c:smooth val="1"/>
        </c:ser>
        <c:ser>
          <c:idx val="3"/>
          <c:order val="7"/>
          <c:tx>
            <c:strRef>
              <c:f>'2 Quanta'!$BZ$274</c:f>
              <c:strCache>
                <c:ptCount val="1"/>
                <c:pt idx="0">
                  <c:v>1ωkmax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Quanta'!$BZ$281:$BZ$317</c:f>
              <c:numCache>
                <c:formatCode>General</c:formatCode>
                <c:ptCount val="37"/>
                <c:pt idx="16">
                  <c:v>0.913762375190456</c:v>
                </c:pt>
                <c:pt idx="17">
                  <c:v>1.2173964558558279</c:v>
                </c:pt>
                <c:pt idx="18">
                  <c:v>1.0364701902420894</c:v>
                </c:pt>
                <c:pt idx="19">
                  <c:v>0.89766792179541632</c:v>
                </c:pt>
                <c:pt idx="20">
                  <c:v>0.87617134330513402</c:v>
                </c:pt>
                <c:pt idx="21">
                  <c:v>0.82770770909792857</c:v>
                </c:pt>
              </c:numCache>
            </c:numRef>
          </c:yVal>
          <c:smooth val="1"/>
        </c:ser>
        <c:ser>
          <c:idx val="4"/>
          <c:order val="8"/>
          <c:tx>
            <c:strRef>
              <c:f>'2 Quanta'!$CA$274</c:f>
              <c:strCache>
                <c:ptCount val="1"/>
                <c:pt idx="0">
                  <c:v>2Ekmax</c:v>
                </c:pt>
              </c:strCache>
            </c:strRef>
          </c:tx>
          <c:spPr>
            <a:ln>
              <a:solidFill>
                <a:srgbClr val="0070C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Quanta'!$CA$281:$CA$317</c:f>
              <c:numCache>
                <c:formatCode>General</c:formatCode>
                <c:ptCount val="37"/>
                <c:pt idx="24">
                  <c:v>0.44</c:v>
                </c:pt>
                <c:pt idx="25">
                  <c:v>0.43</c:v>
                </c:pt>
                <c:pt idx="26">
                  <c:v>0.28000000000000003</c:v>
                </c:pt>
                <c:pt idx="27">
                  <c:v>0.27</c:v>
                </c:pt>
                <c:pt idx="28">
                  <c:v>0.1</c:v>
                </c:pt>
                <c:pt idx="29">
                  <c:v>0.08</c:v>
                </c:pt>
              </c:numCache>
            </c:numRef>
          </c:yVal>
          <c:smooth val="1"/>
        </c:ser>
        <c:ser>
          <c:idx val="6"/>
          <c:order val="9"/>
          <c:tx>
            <c:strRef>
              <c:f>'2 Quanta'!$CB$274</c:f>
              <c:strCache>
                <c:ptCount val="1"/>
                <c:pt idx="0">
                  <c:v>A2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Quanta'!$CB$281:$CB$317</c:f>
              <c:numCache>
                <c:formatCode>General</c:formatCode>
                <c:ptCount val="37"/>
                <c:pt idx="24">
                  <c:v>1.0472E-2</c:v>
                </c:pt>
                <c:pt idx="25">
                  <c:v>1.0345499999999999E-2</c:v>
                </c:pt>
                <c:pt idx="26">
                  <c:v>8.6430000000000014E-3</c:v>
                </c:pt>
                <c:pt idx="27">
                  <c:v>8.0265000000000006E-3</c:v>
                </c:pt>
                <c:pt idx="28">
                  <c:v>3.7484999999999984E-3</c:v>
                </c:pt>
                <c:pt idx="29">
                  <c:v>2.9069999999999999E-3</c:v>
                </c:pt>
              </c:numCache>
            </c:numRef>
          </c:yVal>
          <c:smooth val="1"/>
        </c:ser>
        <c:ser>
          <c:idx val="8"/>
          <c:order val="10"/>
          <c:tx>
            <c:strRef>
              <c:f>'2 Quanta'!$CC$274</c:f>
              <c:strCache>
                <c:ptCount val="1"/>
                <c:pt idx="0">
                  <c:v>2S(vx)/S(x)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Quanta'!$CC$281:$CC$317</c:f>
              <c:numCache>
                <c:formatCode>General</c:formatCode>
                <c:ptCount val="37"/>
                <c:pt idx="24">
                  <c:v>1.1422243315931022</c:v>
                </c:pt>
                <c:pt idx="25">
                  <c:v>1.1221850273889227</c:v>
                </c:pt>
                <c:pt idx="26">
                  <c:v>1.1132044290199967</c:v>
                </c:pt>
                <c:pt idx="27">
                  <c:v>1.1249760030716067</c:v>
                </c:pt>
                <c:pt idx="28">
                  <c:v>1.1615586690017512</c:v>
                </c:pt>
                <c:pt idx="29">
                  <c:v>1.2490660024906599</c:v>
                </c:pt>
              </c:numCache>
            </c:numRef>
          </c:yVal>
          <c:smooth val="1"/>
        </c:ser>
        <c:ser>
          <c:idx val="9"/>
          <c:order val="11"/>
          <c:tx>
            <c:strRef>
              <c:f>'2 Quanta'!$CD$274</c:f>
              <c:strCache>
                <c:ptCount val="1"/>
                <c:pt idx="0">
                  <c:v>2ωkmax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Quanta'!$CD$281:$CD$317</c:f>
              <c:numCache>
                <c:formatCode>General</c:formatCode>
                <c:ptCount val="37"/>
                <c:pt idx="24">
                  <c:v>0.89580132922525391</c:v>
                </c:pt>
                <c:pt idx="25">
                  <c:v>0.89639152244895903</c:v>
                </c:pt>
                <c:pt idx="26">
                  <c:v>0.86582376183592291</c:v>
                </c:pt>
                <c:pt idx="27">
                  <c:v>0.91552597375562617</c:v>
                </c:pt>
                <c:pt idx="28">
                  <c:v>1.1930468067225775</c:v>
                </c:pt>
                <c:pt idx="29">
                  <c:v>1.3759889920880635</c:v>
                </c:pt>
              </c:numCache>
            </c:numRef>
          </c:yVal>
          <c:smooth val="1"/>
        </c:ser>
        <c:ser>
          <c:idx val="11"/>
          <c:order val="12"/>
          <c:tx>
            <c:strRef>
              <c:f>'2 Quanta'!$CE$274</c:f>
              <c:strCache>
                <c:ptCount val="1"/>
              </c:strCache>
            </c:strRef>
          </c:tx>
          <c:spPr>
            <a:ln w="22225">
              <a:solidFill>
                <a:srgbClr val="1F497D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Quanta'!$CE$281:$CE$317</c:f>
              <c:numCache>
                <c:formatCode>General</c:formatCode>
                <c:ptCount val="37"/>
                <c:pt idx="31">
                  <c:v>0.42499999999999999</c:v>
                </c:pt>
                <c:pt idx="32">
                  <c:v>0.39500000000000002</c:v>
                </c:pt>
                <c:pt idx="33">
                  <c:v>0.25</c:v>
                </c:pt>
                <c:pt idx="34">
                  <c:v>0.25</c:v>
                </c:pt>
                <c:pt idx="35">
                  <c:v>8.5000000000000006E-2</c:v>
                </c:pt>
                <c:pt idx="36">
                  <c:v>7.0000000000000007E-2</c:v>
                </c:pt>
              </c:numCache>
            </c:numRef>
          </c:yVal>
          <c:smooth val="1"/>
        </c:ser>
        <c:ser>
          <c:idx val="13"/>
          <c:order val="13"/>
          <c:tx>
            <c:strRef>
              <c:f>'2 Quanta'!$CF$274</c:f>
              <c:strCache>
                <c:ptCount val="1"/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Quanta'!$CF$281:$CF$317</c:f>
              <c:numCache>
                <c:formatCode>General</c:formatCode>
                <c:ptCount val="37"/>
                <c:pt idx="31">
                  <c:v>1.0190999999999999E-2</c:v>
                </c:pt>
                <c:pt idx="32">
                  <c:v>1.0015E-2</c:v>
                </c:pt>
                <c:pt idx="33">
                  <c:v>8.3285000000000008E-3</c:v>
                </c:pt>
                <c:pt idx="34">
                  <c:v>7.7910000000000002E-3</c:v>
                </c:pt>
                <c:pt idx="35">
                  <c:v>3.6792499999999985E-3</c:v>
                </c:pt>
                <c:pt idx="36">
                  <c:v>2.8762499999999986E-3</c:v>
                </c:pt>
              </c:numCache>
            </c:numRef>
          </c:yVal>
          <c:smooth val="1"/>
        </c:ser>
        <c:ser>
          <c:idx val="14"/>
          <c:order val="14"/>
          <c:tx>
            <c:strRef>
              <c:f>'2 Quanta'!$CG$274</c:f>
              <c:strCache>
                <c:ptCount val="1"/>
              </c:strCache>
            </c:strRef>
          </c:tx>
          <c:spPr>
            <a:ln w="22225">
              <a:solidFill>
                <a:srgbClr val="C00000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Quanta'!$CG$281:$CG$317</c:f>
              <c:numCache>
                <c:formatCode>General</c:formatCode>
                <c:ptCount val="37"/>
                <c:pt idx="31">
                  <c:v>1.1499252928157655</c:v>
                </c:pt>
                <c:pt idx="32">
                  <c:v>1.1237968956434476</c:v>
                </c:pt>
                <c:pt idx="33">
                  <c:v>1.1115658088982066</c:v>
                </c:pt>
                <c:pt idx="34">
                  <c:v>1.1256686056040177</c:v>
                </c:pt>
                <c:pt idx="35">
                  <c:v>1.1663148004257713</c:v>
                </c:pt>
                <c:pt idx="36">
                  <c:v>1.264037564478707</c:v>
                </c:pt>
              </c:numCache>
            </c:numRef>
          </c:yVal>
          <c:smooth val="1"/>
        </c:ser>
        <c:ser>
          <c:idx val="15"/>
          <c:order val="15"/>
          <c:tx>
            <c:strRef>
              <c:f>'2 Quanta'!$CH$274</c:f>
              <c:strCache>
                <c:ptCount val="1"/>
              </c:strCache>
            </c:strRef>
          </c:tx>
          <c:spPr>
            <a:ln w="22225">
              <a:solidFill>
                <a:srgbClr val="C00000"/>
              </a:solidFill>
              <a:prstDash val="sysDash"/>
            </a:ln>
          </c:spPr>
          <c:marker>
            <c:symbol val="none"/>
          </c:marker>
          <c:xVal>
            <c:numRef>
              <c:f>'2 Quanta'!$BR$281:$BR$317</c:f>
              <c:numCache>
                <c:formatCode>General</c:formatCode>
                <c:ptCount val="37"/>
                <c:pt idx="0">
                  <c:v>0</c:v>
                </c:pt>
                <c:pt idx="1">
                  <c:v>-1.2479000000000001E-2</c:v>
                </c:pt>
                <c:pt idx="2">
                  <c:v>-1.6241999999999999E-2</c:v>
                </c:pt>
                <c:pt idx="3">
                  <c:v>-1.9609000000000001E-2</c:v>
                </c:pt>
                <c:pt idx="4">
                  <c:v>-2.1572000000000001E-2</c:v>
                </c:pt>
                <c:pt idx="5">
                  <c:v>-2.3026000000000001E-2</c:v>
                </c:pt>
                <c:pt idx="6">
                  <c:v>-2.4008000000000002E-2</c:v>
                </c:pt>
                <c:pt idx="7">
                  <c:v>-2.4462000000000001E-2</c:v>
                </c:pt>
                <c:pt idx="8">
                  <c:v>-2.4850000000000001E-2</c:v>
                </c:pt>
                <c:pt idx="9">
                  <c:v>-2.5184999999999999E-2</c:v>
                </c:pt>
                <c:pt idx="10">
                  <c:v>-2.5906999999999999E-2</c:v>
                </c:pt>
                <c:pt idx="11">
                  <c:v>-2.6459E-2</c:v>
                </c:pt>
                <c:pt idx="12">
                  <c:v>-2.6988999999999999E-2</c:v>
                </c:pt>
                <c:pt idx="13">
                  <c:v>-2.7074999999999998E-2</c:v>
                </c:pt>
                <c:pt idx="16">
                  <c:v>-4.2854000000000003E-2</c:v>
                </c:pt>
                <c:pt idx="17">
                  <c:v>-4.2784999999999997E-2</c:v>
                </c:pt>
                <c:pt idx="18">
                  <c:v>-4.2723999999999998E-2</c:v>
                </c:pt>
                <c:pt idx="19">
                  <c:v>-4.2722999999999997E-2</c:v>
                </c:pt>
                <c:pt idx="20">
                  <c:v>-4.2701999999999997E-2</c:v>
                </c:pt>
                <c:pt idx="21">
                  <c:v>-4.2582000000000002E-2</c:v>
                </c:pt>
                <c:pt idx="24">
                  <c:v>-3.0415999999999999E-2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-3.0943999999999999E-2</c:v>
                </c:pt>
                <c:pt idx="28">
                  <c:v>-3.1230000000000001E-2</c:v>
                </c:pt>
                <c:pt idx="29">
                  <c:v>-3.1254999999999998E-2</c:v>
                </c:pt>
                <c:pt idx="31">
                  <c:v>-3.6635000000000001E-2</c:v>
                </c:pt>
                <c:pt idx="32">
                  <c:v>-3.6662E-2</c:v>
                </c:pt>
                <c:pt idx="33">
                  <c:v>-3.6692500000000003E-2</c:v>
                </c:pt>
                <c:pt idx="34">
                  <c:v>-3.6833499999999998E-2</c:v>
                </c:pt>
                <c:pt idx="35">
                  <c:v>-3.6976999999999996E-2</c:v>
                </c:pt>
                <c:pt idx="36">
                  <c:v>-3.7019999999999997E-2</c:v>
                </c:pt>
              </c:numCache>
            </c:numRef>
          </c:xVal>
          <c:yVal>
            <c:numRef>
              <c:f>'2 Quanta'!$CH$281:$CH$317</c:f>
              <c:numCache>
                <c:formatCode>General</c:formatCode>
                <c:ptCount val="37"/>
                <c:pt idx="31">
                  <c:v>0.90478185220785501</c:v>
                </c:pt>
                <c:pt idx="32">
                  <c:v>0.88628143287704653</c:v>
                </c:pt>
                <c:pt idx="33">
                  <c:v>0.8467657354669258</c:v>
                </c:pt>
                <c:pt idx="34">
                  <c:v>0.90659694777552124</c:v>
                </c:pt>
                <c:pt idx="35">
                  <c:v>1.1147584984823333</c:v>
                </c:pt>
                <c:pt idx="36">
                  <c:v>1.2966927239719457</c:v>
                </c:pt>
              </c:numCache>
            </c:numRef>
          </c:yVal>
          <c:smooth val="1"/>
        </c:ser>
        <c:axId val="126561664"/>
        <c:axId val="126579840"/>
      </c:scatterChart>
      <c:valAx>
        <c:axId val="126561664"/>
        <c:scaling>
          <c:orientation val="minMax"/>
          <c:max val="0"/>
          <c:min val="-5.5000000000000014E-2"/>
        </c:scaling>
        <c:axPos val="b"/>
        <c:numFmt formatCode="General" sourceLinked="1"/>
        <c:tickLblPos val="low"/>
        <c:txPr>
          <a:bodyPr/>
          <a:lstStyle/>
          <a:p>
            <a:pPr>
              <a:defRPr b="1"/>
            </a:pPr>
            <a:endParaRPr lang="nl-NL"/>
          </a:p>
        </c:txPr>
        <c:crossAx val="126579840"/>
        <c:crosses val="autoZero"/>
        <c:crossBetween val="midCat"/>
      </c:valAx>
      <c:valAx>
        <c:axId val="126579840"/>
        <c:scaling>
          <c:orientation val="minMax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26561664"/>
        <c:crosses val="autoZero"/>
        <c:crossBetween val="midCat"/>
      </c:valAx>
    </c:plotArea>
    <c:plotVisOnly val="1"/>
  </c:chart>
  <c:printSettings>
    <c:headerFooter/>
    <c:pageMargins b="0.75000000000001088" l="0.70000000000000062" r="0.70000000000000062" t="0.75000000000001088" header="0.30000000000000032" footer="0.30000000000000032"/>
    <c:pageSetup/>
  </c:printSettings>
  <c:userShapes r:id="rId1"/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'2 Quanta'!$CK$274</c:f>
              <c:strCache>
                <c:ptCount val="1"/>
                <c:pt idx="0">
                  <c:v>Xgem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Quanta'!$CK$280:$CK$310</c:f>
              <c:numCache>
                <c:formatCode>General</c:formatCode>
                <c:ptCount val="31"/>
                <c:pt idx="1">
                  <c:v>-1.6241999999999999E-2</c:v>
                </c:pt>
                <c:pt idx="2">
                  <c:v>-2.1572000000000001E-2</c:v>
                </c:pt>
                <c:pt idx="3">
                  <c:v>-2.5906999999999999E-2</c:v>
                </c:pt>
                <c:pt idx="4">
                  <c:v>-2.6988999999999999E-2</c:v>
                </c:pt>
                <c:pt idx="5">
                  <c:v>-2.7074999999999998E-2</c:v>
                </c:pt>
                <c:pt idx="6">
                  <c:v>-2.6459E-2</c:v>
                </c:pt>
                <c:pt idx="7">
                  <c:v>-2.5184999999999999E-2</c:v>
                </c:pt>
                <c:pt idx="8">
                  <c:v>-2.4850000000000001E-2</c:v>
                </c:pt>
                <c:pt idx="9">
                  <c:v>-2.4462000000000001E-2</c:v>
                </c:pt>
                <c:pt idx="10">
                  <c:v>-2.4008000000000002E-2</c:v>
                </c:pt>
                <c:pt idx="11">
                  <c:v>-2.3026000000000001E-2</c:v>
                </c:pt>
                <c:pt idx="12">
                  <c:v>-1.9609000000000001E-2</c:v>
                </c:pt>
                <c:pt idx="13">
                  <c:v>-1.2479000000000001E-2</c:v>
                </c:pt>
                <c:pt idx="14">
                  <c:v>0</c:v>
                </c:pt>
                <c:pt idx="17">
                  <c:v>-4.2701999999999997E-2</c:v>
                </c:pt>
                <c:pt idx="18">
                  <c:v>-4.2582000000000002E-2</c:v>
                </c:pt>
                <c:pt idx="19">
                  <c:v>-4.2723999999999998E-2</c:v>
                </c:pt>
                <c:pt idx="20">
                  <c:v>-4.2784999999999997E-2</c:v>
                </c:pt>
                <c:pt idx="21">
                  <c:v>-4.2722999999999997E-2</c:v>
                </c:pt>
                <c:pt idx="22">
                  <c:v>-4.2854000000000003E-2</c:v>
                </c:pt>
                <c:pt idx="25">
                  <c:v>-3.0622E-2</c:v>
                </c:pt>
                <c:pt idx="26">
                  <c:v>-3.0803000000000001E-2</c:v>
                </c:pt>
                <c:pt idx="27">
                  <c:v>-3.1230000000000001E-2</c:v>
                </c:pt>
                <c:pt idx="28">
                  <c:v>-3.1254999999999998E-2</c:v>
                </c:pt>
                <c:pt idx="29">
                  <c:v>-3.0415999999999999E-2</c:v>
                </c:pt>
                <c:pt idx="30">
                  <c:v>-3.0943999999999999E-2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Quanta'!$CL$274</c:f>
              <c:strCache>
                <c:ptCount val="1"/>
                <c:pt idx="0">
                  <c:v>Ekmax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Quanta'!$CL$280:$CL$310</c:f>
              <c:numCache>
                <c:formatCode>General</c:formatCode>
                <c:ptCount val="31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4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Quanta'!$CM$274</c:f>
              <c:strCache>
                <c:ptCount val="1"/>
                <c:pt idx="0">
                  <c:v>L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Quanta'!$CM$280:$CM$310</c:f>
              <c:numCache>
                <c:formatCode>General</c:formatCode>
                <c:ptCount val="31"/>
                <c:pt idx="1">
                  <c:v>3.9019999999999999E-2</c:v>
                </c:pt>
                <c:pt idx="2">
                  <c:v>3.2395E-2</c:v>
                </c:pt>
                <c:pt idx="3">
                  <c:v>1.7376000000000003E-2</c:v>
                </c:pt>
                <c:pt idx="4">
                  <c:v>5.9609999999999976E-3</c:v>
                </c:pt>
                <c:pt idx="5">
                  <c:v>4.1849999999999977E-3</c:v>
                </c:pt>
                <c:pt idx="6">
                  <c:v>1.3427999999999999E-2</c:v>
                </c:pt>
                <c:pt idx="7">
                  <c:v>2.1842E-2</c:v>
                </c:pt>
                <c:pt idx="8">
                  <c:v>2.3422999999999999E-2</c:v>
                </c:pt>
                <c:pt idx="9">
                  <c:v>2.4971E-2</c:v>
                </c:pt>
                <c:pt idx="10">
                  <c:v>2.6613999999999999E-2</c:v>
                </c:pt>
                <c:pt idx="11">
                  <c:v>2.9373999999999997E-2</c:v>
                </c:pt>
                <c:pt idx="12">
                  <c:v>3.5929000000000003E-2</c:v>
                </c:pt>
                <c:pt idx="13">
                  <c:v>8.2927000000000001E-2</c:v>
                </c:pt>
                <c:pt idx="14">
                  <c:v>0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Quanta'!$CN$274</c:f>
              <c:strCache>
                <c:ptCount val="1"/>
                <c:pt idx="0">
                  <c:v>S(vx)/S(x)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Quanta'!$CN$280:$CN$310</c:f>
              <c:numCache>
                <c:formatCode>General</c:formatCode>
                <c:ptCount val="31"/>
                <c:pt idx="1">
                  <c:v>0.5194766797250352</c:v>
                </c:pt>
                <c:pt idx="2">
                  <c:v>0.63539668700959029</c:v>
                </c:pt>
                <c:pt idx="3">
                  <c:v>0.75662493903430339</c:v>
                </c:pt>
                <c:pt idx="4">
                  <c:v>0.79325095057034223</c:v>
                </c:pt>
                <c:pt idx="5">
                  <c:v>0.79310344827586199</c:v>
                </c:pt>
                <c:pt idx="6">
                  <c:v>0.77368421052631575</c:v>
                </c:pt>
                <c:pt idx="7">
                  <c:v>0.73502393582610948</c:v>
                </c:pt>
                <c:pt idx="8">
                  <c:v>0.72372227579556414</c:v>
                </c:pt>
                <c:pt idx="9">
                  <c:v>0.71229934433642328</c:v>
                </c:pt>
                <c:pt idx="10">
                  <c:v>0.69977666702116348</c:v>
                </c:pt>
                <c:pt idx="11">
                  <c:v>0.67255956956187546</c:v>
                </c:pt>
                <c:pt idx="12">
                  <c:v>0.58817951959544879</c:v>
                </c:pt>
                <c:pt idx="13">
                  <c:v>0.43703311958749252</c:v>
                </c:pt>
                <c:pt idx="14">
                  <c:v>0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'2 Quanta'!$CO$274</c:f>
              <c:strCache>
                <c:ptCount val="1"/>
                <c:pt idx="0">
                  <c:v>ωkmax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Quanta'!$CO$280:$CO$310</c:f>
              <c:numCache>
                <c:formatCode>General</c:formatCode>
                <c:ptCount val="31"/>
                <c:pt idx="0">
                  <c:v>0.34986260881595177</c:v>
                </c:pt>
                <c:pt idx="1">
                  <c:v>0.31596176335053699</c:v>
                </c:pt>
                <c:pt idx="2">
                  <c:v>0.35196031026366353</c:v>
                </c:pt>
                <c:pt idx="3">
                  <c:v>0.41500359984622343</c:v>
                </c:pt>
                <c:pt idx="4">
                  <c:v>0.62768954651466924</c:v>
                </c:pt>
                <c:pt idx="5">
                  <c:v>0.82774232141881876</c:v>
                </c:pt>
                <c:pt idx="6">
                  <c:v>0.45907164156754371</c:v>
                </c:pt>
                <c:pt idx="7">
                  <c:v>0.4043476268806816</c:v>
                </c:pt>
                <c:pt idx="8">
                  <c:v>0.40049658539242877</c:v>
                </c:pt>
                <c:pt idx="9">
                  <c:v>0.392373512119367</c:v>
                </c:pt>
                <c:pt idx="10">
                  <c:v>0.37948090998579986</c:v>
                </c:pt>
                <c:pt idx="11">
                  <c:v>0.37602509080095531</c:v>
                </c:pt>
                <c:pt idx="12">
                  <c:v>0.34539435124804074</c:v>
                </c:pt>
                <c:pt idx="13">
                  <c:v>0.15442797249226065</c:v>
                </c:pt>
                <c:pt idx="14">
                  <c:v>0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'2 Quanta'!$CP$274</c:f>
              <c:strCache>
                <c:ptCount val="1"/>
                <c:pt idx="0">
                  <c:v>1Ekmax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Quanta'!$CP$280:$CP$310</c:f>
              <c:numCache>
                <c:formatCode>General</c:formatCode>
                <c:ptCount val="31"/>
                <c:pt idx="17">
                  <c:v>0.36</c:v>
                </c:pt>
                <c:pt idx="18">
                  <c:v>0.22</c:v>
                </c:pt>
                <c:pt idx="19">
                  <c:v>7.0000000000000007E-2</c:v>
                </c:pt>
                <c:pt idx="20">
                  <c:v>0.06</c:v>
                </c:pt>
                <c:pt idx="21">
                  <c:v>0.23</c:v>
                </c:pt>
                <c:pt idx="22">
                  <c:v>0.41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'2 Quanta'!$CQ$274</c:f>
              <c:strCache>
                <c:ptCount val="1"/>
                <c:pt idx="0">
                  <c:v>L1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Quanta'!$CQ$280:$CQ$310</c:f>
              <c:numCache>
                <c:formatCode>General</c:formatCode>
                <c:ptCount val="31"/>
                <c:pt idx="17">
                  <c:v>9.6844999999999987E-3</c:v>
                </c:pt>
                <c:pt idx="18">
                  <c:v>8.0140000000000003E-3</c:v>
                </c:pt>
                <c:pt idx="19">
                  <c:v>3.6099999999999986E-3</c:v>
                </c:pt>
                <c:pt idx="20">
                  <c:v>2.8454999999999973E-3</c:v>
                </c:pt>
                <c:pt idx="21">
                  <c:v>7.5554999999999997E-3</c:v>
                </c:pt>
                <c:pt idx="22">
                  <c:v>9.9099999999999987E-3</c:v>
                </c:pt>
              </c:numCache>
            </c:numRef>
          </c:yVal>
          <c:smooth val="1"/>
        </c:ser>
        <c:ser>
          <c:idx val="7"/>
          <c:order val="7"/>
          <c:tx>
            <c:strRef>
              <c:f>'2 Quanta'!$CR$274</c:f>
              <c:strCache>
                <c:ptCount val="1"/>
                <c:pt idx="0">
                  <c:v>1S(vx)/S(x)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Quanta'!$CR$280:$CR$310</c:f>
              <c:numCache>
                <c:formatCode>General</c:formatCode>
                <c:ptCount val="31"/>
                <c:pt idx="17">
                  <c:v>1.1254087638979726</c:v>
                </c:pt>
                <c:pt idx="18">
                  <c:v>1.1099271887764164</c:v>
                </c:pt>
                <c:pt idx="19">
                  <c:v>1.1710709318497914</c:v>
                </c:pt>
                <c:pt idx="20">
                  <c:v>1.2790091264667538</c:v>
                </c:pt>
                <c:pt idx="21">
                  <c:v>1.1263612081364289</c:v>
                </c:pt>
                <c:pt idx="22">
                  <c:v>1.1576262540384288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'2 Quanta'!$CS$274</c:f>
              <c:strCache>
                <c:ptCount val="1"/>
                <c:pt idx="0">
                  <c:v>1ωkmax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Quanta'!$CS$280:$CS$310</c:f>
              <c:numCache>
                <c:formatCode>General</c:formatCode>
                <c:ptCount val="31"/>
                <c:pt idx="17">
                  <c:v>0.87617134330513402</c:v>
                </c:pt>
                <c:pt idx="18">
                  <c:v>0.82770770909792857</c:v>
                </c:pt>
                <c:pt idx="19">
                  <c:v>1.0364701902420894</c:v>
                </c:pt>
                <c:pt idx="20">
                  <c:v>1.2173964558558279</c:v>
                </c:pt>
                <c:pt idx="21">
                  <c:v>0.89766792179541632</c:v>
                </c:pt>
                <c:pt idx="22">
                  <c:v>0.913762375190456</c:v>
                </c:pt>
              </c:numCache>
            </c:numRef>
          </c:yVal>
          <c:smooth val="1"/>
        </c:ser>
        <c:ser>
          <c:idx val="9"/>
          <c:order val="9"/>
          <c:tx>
            <c:strRef>
              <c:f>'2 Quanta'!$CT$274</c:f>
              <c:strCache>
                <c:ptCount val="1"/>
                <c:pt idx="0">
                  <c:v>2Ekmax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Quanta'!$CT$280:$CT$310</c:f>
              <c:numCache>
                <c:formatCode>General</c:formatCode>
                <c:ptCount val="31"/>
                <c:pt idx="25">
                  <c:v>0.43</c:v>
                </c:pt>
                <c:pt idx="26">
                  <c:v>0.28000000000000003</c:v>
                </c:pt>
                <c:pt idx="27">
                  <c:v>0.1</c:v>
                </c:pt>
                <c:pt idx="28">
                  <c:v>0.08</c:v>
                </c:pt>
                <c:pt idx="29">
                  <c:v>0.44</c:v>
                </c:pt>
                <c:pt idx="30">
                  <c:v>0.27</c:v>
                </c:pt>
              </c:numCache>
            </c:numRef>
          </c:yVal>
          <c:smooth val="1"/>
        </c:ser>
        <c:ser>
          <c:idx val="10"/>
          <c:order val="10"/>
          <c:tx>
            <c:strRef>
              <c:f>'2 Quanta'!$CU$274</c:f>
              <c:strCache>
                <c:ptCount val="1"/>
                <c:pt idx="0">
                  <c:v>L2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Quanta'!$CU$280:$CU$310</c:f>
              <c:numCache>
                <c:formatCode>General</c:formatCode>
                <c:ptCount val="31"/>
                <c:pt idx="25">
                  <c:v>1.0345499999999999E-2</c:v>
                </c:pt>
                <c:pt idx="26">
                  <c:v>8.6430000000000014E-3</c:v>
                </c:pt>
                <c:pt idx="27">
                  <c:v>3.7484999999999984E-3</c:v>
                </c:pt>
                <c:pt idx="28">
                  <c:v>2.9069999999999999E-3</c:v>
                </c:pt>
                <c:pt idx="29">
                  <c:v>1.0472E-2</c:v>
                </c:pt>
                <c:pt idx="30">
                  <c:v>8.0265000000000006E-3</c:v>
                </c:pt>
              </c:numCache>
            </c:numRef>
          </c:yVal>
          <c:smooth val="1"/>
        </c:ser>
        <c:ser>
          <c:idx val="11"/>
          <c:order val="11"/>
          <c:tx>
            <c:strRef>
              <c:f>'2 Quanta'!$CV$274</c:f>
              <c:strCache>
                <c:ptCount val="1"/>
                <c:pt idx="0">
                  <c:v>2S(vx)/S(x)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Quanta'!$CV$280:$CV$310</c:f>
              <c:numCache>
                <c:formatCode>General</c:formatCode>
                <c:ptCount val="31"/>
                <c:pt idx="25">
                  <c:v>1.1221850273889227</c:v>
                </c:pt>
                <c:pt idx="26">
                  <c:v>1.1132044290199967</c:v>
                </c:pt>
                <c:pt idx="27">
                  <c:v>1.1615586690017512</c:v>
                </c:pt>
                <c:pt idx="28">
                  <c:v>1.2490660024906599</c:v>
                </c:pt>
                <c:pt idx="29">
                  <c:v>1.1422243315931022</c:v>
                </c:pt>
                <c:pt idx="30">
                  <c:v>1.1249760030716067</c:v>
                </c:pt>
              </c:numCache>
            </c:numRef>
          </c:yVal>
          <c:smooth val="1"/>
        </c:ser>
        <c:ser>
          <c:idx val="12"/>
          <c:order val="12"/>
          <c:tx>
            <c:strRef>
              <c:f>'2 Quanta'!$CW$274</c:f>
              <c:strCache>
                <c:ptCount val="1"/>
                <c:pt idx="0">
                  <c:v>2ωkmax</c:v>
                </c:pt>
              </c:strCache>
            </c:strRef>
          </c:tx>
          <c:marker>
            <c:symbol val="none"/>
          </c:marker>
          <c:xVal>
            <c:numRef>
              <c:f>'2 Quanta'!$CJ$280:$CJ$310</c:f>
              <c:numCache>
                <c:formatCode>General</c:formatCode>
                <c:ptCount val="31"/>
                <c:pt idx="0">
                  <c:v>-4.4999999999999998E-2</c:v>
                </c:pt>
                <c:pt idx="1">
                  <c:v>-4.1099999999999998E-2</c:v>
                </c:pt>
                <c:pt idx="2">
                  <c:v>-0.04</c:v>
                </c:pt>
                <c:pt idx="3">
                  <c:v>-3.5000000000000003E-2</c:v>
                </c:pt>
                <c:pt idx="4">
                  <c:v>-0.03</c:v>
                </c:pt>
                <c:pt idx="5">
                  <c:v>-2.5000000000000001E-2</c:v>
                </c:pt>
                <c:pt idx="6">
                  <c:v>-0.02</c:v>
                </c:pt>
                <c:pt idx="7">
                  <c:v>-1.4999999999999999E-2</c:v>
                </c:pt>
                <c:pt idx="8">
                  <c:v>-1.4E-2</c:v>
                </c:pt>
                <c:pt idx="9">
                  <c:v>-1.2999999999999999E-2</c:v>
                </c:pt>
                <c:pt idx="10">
                  <c:v>-1.2E-2</c:v>
                </c:pt>
                <c:pt idx="11">
                  <c:v>-0.01</c:v>
                </c:pt>
                <c:pt idx="12">
                  <c:v>-5.0000000000000001E-3</c:v>
                </c:pt>
                <c:pt idx="13">
                  <c:v>-1E-3</c:v>
                </c:pt>
                <c:pt idx="14">
                  <c:v>0</c:v>
                </c:pt>
                <c:pt idx="17">
                  <c:v>-5.1999999999999998E-2</c:v>
                </c:pt>
                <c:pt idx="18">
                  <c:v>-0.05</c:v>
                </c:pt>
                <c:pt idx="19">
                  <c:v>-4.4999999999999998E-2</c:v>
                </c:pt>
                <c:pt idx="20">
                  <c:v>-0.04</c:v>
                </c:pt>
                <c:pt idx="21">
                  <c:v>-3.5000000000000003E-2</c:v>
                </c:pt>
                <c:pt idx="22">
                  <c:v>-3.3000000000000002E-2</c:v>
                </c:pt>
                <c:pt idx="25">
                  <c:v>-0.04</c:v>
                </c:pt>
                <c:pt idx="26">
                  <c:v>-0.04</c:v>
                </c:pt>
                <c:pt idx="27">
                  <c:v>-3.5000000000000003E-2</c:v>
                </c:pt>
                <c:pt idx="28">
                  <c:v>-0.03</c:v>
                </c:pt>
                <c:pt idx="29">
                  <c:v>-2.5000000000000001E-2</c:v>
                </c:pt>
                <c:pt idx="30">
                  <c:v>-2.5000000000000001E-2</c:v>
                </c:pt>
              </c:numCache>
            </c:numRef>
          </c:xVal>
          <c:yVal>
            <c:numRef>
              <c:f>'2 Quanta'!$CW$280:$CW$310</c:f>
              <c:numCache>
                <c:formatCode>General</c:formatCode>
                <c:ptCount val="31"/>
                <c:pt idx="25">
                  <c:v>0.89639152244895903</c:v>
                </c:pt>
                <c:pt idx="26">
                  <c:v>0.86582376183592291</c:v>
                </c:pt>
                <c:pt idx="27">
                  <c:v>1.1930468067225775</c:v>
                </c:pt>
                <c:pt idx="28">
                  <c:v>1.3759889920880635</c:v>
                </c:pt>
                <c:pt idx="29">
                  <c:v>0.89580132922525391</c:v>
                </c:pt>
                <c:pt idx="30">
                  <c:v>0.91552597375562617</c:v>
                </c:pt>
              </c:numCache>
            </c:numRef>
          </c:yVal>
          <c:smooth val="1"/>
        </c:ser>
        <c:axId val="138408320"/>
        <c:axId val="138409856"/>
      </c:scatterChart>
      <c:valAx>
        <c:axId val="138408320"/>
        <c:scaling>
          <c:orientation val="minMax"/>
        </c:scaling>
        <c:axPos val="b"/>
        <c:numFmt formatCode="General" sourceLinked="1"/>
        <c:tickLblPos val="nextTo"/>
        <c:crossAx val="138409856"/>
        <c:crosses val="autoZero"/>
        <c:crossBetween val="midCat"/>
      </c:valAx>
      <c:valAx>
        <c:axId val="138409856"/>
        <c:scaling>
          <c:orientation val="minMax"/>
          <c:min val="0"/>
        </c:scaling>
        <c:axPos val="l"/>
        <c:majorGridlines/>
        <c:numFmt formatCode="General" sourceLinked="1"/>
        <c:tickLblPos val="high"/>
        <c:crossAx val="13840832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988" l="0.70000000000000062" r="0.70000000000000062" t="0.75000000000000988" header="0.30000000000000032" footer="0.30000000000000032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'2 Quanta'!$AJ$279</c:f>
              <c:strCache>
                <c:ptCount val="1"/>
                <c:pt idx="0">
                  <c:v>X1o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Quanta'!$AJ$280:$AJ$285</c:f>
              <c:numCache>
                <c:formatCode>General</c:formatCode>
                <c:ptCount val="6"/>
                <c:pt idx="0">
                  <c:v>-3.3000000000000002E-2</c:v>
                </c:pt>
                <c:pt idx="1">
                  <c:v>-5.1999999999999998E-2</c:v>
                </c:pt>
                <c:pt idx="2">
                  <c:v>-0.05</c:v>
                </c:pt>
                <c:pt idx="3">
                  <c:v>-3.5000000000000003E-2</c:v>
                </c:pt>
                <c:pt idx="4">
                  <c:v>-4.4999999999999998E-2</c:v>
                </c:pt>
                <c:pt idx="5">
                  <c:v>-0.04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Quanta'!$AK$279</c:f>
              <c:strCache>
                <c:ptCount val="1"/>
                <c:pt idx="0">
                  <c:v>X1gem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Quanta'!$AK$280:$AK$285</c:f>
              <c:numCache>
                <c:formatCode>General</c:formatCode>
                <c:ptCount val="6"/>
                <c:pt idx="0">
                  <c:v>-4.2854000000000003E-2</c:v>
                </c:pt>
                <c:pt idx="1">
                  <c:v>-4.2701999999999997E-2</c:v>
                </c:pt>
                <c:pt idx="2">
                  <c:v>-4.2582000000000002E-2</c:v>
                </c:pt>
                <c:pt idx="3">
                  <c:v>-4.2722999999999997E-2</c:v>
                </c:pt>
                <c:pt idx="4">
                  <c:v>-4.2723999999999998E-2</c:v>
                </c:pt>
                <c:pt idx="5">
                  <c:v>-4.2784999999999997E-2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Quanta'!$AL$279</c:f>
              <c:strCache>
                <c:ptCount val="1"/>
                <c:pt idx="0">
                  <c:v>1Ekmax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Quanta'!$AL$280:$AL$285</c:f>
              <c:numCache>
                <c:formatCode>General</c:formatCode>
                <c:ptCount val="6"/>
                <c:pt idx="0">
                  <c:v>0.41</c:v>
                </c:pt>
                <c:pt idx="1">
                  <c:v>0.36</c:v>
                </c:pt>
                <c:pt idx="2">
                  <c:v>0.22</c:v>
                </c:pt>
                <c:pt idx="3">
                  <c:v>0.23</c:v>
                </c:pt>
                <c:pt idx="4">
                  <c:v>7.0000000000000007E-2</c:v>
                </c:pt>
                <c:pt idx="5">
                  <c:v>0.06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Quanta'!$AM$279</c:f>
              <c:strCache>
                <c:ptCount val="1"/>
                <c:pt idx="0">
                  <c:v>A1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Quanta'!$AM$280:$AM$285</c:f>
              <c:numCache>
                <c:formatCode>General</c:formatCode>
                <c:ptCount val="6"/>
                <c:pt idx="0">
                  <c:v>9.9099999999999987E-3</c:v>
                </c:pt>
                <c:pt idx="1">
                  <c:v>9.6844999999999987E-3</c:v>
                </c:pt>
                <c:pt idx="2">
                  <c:v>8.0140000000000003E-3</c:v>
                </c:pt>
                <c:pt idx="3">
                  <c:v>7.5554999999999997E-3</c:v>
                </c:pt>
                <c:pt idx="4">
                  <c:v>3.6099999999999986E-3</c:v>
                </c:pt>
                <c:pt idx="5">
                  <c:v>2.8454999999999973E-3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'2 Quanta'!$AN$279</c:f>
              <c:strCache>
                <c:ptCount val="1"/>
                <c:pt idx="0">
                  <c:v>1S(vx)/S(x)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Quanta'!$AN$280:$AN$285</c:f>
              <c:numCache>
                <c:formatCode>General</c:formatCode>
                <c:ptCount val="6"/>
                <c:pt idx="0">
                  <c:v>1.1576262540384288</c:v>
                </c:pt>
                <c:pt idx="1">
                  <c:v>1.1254087638979726</c:v>
                </c:pt>
                <c:pt idx="2">
                  <c:v>1.1099271887764164</c:v>
                </c:pt>
                <c:pt idx="3">
                  <c:v>1.1263612081364289</c:v>
                </c:pt>
                <c:pt idx="4">
                  <c:v>1.1710709318497914</c:v>
                </c:pt>
                <c:pt idx="5">
                  <c:v>1.2790091264667538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'2 Quanta'!$AO$279</c:f>
              <c:strCache>
                <c:ptCount val="1"/>
                <c:pt idx="0">
                  <c:v>1ωkmax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Quanta'!$AO$280:$AO$285</c:f>
              <c:numCache>
                <c:formatCode>General</c:formatCode>
                <c:ptCount val="6"/>
                <c:pt idx="0">
                  <c:v>0.913762375190456</c:v>
                </c:pt>
                <c:pt idx="1">
                  <c:v>0.87617134330513402</c:v>
                </c:pt>
                <c:pt idx="2">
                  <c:v>0.82770770909792857</c:v>
                </c:pt>
                <c:pt idx="3">
                  <c:v>0.89766792179541632</c:v>
                </c:pt>
                <c:pt idx="4">
                  <c:v>1.0364701902420894</c:v>
                </c:pt>
                <c:pt idx="5">
                  <c:v>1.2173964558558279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'2 Quanta'!$AP$279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Quanta'!$AP$280:$AP$285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7"/>
          <c:order val="7"/>
          <c:tx>
            <c:strRef>
              <c:f>'2 Quanta'!$AQ$279</c:f>
              <c:strCache>
                <c:ptCount val="1"/>
                <c:pt idx="0">
                  <c:v>X2o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Quanta'!$AQ$280:$AQ$285</c:f>
              <c:numCache>
                <c:formatCode>General</c:formatCode>
                <c:ptCount val="6"/>
                <c:pt idx="0">
                  <c:v>-2.5000000000000001E-2</c:v>
                </c:pt>
                <c:pt idx="1">
                  <c:v>-0.04</c:v>
                </c:pt>
                <c:pt idx="2">
                  <c:v>-0.04</c:v>
                </c:pt>
                <c:pt idx="3">
                  <c:v>-2.5000000000000001E-2</c:v>
                </c:pt>
                <c:pt idx="4">
                  <c:v>-3.5000000000000003E-2</c:v>
                </c:pt>
                <c:pt idx="5">
                  <c:v>-0.03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'2 Quanta'!$AR$279</c:f>
              <c:strCache>
                <c:ptCount val="1"/>
                <c:pt idx="0">
                  <c:v>X2gem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Quanta'!$AR$280:$AR$285</c:f>
              <c:numCache>
                <c:formatCode>General</c:formatCode>
                <c:ptCount val="6"/>
                <c:pt idx="0">
                  <c:v>-3.0415999999999999E-2</c:v>
                </c:pt>
                <c:pt idx="1">
                  <c:v>-3.0622E-2</c:v>
                </c:pt>
                <c:pt idx="2">
                  <c:v>-3.0803000000000001E-2</c:v>
                </c:pt>
                <c:pt idx="3">
                  <c:v>-3.0943999999999999E-2</c:v>
                </c:pt>
                <c:pt idx="4">
                  <c:v>-3.1230000000000001E-2</c:v>
                </c:pt>
                <c:pt idx="5">
                  <c:v>-3.1254999999999998E-2</c:v>
                </c:pt>
              </c:numCache>
            </c:numRef>
          </c:yVal>
          <c:smooth val="1"/>
        </c:ser>
        <c:ser>
          <c:idx val="9"/>
          <c:order val="9"/>
          <c:tx>
            <c:strRef>
              <c:f>'2 Quanta'!$AS$279</c:f>
              <c:strCache>
                <c:ptCount val="1"/>
                <c:pt idx="0">
                  <c:v>2Ekmax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Quanta'!$AS$280:$AS$285</c:f>
              <c:numCache>
                <c:formatCode>General</c:formatCode>
                <c:ptCount val="6"/>
                <c:pt idx="0">
                  <c:v>0.44</c:v>
                </c:pt>
                <c:pt idx="1">
                  <c:v>0.43</c:v>
                </c:pt>
                <c:pt idx="2">
                  <c:v>0.28000000000000003</c:v>
                </c:pt>
                <c:pt idx="3">
                  <c:v>0.27</c:v>
                </c:pt>
                <c:pt idx="4">
                  <c:v>0.1</c:v>
                </c:pt>
                <c:pt idx="5">
                  <c:v>0.08</c:v>
                </c:pt>
              </c:numCache>
            </c:numRef>
          </c:yVal>
          <c:smooth val="1"/>
        </c:ser>
        <c:ser>
          <c:idx val="10"/>
          <c:order val="10"/>
          <c:tx>
            <c:strRef>
              <c:f>'2 Quanta'!$AT$279</c:f>
              <c:strCache>
                <c:ptCount val="1"/>
                <c:pt idx="0">
                  <c:v>A2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Quanta'!$AT$280:$AT$285</c:f>
              <c:numCache>
                <c:formatCode>General</c:formatCode>
                <c:ptCount val="6"/>
                <c:pt idx="0">
                  <c:v>1.0472E-2</c:v>
                </c:pt>
                <c:pt idx="1">
                  <c:v>1.0345499999999999E-2</c:v>
                </c:pt>
                <c:pt idx="2">
                  <c:v>8.6430000000000014E-3</c:v>
                </c:pt>
                <c:pt idx="3">
                  <c:v>8.0265000000000006E-3</c:v>
                </c:pt>
                <c:pt idx="4">
                  <c:v>3.7484999999999984E-3</c:v>
                </c:pt>
                <c:pt idx="5">
                  <c:v>2.9069999999999999E-3</c:v>
                </c:pt>
              </c:numCache>
            </c:numRef>
          </c:yVal>
          <c:smooth val="1"/>
        </c:ser>
        <c:ser>
          <c:idx val="11"/>
          <c:order val="11"/>
          <c:tx>
            <c:strRef>
              <c:f>'2 Quanta'!$AU$279</c:f>
              <c:strCache>
                <c:ptCount val="1"/>
                <c:pt idx="0">
                  <c:v>2S(vx)/S(x)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Quanta'!$AU$280:$AU$285</c:f>
              <c:numCache>
                <c:formatCode>General</c:formatCode>
                <c:ptCount val="6"/>
                <c:pt idx="0">
                  <c:v>1.1422243315931022</c:v>
                </c:pt>
                <c:pt idx="1">
                  <c:v>1.1221850273889227</c:v>
                </c:pt>
                <c:pt idx="2">
                  <c:v>1.1132044290199967</c:v>
                </c:pt>
                <c:pt idx="3">
                  <c:v>1.1249760030716067</c:v>
                </c:pt>
                <c:pt idx="4">
                  <c:v>1.1615586690017512</c:v>
                </c:pt>
                <c:pt idx="5">
                  <c:v>1.2490660024906599</c:v>
                </c:pt>
              </c:numCache>
            </c:numRef>
          </c:yVal>
          <c:smooth val="1"/>
        </c:ser>
        <c:ser>
          <c:idx val="12"/>
          <c:order val="12"/>
          <c:tx>
            <c:strRef>
              <c:f>'2 Quanta'!$AV$279</c:f>
              <c:strCache>
                <c:ptCount val="1"/>
                <c:pt idx="0">
                  <c:v>2ωkmax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Quanta'!$AV$280:$AV$285</c:f>
              <c:numCache>
                <c:formatCode>General</c:formatCode>
                <c:ptCount val="6"/>
                <c:pt idx="0">
                  <c:v>0.89580132922525391</c:v>
                </c:pt>
                <c:pt idx="1">
                  <c:v>0.89639152244895903</c:v>
                </c:pt>
                <c:pt idx="2">
                  <c:v>0.86582376183592291</c:v>
                </c:pt>
                <c:pt idx="3">
                  <c:v>0.91552597375562617</c:v>
                </c:pt>
                <c:pt idx="4">
                  <c:v>1.1930468067225775</c:v>
                </c:pt>
                <c:pt idx="5">
                  <c:v>1.3759889920880635</c:v>
                </c:pt>
              </c:numCache>
            </c:numRef>
          </c:yVal>
          <c:smooth val="1"/>
        </c:ser>
        <c:axId val="138656000"/>
        <c:axId val="138219520"/>
      </c:scatterChart>
      <c:valAx>
        <c:axId val="138656000"/>
        <c:scaling>
          <c:orientation val="minMax"/>
        </c:scaling>
        <c:axPos val="b"/>
        <c:numFmt formatCode="General" sourceLinked="1"/>
        <c:tickLblPos val="nextTo"/>
        <c:crossAx val="138219520"/>
        <c:crosses val="autoZero"/>
        <c:crossBetween val="midCat"/>
      </c:valAx>
      <c:valAx>
        <c:axId val="138219520"/>
        <c:scaling>
          <c:orientation val="minMax"/>
        </c:scaling>
        <c:axPos val="l"/>
        <c:majorGridlines/>
        <c:numFmt formatCode="General" sourceLinked="1"/>
        <c:tickLblPos val="nextTo"/>
        <c:crossAx val="13865600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988" l="0.70000000000000062" r="0.70000000000000062" t="0.75000000000000988" header="0.30000000000000032" footer="0.30000000000000032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3472222222222314E-2"/>
          <c:y val="2.5843854015454852E-2"/>
          <c:w val="0.86694444444445895"/>
          <c:h val="0.9483122919690905"/>
        </c:manualLayout>
      </c:layout>
      <c:scatterChart>
        <c:scatterStyle val="smoothMarker"/>
        <c:ser>
          <c:idx val="0"/>
          <c:order val="0"/>
          <c:tx>
            <c:strRef>
              <c:f>'2 Quanta'!$AJ$279</c:f>
              <c:strCache>
                <c:ptCount val="1"/>
                <c:pt idx="0">
                  <c:v>X1o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Quanta'!$AJ$280:$AJ$285</c:f>
              <c:numCache>
                <c:formatCode>General</c:formatCode>
                <c:ptCount val="6"/>
                <c:pt idx="0">
                  <c:v>-3.3000000000000002E-2</c:v>
                </c:pt>
                <c:pt idx="1">
                  <c:v>-5.1999999999999998E-2</c:v>
                </c:pt>
                <c:pt idx="2">
                  <c:v>-0.05</c:v>
                </c:pt>
                <c:pt idx="3">
                  <c:v>-3.5000000000000003E-2</c:v>
                </c:pt>
                <c:pt idx="4">
                  <c:v>-4.4999999999999998E-2</c:v>
                </c:pt>
                <c:pt idx="5">
                  <c:v>-0.04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Quanta'!$AK$279</c:f>
              <c:strCache>
                <c:ptCount val="1"/>
                <c:pt idx="0">
                  <c:v>X1gem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Quanta'!$AK$280:$AK$285</c:f>
              <c:numCache>
                <c:formatCode>General</c:formatCode>
                <c:ptCount val="6"/>
                <c:pt idx="0">
                  <c:v>-4.2854000000000003E-2</c:v>
                </c:pt>
                <c:pt idx="1">
                  <c:v>-4.2701999999999997E-2</c:v>
                </c:pt>
                <c:pt idx="2">
                  <c:v>-4.2582000000000002E-2</c:v>
                </c:pt>
                <c:pt idx="3">
                  <c:v>-4.2722999999999997E-2</c:v>
                </c:pt>
                <c:pt idx="4">
                  <c:v>-4.2723999999999998E-2</c:v>
                </c:pt>
                <c:pt idx="5">
                  <c:v>-4.2784999999999997E-2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Quanta'!$AM$279</c:f>
              <c:strCache>
                <c:ptCount val="1"/>
                <c:pt idx="0">
                  <c:v>A1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Quanta'!$AM$280:$AM$285</c:f>
              <c:numCache>
                <c:formatCode>General</c:formatCode>
                <c:ptCount val="6"/>
                <c:pt idx="0">
                  <c:v>9.9099999999999987E-3</c:v>
                </c:pt>
                <c:pt idx="1">
                  <c:v>9.6844999999999987E-3</c:v>
                </c:pt>
                <c:pt idx="2">
                  <c:v>8.0140000000000003E-3</c:v>
                </c:pt>
                <c:pt idx="3">
                  <c:v>7.5554999999999997E-3</c:v>
                </c:pt>
                <c:pt idx="4">
                  <c:v>3.6099999999999986E-3</c:v>
                </c:pt>
                <c:pt idx="5">
                  <c:v>2.8454999999999973E-3</c:v>
                </c:pt>
              </c:numCache>
            </c:numRef>
          </c:yVal>
          <c:smooth val="1"/>
        </c:ser>
        <c:ser>
          <c:idx val="6"/>
          <c:order val="3"/>
          <c:tx>
            <c:strRef>
              <c:f>'2 Quanta'!$AP$279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Quanta'!$AP$280:$AP$285</c:f>
              <c:numCache>
                <c:formatCode>General</c:formatCode>
                <c:ptCount val="6"/>
              </c:numCache>
            </c:numRef>
          </c:yVal>
          <c:smooth val="1"/>
        </c:ser>
        <c:ser>
          <c:idx val="7"/>
          <c:order val="4"/>
          <c:tx>
            <c:strRef>
              <c:f>'2 Quanta'!$AQ$279</c:f>
              <c:strCache>
                <c:ptCount val="1"/>
                <c:pt idx="0">
                  <c:v>X2o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Quanta'!$AQ$280:$AQ$285</c:f>
              <c:numCache>
                <c:formatCode>General</c:formatCode>
                <c:ptCount val="6"/>
                <c:pt idx="0">
                  <c:v>-2.5000000000000001E-2</c:v>
                </c:pt>
                <c:pt idx="1">
                  <c:v>-0.04</c:v>
                </c:pt>
                <c:pt idx="2">
                  <c:v>-0.04</c:v>
                </c:pt>
                <c:pt idx="3">
                  <c:v>-2.5000000000000001E-2</c:v>
                </c:pt>
                <c:pt idx="4">
                  <c:v>-3.5000000000000003E-2</c:v>
                </c:pt>
                <c:pt idx="5">
                  <c:v>-0.03</c:v>
                </c:pt>
              </c:numCache>
            </c:numRef>
          </c:yVal>
          <c:smooth val="1"/>
        </c:ser>
        <c:ser>
          <c:idx val="8"/>
          <c:order val="5"/>
          <c:tx>
            <c:strRef>
              <c:f>'2 Quanta'!$AR$279</c:f>
              <c:strCache>
                <c:ptCount val="1"/>
                <c:pt idx="0">
                  <c:v>X2gem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Quanta'!$AR$280:$AR$285</c:f>
              <c:numCache>
                <c:formatCode>General</c:formatCode>
                <c:ptCount val="6"/>
                <c:pt idx="0">
                  <c:v>-3.0415999999999999E-2</c:v>
                </c:pt>
                <c:pt idx="1">
                  <c:v>-3.0622E-2</c:v>
                </c:pt>
                <c:pt idx="2">
                  <c:v>-3.0803000000000001E-2</c:v>
                </c:pt>
                <c:pt idx="3">
                  <c:v>-3.0943999999999999E-2</c:v>
                </c:pt>
                <c:pt idx="4">
                  <c:v>-3.1230000000000001E-2</c:v>
                </c:pt>
                <c:pt idx="5">
                  <c:v>-3.1254999999999998E-2</c:v>
                </c:pt>
              </c:numCache>
            </c:numRef>
          </c:yVal>
          <c:smooth val="1"/>
        </c:ser>
        <c:ser>
          <c:idx val="10"/>
          <c:order val="6"/>
          <c:tx>
            <c:strRef>
              <c:f>'2 Quanta'!$AT$279</c:f>
              <c:strCache>
                <c:ptCount val="1"/>
                <c:pt idx="0">
                  <c:v>A2</c:v>
                </c:pt>
              </c:strCache>
            </c:strRef>
          </c:tx>
          <c:marker>
            <c:symbol val="none"/>
          </c:marker>
          <c:xVal>
            <c:numRef>
              <c:f>'2 Quanta'!$AI$280:$AI$285</c:f>
              <c:numCache>
                <c:formatCode>General</c:formatCode>
                <c:ptCount val="6"/>
                <c:pt idx="0">
                  <c:v>-3.6635000000000001E-2</c:v>
                </c:pt>
                <c:pt idx="1">
                  <c:v>-3.6662E-2</c:v>
                </c:pt>
                <c:pt idx="2">
                  <c:v>-3.6692500000000003E-2</c:v>
                </c:pt>
                <c:pt idx="3">
                  <c:v>-3.6833499999999998E-2</c:v>
                </c:pt>
                <c:pt idx="4">
                  <c:v>-3.6976999999999996E-2</c:v>
                </c:pt>
                <c:pt idx="5">
                  <c:v>-3.7019999999999997E-2</c:v>
                </c:pt>
              </c:numCache>
            </c:numRef>
          </c:xVal>
          <c:yVal>
            <c:numRef>
              <c:f>'2 Quanta'!$AT$280:$AT$285</c:f>
              <c:numCache>
                <c:formatCode>General</c:formatCode>
                <c:ptCount val="6"/>
                <c:pt idx="0">
                  <c:v>1.0472E-2</c:v>
                </c:pt>
                <c:pt idx="1">
                  <c:v>1.0345499999999999E-2</c:v>
                </c:pt>
                <c:pt idx="2">
                  <c:v>8.6430000000000014E-3</c:v>
                </c:pt>
                <c:pt idx="3">
                  <c:v>8.0265000000000006E-3</c:v>
                </c:pt>
                <c:pt idx="4">
                  <c:v>3.7484999999999984E-3</c:v>
                </c:pt>
                <c:pt idx="5">
                  <c:v>2.9069999999999999E-3</c:v>
                </c:pt>
              </c:numCache>
            </c:numRef>
          </c:yVal>
          <c:smooth val="1"/>
        </c:ser>
        <c:axId val="138245632"/>
        <c:axId val="138247168"/>
      </c:scatterChart>
      <c:valAx>
        <c:axId val="138245632"/>
        <c:scaling>
          <c:orientation val="minMax"/>
        </c:scaling>
        <c:axPos val="b"/>
        <c:numFmt formatCode="#,##0.0000" sourceLinked="0"/>
        <c:tickLblPos val="low"/>
        <c:txPr>
          <a:bodyPr/>
          <a:lstStyle/>
          <a:p>
            <a:pPr>
              <a:defRPr b="1"/>
            </a:pPr>
            <a:endParaRPr lang="nl-NL"/>
          </a:p>
        </c:txPr>
        <c:crossAx val="138247168"/>
        <c:crosses val="autoZero"/>
        <c:crossBetween val="midCat"/>
      </c:valAx>
      <c:valAx>
        <c:axId val="138247168"/>
        <c:scaling>
          <c:orientation val="minMax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38245632"/>
        <c:crosses val="autoZero"/>
        <c:crossBetween val="midCat"/>
      </c:valAx>
    </c:plotArea>
    <c:legend>
      <c:legendPos val="r"/>
      <c:legendEntry>
        <c:idx val="3"/>
        <c:delete val="1"/>
      </c:legendEntry>
      <c:layout>
        <c:manualLayout>
          <c:xMode val="edge"/>
          <c:yMode val="edge"/>
          <c:x val="0.17797222222222348"/>
          <c:y val="0.25491099576240639"/>
          <c:w val="0.16091666666666671"/>
          <c:h val="0.2946470989310693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1033" l="0.70000000000000062" r="0.70000000000000062" t="0.75000000000001033" header="0.30000000000000032" footer="0.30000000000000032"/>
    <c:pageSetup/>
  </c:printSettings>
  <c:userShapes r:id="rId1"/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7593503937009398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Quanta'!$DE$274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Quanta'!$DE$275:$DE$317</c:f>
              <c:numCache>
                <c:formatCode>General</c:formatCode>
                <c:ptCount val="43"/>
                <c:pt idx="6">
                  <c:v>0.5194766797250352</c:v>
                </c:pt>
                <c:pt idx="7">
                  <c:v>0.63539668700959029</c:v>
                </c:pt>
                <c:pt idx="8">
                  <c:v>0.75662493903430339</c:v>
                </c:pt>
                <c:pt idx="9">
                  <c:v>0.79325095057034223</c:v>
                </c:pt>
                <c:pt idx="10">
                  <c:v>0.79310344827586199</c:v>
                </c:pt>
                <c:pt idx="11">
                  <c:v>0.77368421052631575</c:v>
                </c:pt>
                <c:pt idx="12">
                  <c:v>0.73502393582610948</c:v>
                </c:pt>
                <c:pt idx="13">
                  <c:v>0.72372227579556414</c:v>
                </c:pt>
                <c:pt idx="14">
                  <c:v>0.71229934433642328</c:v>
                </c:pt>
                <c:pt idx="15">
                  <c:v>0.69977666702116348</c:v>
                </c:pt>
                <c:pt idx="16">
                  <c:v>0.67255956956187546</c:v>
                </c:pt>
                <c:pt idx="17">
                  <c:v>0.58817951959544879</c:v>
                </c:pt>
                <c:pt idx="18">
                  <c:v>0.43703311958749252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Quanta'!$DF$274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Quanta'!$DF$275:$DF$317</c:f>
              <c:numCache>
                <c:formatCode>General</c:formatCode>
                <c:ptCount val="43"/>
                <c:pt idx="22">
                  <c:v>1.2790091264667538</c:v>
                </c:pt>
                <c:pt idx="23">
                  <c:v>1.1710709318497914</c:v>
                </c:pt>
                <c:pt idx="24">
                  <c:v>1.1263612081364289</c:v>
                </c:pt>
                <c:pt idx="25">
                  <c:v>1.1099271887764164</c:v>
                </c:pt>
                <c:pt idx="26">
                  <c:v>1.1254087638979726</c:v>
                </c:pt>
                <c:pt idx="27">
                  <c:v>1.1576262540384288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Quanta'!$DG$274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Quanta'!$DG$275:$DG$317</c:f>
              <c:numCache>
                <c:formatCode>General</c:formatCode>
                <c:ptCount val="43"/>
                <c:pt idx="30">
                  <c:v>1.2490660024906599</c:v>
                </c:pt>
                <c:pt idx="31">
                  <c:v>1.1615586690017512</c:v>
                </c:pt>
                <c:pt idx="32">
                  <c:v>1.1249760030716067</c:v>
                </c:pt>
                <c:pt idx="33">
                  <c:v>1.1132044290199967</c:v>
                </c:pt>
                <c:pt idx="34">
                  <c:v>1.1221850273889227</c:v>
                </c:pt>
                <c:pt idx="35">
                  <c:v>1.1422243315931022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Quanta'!$DH$274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Quanta'!$DH$275:$DH$317</c:f>
              <c:numCache>
                <c:formatCode>General</c:formatCode>
                <c:ptCount val="43"/>
                <c:pt idx="37">
                  <c:v>1.264037564478707</c:v>
                </c:pt>
                <c:pt idx="38">
                  <c:v>1.1663148004257713</c:v>
                </c:pt>
                <c:pt idx="39">
                  <c:v>1.1256686056040177</c:v>
                </c:pt>
                <c:pt idx="40">
                  <c:v>1.1115658088982066</c:v>
                </c:pt>
                <c:pt idx="41">
                  <c:v>1.1237968956434476</c:v>
                </c:pt>
                <c:pt idx="42">
                  <c:v>1.1499252928157655</c:v>
                </c:pt>
              </c:numCache>
            </c:numRef>
          </c:yVal>
          <c:smooth val="1"/>
        </c:ser>
        <c:axId val="138764288"/>
        <c:axId val="138765824"/>
      </c:scatterChart>
      <c:valAx>
        <c:axId val="138764288"/>
        <c:scaling>
          <c:orientation val="minMax"/>
          <c:max val="4.5000000000000012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765824"/>
        <c:crosses val="autoZero"/>
        <c:crossBetween val="midCat"/>
      </c:valAx>
      <c:valAx>
        <c:axId val="138765824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76428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9090266841644796"/>
          <c:y val="5.0158209390492856E-2"/>
          <c:w val="0.14798622047244514"/>
          <c:h val="0.3348687664042110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22" l="0.70000000000000062" r="0.70000000000000062" t="0.75000000000000822" header="0.30000000000000032" footer="0.30000000000000032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6334492563429865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Quanta'!$DF$274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Quanta'!$DF$275:$DF$316</c:f>
              <c:numCache>
                <c:formatCode>General</c:formatCode>
                <c:ptCount val="42"/>
                <c:pt idx="22">
                  <c:v>1.2790091264667538</c:v>
                </c:pt>
                <c:pt idx="23">
                  <c:v>1.1710709318497914</c:v>
                </c:pt>
                <c:pt idx="24">
                  <c:v>1.1263612081364289</c:v>
                </c:pt>
                <c:pt idx="25">
                  <c:v>1.1099271887764164</c:v>
                </c:pt>
                <c:pt idx="26">
                  <c:v>1.1254087638979726</c:v>
                </c:pt>
                <c:pt idx="27">
                  <c:v>1.1576262540384288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Quanta'!$DG$274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Quanta'!$DG$275:$DG$316</c:f>
              <c:numCache>
                <c:formatCode>General</c:formatCode>
                <c:ptCount val="42"/>
                <c:pt idx="30">
                  <c:v>1.2490660024906599</c:v>
                </c:pt>
                <c:pt idx="31">
                  <c:v>1.1615586690017512</c:v>
                </c:pt>
                <c:pt idx="32">
                  <c:v>1.1249760030716067</c:v>
                </c:pt>
                <c:pt idx="33">
                  <c:v>1.1132044290199967</c:v>
                </c:pt>
                <c:pt idx="34">
                  <c:v>1.1221850273889227</c:v>
                </c:pt>
                <c:pt idx="35">
                  <c:v>1.1422243315931022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Quanta'!$DH$274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Quanta'!$DH$275:$DH$316</c:f>
              <c:numCache>
                <c:formatCode>General</c:formatCode>
                <c:ptCount val="42"/>
                <c:pt idx="37">
                  <c:v>1.264037564478707</c:v>
                </c:pt>
                <c:pt idx="38">
                  <c:v>1.1663148004257713</c:v>
                </c:pt>
                <c:pt idx="39">
                  <c:v>1.1256686056040177</c:v>
                </c:pt>
                <c:pt idx="40">
                  <c:v>1.1115658088982066</c:v>
                </c:pt>
                <c:pt idx="41">
                  <c:v>1.1237968956434476</c:v>
                </c:pt>
              </c:numCache>
            </c:numRef>
          </c:yVal>
          <c:smooth val="1"/>
        </c:ser>
        <c:axId val="138691328"/>
        <c:axId val="138692864"/>
      </c:scatterChart>
      <c:valAx>
        <c:axId val="138691328"/>
        <c:scaling>
          <c:orientation val="minMax"/>
          <c:max val="1.2000000000000005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692864"/>
        <c:crosses val="autoZero"/>
        <c:crossBetween val="midCat"/>
      </c:valAx>
      <c:valAx>
        <c:axId val="138692864"/>
        <c:scaling>
          <c:orientation val="minMax"/>
          <c:max val="1.3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691328"/>
        <c:crosses val="autoZero"/>
        <c:crossBetween val="midCat"/>
        <c:majorUnit val="0.1"/>
      </c:valAx>
    </c:plotArea>
    <c:legend>
      <c:legendPos val="r"/>
      <c:layout>
        <c:manualLayout>
          <c:xMode val="edge"/>
          <c:yMode val="edge"/>
          <c:x val="0.79923600174978127"/>
          <c:y val="0.15220180810732445"/>
          <c:w val="0.14798622047244514"/>
          <c:h val="0.2511515748031495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44" l="0.70000000000000062" r="0.70000000000000062" t="0.75000000000000844" header="0.30000000000000032" footer="0.30000000000000032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7037948381453223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Quanta'!$DI$274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Quanta'!$DI$275:$DI$316</c:f>
              <c:numCache>
                <c:formatCode>General</c:formatCode>
                <c:ptCount val="42"/>
                <c:pt idx="6">
                  <c:v>0.31596176335053699</c:v>
                </c:pt>
                <c:pt idx="7">
                  <c:v>0.35196031026366353</c:v>
                </c:pt>
                <c:pt idx="8">
                  <c:v>0.41500359984622343</c:v>
                </c:pt>
                <c:pt idx="9">
                  <c:v>0.62768954651466924</c:v>
                </c:pt>
                <c:pt idx="10">
                  <c:v>0.82774232141881876</c:v>
                </c:pt>
                <c:pt idx="11">
                  <c:v>0.45907164156754371</c:v>
                </c:pt>
                <c:pt idx="12">
                  <c:v>0.4043476268806816</c:v>
                </c:pt>
                <c:pt idx="13">
                  <c:v>0.40049658539242877</c:v>
                </c:pt>
                <c:pt idx="14">
                  <c:v>0.392373512119367</c:v>
                </c:pt>
                <c:pt idx="15">
                  <c:v>0.37948090998579986</c:v>
                </c:pt>
                <c:pt idx="16">
                  <c:v>0.37602509080095531</c:v>
                </c:pt>
                <c:pt idx="17">
                  <c:v>0.34539435124804074</c:v>
                </c:pt>
                <c:pt idx="18">
                  <c:v>0.15442797249226065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Quanta'!$DJ$274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Quanta'!$DJ$275:$DJ$316</c:f>
              <c:numCache>
                <c:formatCode>General</c:formatCode>
                <c:ptCount val="42"/>
                <c:pt idx="22">
                  <c:v>1.2173964558558279</c:v>
                </c:pt>
                <c:pt idx="23">
                  <c:v>1.0364701902420894</c:v>
                </c:pt>
                <c:pt idx="24">
                  <c:v>0.89766792179541632</c:v>
                </c:pt>
                <c:pt idx="25">
                  <c:v>0.82770770909792857</c:v>
                </c:pt>
                <c:pt idx="26">
                  <c:v>0.87617134330513402</c:v>
                </c:pt>
                <c:pt idx="27">
                  <c:v>0.913762375190456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Quanta'!$DK$274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Quanta'!$DK$275:$DK$316</c:f>
              <c:numCache>
                <c:formatCode>General</c:formatCode>
                <c:ptCount val="42"/>
                <c:pt idx="30">
                  <c:v>1.3759889920880635</c:v>
                </c:pt>
                <c:pt idx="31">
                  <c:v>1.1930468067225775</c:v>
                </c:pt>
                <c:pt idx="32">
                  <c:v>0.91552597375562617</c:v>
                </c:pt>
                <c:pt idx="33">
                  <c:v>0.86582376183592291</c:v>
                </c:pt>
                <c:pt idx="34">
                  <c:v>0.89639152244895903</c:v>
                </c:pt>
                <c:pt idx="35">
                  <c:v>0.89580132922525391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Quanta'!$DL$274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Quanta'!$DL$275:$DL$316</c:f>
              <c:numCache>
                <c:formatCode>General</c:formatCode>
                <c:ptCount val="42"/>
                <c:pt idx="37">
                  <c:v>1.2966927239719457</c:v>
                </c:pt>
                <c:pt idx="38">
                  <c:v>1.1147584984823333</c:v>
                </c:pt>
                <c:pt idx="39">
                  <c:v>0.90659694777552124</c:v>
                </c:pt>
                <c:pt idx="40">
                  <c:v>0.8467657354669258</c:v>
                </c:pt>
                <c:pt idx="41">
                  <c:v>0.88628143287704653</c:v>
                </c:pt>
              </c:numCache>
            </c:numRef>
          </c:yVal>
          <c:smooth val="1"/>
        </c:ser>
        <c:axId val="138734592"/>
        <c:axId val="138810112"/>
      </c:scatterChart>
      <c:valAx>
        <c:axId val="138734592"/>
        <c:scaling>
          <c:orientation val="minMax"/>
          <c:max val="4.5000000000000012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810112"/>
        <c:crosses val="autoZero"/>
        <c:crossBetween val="midCat"/>
      </c:valAx>
      <c:valAx>
        <c:axId val="138810112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734592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8256933508311466"/>
          <c:y val="9.6454505686790246E-2"/>
          <c:w val="0.14798622047244514"/>
          <c:h val="0.3348687664042110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44" l="0.70000000000000062" r="0.70000000000000062" t="0.75000000000000844" header="0.30000000000000032" footer="0.30000000000000032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6012270341207364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Quanta'!$DJ$274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Quanta'!$DJ$275:$DJ$316</c:f>
              <c:numCache>
                <c:formatCode>General</c:formatCode>
                <c:ptCount val="42"/>
                <c:pt idx="22">
                  <c:v>1.2173964558558279</c:v>
                </c:pt>
                <c:pt idx="23">
                  <c:v>1.0364701902420894</c:v>
                </c:pt>
                <c:pt idx="24">
                  <c:v>0.89766792179541632</c:v>
                </c:pt>
                <c:pt idx="25">
                  <c:v>0.82770770909792857</c:v>
                </c:pt>
                <c:pt idx="26">
                  <c:v>0.87617134330513402</c:v>
                </c:pt>
                <c:pt idx="27">
                  <c:v>0.913762375190456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Quanta'!$DK$274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Quanta'!$DK$275:$DK$316</c:f>
              <c:numCache>
                <c:formatCode>General</c:formatCode>
                <c:ptCount val="42"/>
                <c:pt idx="30">
                  <c:v>1.3759889920880635</c:v>
                </c:pt>
                <c:pt idx="31">
                  <c:v>1.1930468067225775</c:v>
                </c:pt>
                <c:pt idx="32">
                  <c:v>0.91552597375562617</c:v>
                </c:pt>
                <c:pt idx="33">
                  <c:v>0.86582376183592291</c:v>
                </c:pt>
                <c:pt idx="34">
                  <c:v>0.89639152244895903</c:v>
                </c:pt>
                <c:pt idx="35">
                  <c:v>0.89580132922525391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Quanta'!$DL$274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Quanta'!$DL$275:$DL$316</c:f>
              <c:numCache>
                <c:formatCode>General</c:formatCode>
                <c:ptCount val="42"/>
                <c:pt idx="37">
                  <c:v>1.2966927239719457</c:v>
                </c:pt>
                <c:pt idx="38">
                  <c:v>1.1147584984823333</c:v>
                </c:pt>
                <c:pt idx="39">
                  <c:v>0.90659694777552124</c:v>
                </c:pt>
                <c:pt idx="40">
                  <c:v>0.8467657354669258</c:v>
                </c:pt>
                <c:pt idx="41">
                  <c:v>0.88628143287704653</c:v>
                </c:pt>
              </c:numCache>
            </c:numRef>
          </c:yVal>
          <c:smooth val="1"/>
        </c:ser>
        <c:axId val="138854400"/>
        <c:axId val="138855936"/>
      </c:scatterChart>
      <c:valAx>
        <c:axId val="138854400"/>
        <c:scaling>
          <c:orientation val="minMax"/>
          <c:max val="1.2000000000000005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855936"/>
        <c:crosses val="autoZero"/>
        <c:crossBetween val="midCat"/>
      </c:valAx>
      <c:valAx>
        <c:axId val="138855936"/>
        <c:scaling>
          <c:orientation val="minMax"/>
          <c:max val="2.8"/>
          <c:min val="1.6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85440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8768044619422573"/>
          <c:y val="0.13368328958880141"/>
          <c:w val="0.16231955380577429"/>
          <c:h val="0.31133675998833482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66" l="0.70000000000000062" r="0.70000000000000062" t="0.75000000000000866" header="0.30000000000000032" footer="0.30000000000000032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8919072615923014E-2"/>
          <c:y val="5.1400554097404488E-2"/>
          <c:w val="0.87983092738409152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Quanta'!$DM$274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Quanta'!$DM$275:$DM$317</c:f>
              <c:numCache>
                <c:formatCode>General</c:formatCode>
                <c:ptCount val="43"/>
                <c:pt idx="6">
                  <c:v>0.76</c:v>
                </c:pt>
                <c:pt idx="7">
                  <c:v>0.65</c:v>
                </c:pt>
                <c:pt idx="8">
                  <c:v>0.26</c:v>
                </c:pt>
                <c:pt idx="9">
                  <c:v>7.0000000000000007E-2</c:v>
                </c:pt>
                <c:pt idx="10">
                  <c:v>0.06</c:v>
                </c:pt>
                <c:pt idx="11">
                  <c:v>0.19</c:v>
                </c:pt>
                <c:pt idx="12">
                  <c:v>0.39</c:v>
                </c:pt>
                <c:pt idx="13">
                  <c:v>0.44</c:v>
                </c:pt>
                <c:pt idx="14">
                  <c:v>0.48</c:v>
                </c:pt>
                <c:pt idx="15">
                  <c:v>0.51</c:v>
                </c:pt>
                <c:pt idx="16">
                  <c:v>0.61</c:v>
                </c:pt>
                <c:pt idx="17">
                  <c:v>0.77</c:v>
                </c:pt>
                <c:pt idx="18">
                  <c:v>0.82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Quanta'!$DN$274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Quanta'!$DN$275:$DN$317</c:f>
              <c:numCache>
                <c:formatCode>General</c:formatCode>
                <c:ptCount val="43"/>
                <c:pt idx="22">
                  <c:v>0.36</c:v>
                </c:pt>
                <c:pt idx="23">
                  <c:v>0.22</c:v>
                </c:pt>
                <c:pt idx="24">
                  <c:v>7.0000000000000007E-2</c:v>
                </c:pt>
                <c:pt idx="25">
                  <c:v>0.06</c:v>
                </c:pt>
                <c:pt idx="26">
                  <c:v>0.23</c:v>
                </c:pt>
                <c:pt idx="27">
                  <c:v>0.41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Quanta'!$DO$274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Quanta'!$DO$275:$DO$317</c:f>
              <c:numCache>
                <c:formatCode>General</c:formatCode>
                <c:ptCount val="43"/>
                <c:pt idx="30">
                  <c:v>0.43</c:v>
                </c:pt>
                <c:pt idx="31">
                  <c:v>0.28000000000000003</c:v>
                </c:pt>
                <c:pt idx="32">
                  <c:v>0.1</c:v>
                </c:pt>
                <c:pt idx="33">
                  <c:v>0.08</c:v>
                </c:pt>
                <c:pt idx="34">
                  <c:v>0.44</c:v>
                </c:pt>
                <c:pt idx="35">
                  <c:v>0.27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Quanta'!$DP$274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Quanta'!$DP$275:$DP$317</c:f>
              <c:numCache>
                <c:formatCode>General</c:formatCode>
                <c:ptCount val="43"/>
                <c:pt idx="37">
                  <c:v>0.245</c:v>
                </c:pt>
                <c:pt idx="38">
                  <c:v>0.17</c:v>
                </c:pt>
                <c:pt idx="39">
                  <c:v>0.33</c:v>
                </c:pt>
                <c:pt idx="40">
                  <c:v>0.255</c:v>
                </c:pt>
                <c:pt idx="41">
                  <c:v>0.08</c:v>
                </c:pt>
                <c:pt idx="42">
                  <c:v>0.39500000000000002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'2 Quanta'!$DQ$274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Quanta'!$DQ$275:$DQ$317</c:f>
              <c:numCache>
                <c:formatCode>General</c:formatCode>
                <c:ptCount val="43"/>
                <c:pt idx="6">
                  <c:v>1.5608</c:v>
                </c:pt>
                <c:pt idx="7">
                  <c:v>1.2958000000000001</c:v>
                </c:pt>
                <c:pt idx="8">
                  <c:v>0.6950400000000001</c:v>
                </c:pt>
                <c:pt idx="9">
                  <c:v>0.2384399999999999</c:v>
                </c:pt>
                <c:pt idx="10">
                  <c:v>0.16739999999999991</c:v>
                </c:pt>
                <c:pt idx="11">
                  <c:v>0.53711999999999993</c:v>
                </c:pt>
                <c:pt idx="12">
                  <c:v>0.87368000000000001</c:v>
                </c:pt>
                <c:pt idx="13">
                  <c:v>0.93691999999999998</c:v>
                </c:pt>
                <c:pt idx="14">
                  <c:v>0.99883999999999995</c:v>
                </c:pt>
                <c:pt idx="15">
                  <c:v>1.06456</c:v>
                </c:pt>
                <c:pt idx="16">
                  <c:v>1.17496</c:v>
                </c:pt>
                <c:pt idx="17">
                  <c:v>1.43716</c:v>
                </c:pt>
                <c:pt idx="18">
                  <c:v>3.3170799999999998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'2 Quanta'!$DR$274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Quanta'!$DR$275:$DR$317</c:f>
              <c:numCache>
                <c:formatCode>General</c:formatCode>
                <c:ptCount val="43"/>
                <c:pt idx="37">
                  <c:v>0.23009999999999989</c:v>
                </c:pt>
                <c:pt idx="38">
                  <c:v>0.29433999999999988</c:v>
                </c:pt>
                <c:pt idx="39">
                  <c:v>0.62328000000000006</c:v>
                </c:pt>
                <c:pt idx="40">
                  <c:v>0.66628000000000009</c:v>
                </c:pt>
                <c:pt idx="41">
                  <c:v>0.80119999999999991</c:v>
                </c:pt>
                <c:pt idx="42">
                  <c:v>0.81527999999999989</c:v>
                </c:pt>
              </c:numCache>
            </c:numRef>
          </c:yVal>
          <c:smooth val="1"/>
        </c:ser>
        <c:axId val="138921472"/>
        <c:axId val="138923008"/>
      </c:scatterChart>
      <c:valAx>
        <c:axId val="138921472"/>
        <c:scaling>
          <c:orientation val="minMax"/>
          <c:max val="4.5000000000000012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923008"/>
        <c:crosses val="autoZero"/>
        <c:crossBetween val="midCat"/>
      </c:valAx>
      <c:valAx>
        <c:axId val="138923008"/>
        <c:scaling>
          <c:orientation val="minMax"/>
          <c:max val="1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921472"/>
        <c:crosses val="autoZero"/>
        <c:crossBetween val="midCat"/>
      </c:valAx>
    </c:plotArea>
    <c:legend>
      <c:legendPos val="r"/>
      <c:legendEntry>
        <c:idx val="4"/>
        <c:delete val="1"/>
      </c:legendEntry>
      <c:legendEntry>
        <c:idx val="5"/>
        <c:delete val="1"/>
      </c:legendEntry>
      <c:layout>
        <c:manualLayout>
          <c:xMode val="edge"/>
          <c:yMode val="edge"/>
          <c:x val="0.59465266841644759"/>
          <c:y val="0.52238043161271508"/>
          <c:w val="0.14798622047244514"/>
          <c:h val="0.3348687664042110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22" l="0.70000000000000062" r="0.70000000000000062" t="0.75000000000000822" header="0.30000000000000032" footer="0.30000000000000032"/>
    <c:pageSetup/>
  </c:printSettings>
  <c:userShapes r:id="rId1"/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0.10732174103237238"/>
          <c:y val="5.1400554097404488E-2"/>
          <c:w val="0.86897003499562564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Quanta'!$EM$276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Quanta'!$EM$282:$EM$319</c:f>
              <c:numCache>
                <c:formatCode>General</c:formatCode>
                <c:ptCount val="38"/>
                <c:pt idx="1">
                  <c:v>3.9019999999999999E-2</c:v>
                </c:pt>
                <c:pt idx="2">
                  <c:v>3.2395E-2</c:v>
                </c:pt>
                <c:pt idx="3">
                  <c:v>1.7376000000000003E-2</c:v>
                </c:pt>
                <c:pt idx="4">
                  <c:v>5.9609999999999976E-3</c:v>
                </c:pt>
                <c:pt idx="5">
                  <c:v>4.1849999999999977E-3</c:v>
                </c:pt>
                <c:pt idx="6">
                  <c:v>1.3427999999999999E-2</c:v>
                </c:pt>
                <c:pt idx="7">
                  <c:v>2.1842E-2</c:v>
                </c:pt>
                <c:pt idx="8">
                  <c:v>2.3422999999999999E-2</c:v>
                </c:pt>
                <c:pt idx="9">
                  <c:v>2.4971E-2</c:v>
                </c:pt>
                <c:pt idx="10">
                  <c:v>2.6613999999999999E-2</c:v>
                </c:pt>
                <c:pt idx="11">
                  <c:v>2.9373999999999997E-2</c:v>
                </c:pt>
                <c:pt idx="12">
                  <c:v>3.5929000000000003E-2</c:v>
                </c:pt>
                <c:pt idx="13">
                  <c:v>8.2927000000000001E-2</c:v>
                </c:pt>
              </c:numCache>
            </c:numRef>
          </c:yVal>
          <c:smooth val="1"/>
        </c:ser>
        <c:ser>
          <c:idx val="3"/>
          <c:order val="1"/>
          <c:tx>
            <c:strRef>
              <c:f>'2 Quanta'!$EP$276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Quanta'!$EP$282:$EP$319</c:f>
              <c:numCache>
                <c:formatCode>General</c:formatCode>
                <c:ptCount val="38"/>
                <c:pt idx="17">
                  <c:v>2.8454999999999973E-3</c:v>
                </c:pt>
                <c:pt idx="18">
                  <c:v>3.6099999999999986E-3</c:v>
                </c:pt>
                <c:pt idx="19">
                  <c:v>8.0140000000000003E-3</c:v>
                </c:pt>
                <c:pt idx="20">
                  <c:v>7.5554999999999997E-3</c:v>
                </c:pt>
                <c:pt idx="21">
                  <c:v>9.6844999999999987E-3</c:v>
                </c:pt>
                <c:pt idx="22">
                  <c:v>9.9099999999999987E-3</c:v>
                </c:pt>
              </c:numCache>
            </c:numRef>
          </c:yVal>
          <c:smooth val="1"/>
        </c:ser>
        <c:ser>
          <c:idx val="6"/>
          <c:order val="2"/>
          <c:tx>
            <c:strRef>
              <c:f>'2 Quanta'!$ES$276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Quanta'!$ES$282:$ES$319</c:f>
              <c:numCache>
                <c:formatCode>General</c:formatCode>
                <c:ptCount val="38"/>
                <c:pt idx="25">
                  <c:v>2.9069999999999999E-3</c:v>
                </c:pt>
                <c:pt idx="26">
                  <c:v>3.7484999999999984E-3</c:v>
                </c:pt>
                <c:pt idx="27">
                  <c:v>8.0265000000000006E-3</c:v>
                </c:pt>
                <c:pt idx="28">
                  <c:v>8.6430000000000014E-3</c:v>
                </c:pt>
                <c:pt idx="29">
                  <c:v>1.0345499999999999E-2</c:v>
                </c:pt>
                <c:pt idx="30">
                  <c:v>1.0472E-2</c:v>
                </c:pt>
              </c:numCache>
            </c:numRef>
          </c:yVal>
          <c:smooth val="1"/>
        </c:ser>
        <c:ser>
          <c:idx val="9"/>
          <c:order val="3"/>
          <c:tx>
            <c:strRef>
              <c:f>'2 Quanta'!$EV$276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Quanta'!$EV$282:$EV$319</c:f>
              <c:numCache>
                <c:formatCode>General</c:formatCode>
                <c:ptCount val="38"/>
                <c:pt idx="32">
                  <c:v>2.8762499999999986E-3</c:v>
                </c:pt>
                <c:pt idx="33">
                  <c:v>3.6792499999999985E-3</c:v>
                </c:pt>
                <c:pt idx="34">
                  <c:v>8.3285000000000008E-3</c:v>
                </c:pt>
                <c:pt idx="35">
                  <c:v>7.7910000000000002E-3</c:v>
                </c:pt>
                <c:pt idx="36">
                  <c:v>1.0015E-2</c:v>
                </c:pt>
                <c:pt idx="37">
                  <c:v>1.0190999999999999E-2</c:v>
                </c:pt>
              </c:numCache>
            </c:numRef>
          </c:yVal>
          <c:smooth val="1"/>
        </c:ser>
        <c:axId val="138987008"/>
        <c:axId val="138988544"/>
      </c:scatterChart>
      <c:valAx>
        <c:axId val="138987008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988544"/>
        <c:crosses val="autoZero"/>
        <c:crossBetween val="midCat"/>
        <c:majorUnit val="0.1"/>
      </c:valAx>
      <c:valAx>
        <c:axId val="138988544"/>
        <c:scaling>
          <c:orientation val="minMax"/>
          <c:max val="4.5000000000000012E-2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8987008"/>
        <c:crosses val="autoZero"/>
        <c:crossBetween val="midCat"/>
      </c:valAx>
    </c:plotArea>
    <c:plotVisOnly val="1"/>
  </c:chart>
  <c:printSettings>
    <c:headerFooter/>
    <c:pageMargins b="0.75000000000000822" l="0.70000000000000062" r="0.70000000000000062" t="0.75000000000000822" header="0.30000000000000032" footer="0.30000000000000032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971367016622831"/>
          <c:h val="0.8326195683872849"/>
        </c:manualLayout>
      </c:layout>
      <c:scatterChart>
        <c:scatterStyle val="smoothMarker"/>
        <c:ser>
          <c:idx val="2"/>
          <c:order val="0"/>
          <c:tx>
            <c:strRef>
              <c:f>'2 Quanta'!$EO$276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Quanta'!$EO$282:$EO$319</c:f>
              <c:numCache>
                <c:formatCode>General</c:formatCode>
                <c:ptCount val="38"/>
                <c:pt idx="0">
                  <c:v>0.34986260881595177</c:v>
                </c:pt>
                <c:pt idx="1">
                  <c:v>0.31596176335053699</c:v>
                </c:pt>
                <c:pt idx="2">
                  <c:v>0.35196031026366353</c:v>
                </c:pt>
                <c:pt idx="3">
                  <c:v>0.41500359984622343</c:v>
                </c:pt>
                <c:pt idx="4">
                  <c:v>0.62768954651466924</c:v>
                </c:pt>
                <c:pt idx="5">
                  <c:v>0.82774232141881876</c:v>
                </c:pt>
                <c:pt idx="6">
                  <c:v>0.45907164156754371</c:v>
                </c:pt>
                <c:pt idx="7">
                  <c:v>0.4043476268806816</c:v>
                </c:pt>
                <c:pt idx="8">
                  <c:v>0.40049658539242877</c:v>
                </c:pt>
                <c:pt idx="9">
                  <c:v>0.392373512119367</c:v>
                </c:pt>
                <c:pt idx="10">
                  <c:v>0.37948090998579986</c:v>
                </c:pt>
                <c:pt idx="11">
                  <c:v>0.37602509080095531</c:v>
                </c:pt>
                <c:pt idx="12">
                  <c:v>0.34539435124804074</c:v>
                </c:pt>
                <c:pt idx="13">
                  <c:v>0.15442797249226065</c:v>
                </c:pt>
              </c:numCache>
            </c:numRef>
          </c:yVal>
          <c:smooth val="1"/>
        </c:ser>
        <c:ser>
          <c:idx val="5"/>
          <c:order val="1"/>
          <c:tx>
            <c:strRef>
              <c:f>'2 Quanta'!$ER$276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Quanta'!$ER$282:$ER$319</c:f>
              <c:numCache>
                <c:formatCode>General</c:formatCode>
                <c:ptCount val="38"/>
                <c:pt idx="17">
                  <c:v>1.2173964558558279</c:v>
                </c:pt>
                <c:pt idx="18">
                  <c:v>1.0364701902420894</c:v>
                </c:pt>
                <c:pt idx="19">
                  <c:v>0.82770770909792857</c:v>
                </c:pt>
                <c:pt idx="20">
                  <c:v>0.89766792179541632</c:v>
                </c:pt>
                <c:pt idx="21">
                  <c:v>0.87617134330513402</c:v>
                </c:pt>
                <c:pt idx="22">
                  <c:v>0.913762375190456</c:v>
                </c:pt>
              </c:numCache>
            </c:numRef>
          </c:yVal>
          <c:smooth val="1"/>
        </c:ser>
        <c:ser>
          <c:idx val="8"/>
          <c:order val="2"/>
          <c:tx>
            <c:strRef>
              <c:f>'2 Quanta'!$EU$276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Quanta'!$EU$282:$EU$319</c:f>
              <c:numCache>
                <c:formatCode>General</c:formatCode>
                <c:ptCount val="38"/>
                <c:pt idx="25">
                  <c:v>1.3759889920880635</c:v>
                </c:pt>
                <c:pt idx="26">
                  <c:v>1.1930468067225775</c:v>
                </c:pt>
                <c:pt idx="27">
                  <c:v>0.91552597375562617</c:v>
                </c:pt>
                <c:pt idx="28">
                  <c:v>0.86582376183592291</c:v>
                </c:pt>
                <c:pt idx="29">
                  <c:v>0.89639152244895903</c:v>
                </c:pt>
                <c:pt idx="30">
                  <c:v>0.89580132922525391</c:v>
                </c:pt>
              </c:numCache>
            </c:numRef>
          </c:yVal>
          <c:smooth val="1"/>
        </c:ser>
        <c:ser>
          <c:idx val="11"/>
          <c:order val="3"/>
          <c:tx>
            <c:strRef>
              <c:f>'2 Quanta'!$EX$276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Quanta'!$EX$282:$EX$319</c:f>
              <c:numCache>
                <c:formatCode>General</c:formatCode>
                <c:ptCount val="38"/>
                <c:pt idx="32">
                  <c:v>1.2966927239719457</c:v>
                </c:pt>
                <c:pt idx="33">
                  <c:v>1.1147584984823333</c:v>
                </c:pt>
                <c:pt idx="34">
                  <c:v>0.8467657354669258</c:v>
                </c:pt>
                <c:pt idx="35">
                  <c:v>0.90659694777552124</c:v>
                </c:pt>
                <c:pt idx="36">
                  <c:v>0.88628143287704653</c:v>
                </c:pt>
                <c:pt idx="37">
                  <c:v>0.90478185220785501</c:v>
                </c:pt>
              </c:numCache>
            </c:numRef>
          </c:yVal>
          <c:smooth val="1"/>
        </c:ser>
        <c:axId val="139019008"/>
        <c:axId val="139020544"/>
      </c:scatterChart>
      <c:valAx>
        <c:axId val="139019008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020544"/>
        <c:crosses val="autoZero"/>
        <c:crossBetween val="midCat"/>
        <c:majorUnit val="0.1"/>
      </c:valAx>
      <c:valAx>
        <c:axId val="139020544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01900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3141666666666649"/>
          <c:y val="0.10571376494605025"/>
          <c:w val="0.17691666666666694"/>
          <c:h val="0.3348687664042110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44" l="0.70000000000000062" r="0.70000000000000062" t="0.75000000000000844" header="0.30000000000000032" footer="0.30000000000000032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9598381452319908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Quanta'!$EN$276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Quanta'!$EN$282:$EN$319</c:f>
              <c:numCache>
                <c:formatCode>General</c:formatCode>
                <c:ptCount val="38"/>
                <c:pt idx="1">
                  <c:v>0.5194766797250352</c:v>
                </c:pt>
                <c:pt idx="2">
                  <c:v>0.63539668700959029</c:v>
                </c:pt>
                <c:pt idx="3">
                  <c:v>0.75662493903430339</c:v>
                </c:pt>
                <c:pt idx="4">
                  <c:v>0.79325095057034223</c:v>
                </c:pt>
                <c:pt idx="5">
                  <c:v>0.79310344827586199</c:v>
                </c:pt>
                <c:pt idx="6">
                  <c:v>0.77368421052631575</c:v>
                </c:pt>
                <c:pt idx="7">
                  <c:v>0.73502393582610948</c:v>
                </c:pt>
                <c:pt idx="8">
                  <c:v>0.72372227579556414</c:v>
                </c:pt>
                <c:pt idx="9">
                  <c:v>0.71229934433642328</c:v>
                </c:pt>
                <c:pt idx="10">
                  <c:v>0.69977666702116348</c:v>
                </c:pt>
                <c:pt idx="11">
                  <c:v>0.67255956956187546</c:v>
                </c:pt>
                <c:pt idx="12">
                  <c:v>0.58817951959544879</c:v>
                </c:pt>
                <c:pt idx="13">
                  <c:v>0.43703311958749252</c:v>
                </c:pt>
              </c:numCache>
            </c:numRef>
          </c:yVal>
          <c:smooth val="1"/>
        </c:ser>
        <c:ser>
          <c:idx val="4"/>
          <c:order val="1"/>
          <c:tx>
            <c:strRef>
              <c:f>'2 Quanta'!$EQ$276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Quanta'!$EQ$282:$EQ$319</c:f>
              <c:numCache>
                <c:formatCode>General</c:formatCode>
                <c:ptCount val="38"/>
                <c:pt idx="17">
                  <c:v>1.2790091264667538</c:v>
                </c:pt>
                <c:pt idx="18">
                  <c:v>1.1710709318497914</c:v>
                </c:pt>
                <c:pt idx="19">
                  <c:v>1.1099271887764164</c:v>
                </c:pt>
                <c:pt idx="20">
                  <c:v>1.1263612081364289</c:v>
                </c:pt>
                <c:pt idx="21">
                  <c:v>1.1254087638979726</c:v>
                </c:pt>
                <c:pt idx="22">
                  <c:v>1.1576262540384288</c:v>
                </c:pt>
              </c:numCache>
            </c:numRef>
          </c:yVal>
          <c:smooth val="1"/>
        </c:ser>
        <c:ser>
          <c:idx val="7"/>
          <c:order val="2"/>
          <c:tx>
            <c:strRef>
              <c:f>'2 Quanta'!$ET$276</c:f>
              <c:strCache>
                <c:ptCount val="1"/>
                <c:pt idx="0">
                  <c:v>q2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Quanta'!$ET$282:$ET$319</c:f>
              <c:numCache>
                <c:formatCode>General</c:formatCode>
                <c:ptCount val="38"/>
                <c:pt idx="25">
                  <c:v>1.2490660024906599</c:v>
                </c:pt>
                <c:pt idx="26">
                  <c:v>1.1615586690017512</c:v>
                </c:pt>
                <c:pt idx="27">
                  <c:v>1.1249760030716067</c:v>
                </c:pt>
                <c:pt idx="28">
                  <c:v>1.1132044290199967</c:v>
                </c:pt>
                <c:pt idx="29">
                  <c:v>1.1221850273889227</c:v>
                </c:pt>
                <c:pt idx="30">
                  <c:v>1.1422243315931022</c:v>
                </c:pt>
              </c:numCache>
            </c:numRef>
          </c:yVal>
          <c:smooth val="1"/>
        </c:ser>
        <c:ser>
          <c:idx val="10"/>
          <c:order val="3"/>
          <c:tx>
            <c:strRef>
              <c:f>'2 Quanta'!$EW$276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Quanta'!$EW$282:$EW$319</c:f>
              <c:numCache>
                <c:formatCode>General</c:formatCode>
                <c:ptCount val="38"/>
                <c:pt idx="32">
                  <c:v>1.264037564478707</c:v>
                </c:pt>
                <c:pt idx="33">
                  <c:v>1.1663148004257713</c:v>
                </c:pt>
                <c:pt idx="34">
                  <c:v>1.1115658088982066</c:v>
                </c:pt>
                <c:pt idx="35">
                  <c:v>1.1256686056040177</c:v>
                </c:pt>
                <c:pt idx="36">
                  <c:v>1.1237968956434476</c:v>
                </c:pt>
                <c:pt idx="37">
                  <c:v>1.1499252928157655</c:v>
                </c:pt>
              </c:numCache>
            </c:numRef>
          </c:yVal>
          <c:smooth val="1"/>
        </c:ser>
        <c:axId val="139051008"/>
        <c:axId val="139052544"/>
      </c:scatterChart>
      <c:valAx>
        <c:axId val="139051008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052544"/>
        <c:crosses val="autoZero"/>
        <c:crossBetween val="midCat"/>
        <c:majorUnit val="0.1"/>
      </c:valAx>
      <c:valAx>
        <c:axId val="139052544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05100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5995822397200363"/>
          <c:y val="9.6454505686790246E-2"/>
          <c:w val="0.20393066491688538"/>
          <c:h val="0.3348687664042110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44" l="0.70000000000000062" r="0.70000000000000062" t="0.75000000000000844" header="0.30000000000000032" footer="0.30000000000000032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7593503937009443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Quanta'!$DE$274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Quanta'!$DE$275:$DE$317</c:f>
              <c:numCache>
                <c:formatCode>General</c:formatCode>
                <c:ptCount val="43"/>
                <c:pt idx="6">
                  <c:v>0.5194766797250352</c:v>
                </c:pt>
                <c:pt idx="7">
                  <c:v>0.63539668700959029</c:v>
                </c:pt>
                <c:pt idx="8">
                  <c:v>0.75662493903430339</c:v>
                </c:pt>
                <c:pt idx="9">
                  <c:v>0.79325095057034223</c:v>
                </c:pt>
                <c:pt idx="10">
                  <c:v>0.79310344827586199</c:v>
                </c:pt>
                <c:pt idx="11">
                  <c:v>0.77368421052631575</c:v>
                </c:pt>
                <c:pt idx="12">
                  <c:v>0.73502393582610948</c:v>
                </c:pt>
                <c:pt idx="13">
                  <c:v>0.72372227579556414</c:v>
                </c:pt>
                <c:pt idx="14">
                  <c:v>0.71229934433642328</c:v>
                </c:pt>
                <c:pt idx="15">
                  <c:v>0.69977666702116348</c:v>
                </c:pt>
                <c:pt idx="16">
                  <c:v>0.67255956956187546</c:v>
                </c:pt>
                <c:pt idx="17">
                  <c:v>0.58817951959544879</c:v>
                </c:pt>
                <c:pt idx="18">
                  <c:v>0.43703311958749252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Quanta'!$DF$274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Quanta'!$DF$275:$DF$317</c:f>
              <c:numCache>
                <c:formatCode>General</c:formatCode>
                <c:ptCount val="43"/>
                <c:pt idx="22">
                  <c:v>1.2790091264667538</c:v>
                </c:pt>
                <c:pt idx="23">
                  <c:v>1.1710709318497914</c:v>
                </c:pt>
                <c:pt idx="24">
                  <c:v>1.1263612081364289</c:v>
                </c:pt>
                <c:pt idx="25">
                  <c:v>1.1099271887764164</c:v>
                </c:pt>
                <c:pt idx="26">
                  <c:v>1.1254087638979726</c:v>
                </c:pt>
                <c:pt idx="27">
                  <c:v>1.1576262540384288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Quanta'!$DG$274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Quanta'!$DG$275:$DG$317</c:f>
              <c:numCache>
                <c:formatCode>General</c:formatCode>
                <c:ptCount val="43"/>
                <c:pt idx="30">
                  <c:v>1.2490660024906599</c:v>
                </c:pt>
                <c:pt idx="31">
                  <c:v>1.1615586690017512</c:v>
                </c:pt>
                <c:pt idx="32">
                  <c:v>1.1249760030716067</c:v>
                </c:pt>
                <c:pt idx="33">
                  <c:v>1.1132044290199967</c:v>
                </c:pt>
                <c:pt idx="34">
                  <c:v>1.1221850273889227</c:v>
                </c:pt>
                <c:pt idx="35">
                  <c:v>1.1422243315931022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Quanta'!$DH$274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Quanta'!$DD$275:$DD$317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  <c:pt idx="42">
                  <c:v>1.0190999999999999E-2</c:v>
                </c:pt>
              </c:numCache>
            </c:numRef>
          </c:xVal>
          <c:yVal>
            <c:numRef>
              <c:f>'2 Quanta'!$DH$275:$DH$317</c:f>
              <c:numCache>
                <c:formatCode>General</c:formatCode>
                <c:ptCount val="43"/>
                <c:pt idx="37">
                  <c:v>1.264037564478707</c:v>
                </c:pt>
                <c:pt idx="38">
                  <c:v>1.1663148004257713</c:v>
                </c:pt>
                <c:pt idx="39">
                  <c:v>1.1256686056040177</c:v>
                </c:pt>
                <c:pt idx="40">
                  <c:v>1.1115658088982066</c:v>
                </c:pt>
                <c:pt idx="41">
                  <c:v>1.1237968956434476</c:v>
                </c:pt>
                <c:pt idx="42">
                  <c:v>1.1499252928157655</c:v>
                </c:pt>
              </c:numCache>
            </c:numRef>
          </c:yVal>
          <c:smooth val="1"/>
        </c:ser>
        <c:axId val="139614464"/>
        <c:axId val="139624448"/>
      </c:scatterChart>
      <c:valAx>
        <c:axId val="139614464"/>
        <c:scaling>
          <c:orientation val="minMax"/>
          <c:max val="4.5000000000000012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624448"/>
        <c:crosses val="autoZero"/>
        <c:crossBetween val="midCat"/>
      </c:valAx>
      <c:valAx>
        <c:axId val="139624448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614464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9090266841644796"/>
          <c:y val="5.0158209390492856E-2"/>
          <c:w val="0.14798622047244525"/>
          <c:h val="0.3348687664042114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44" l="0.70000000000000062" r="0.70000000000000062" t="0.75000000000000844" header="0.30000000000000032" footer="0.30000000000000032"/>
    <c:pageSetup/>
  </c:printSettings>
  <c:userShapes r:id="rId1"/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7037948381453245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Quanta'!$DI$274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Quanta'!$DI$275:$DI$316</c:f>
              <c:numCache>
                <c:formatCode>General</c:formatCode>
                <c:ptCount val="42"/>
                <c:pt idx="6">
                  <c:v>0.31596176335053699</c:v>
                </c:pt>
                <c:pt idx="7">
                  <c:v>0.35196031026366353</c:v>
                </c:pt>
                <c:pt idx="8">
                  <c:v>0.41500359984622343</c:v>
                </c:pt>
                <c:pt idx="9">
                  <c:v>0.62768954651466924</c:v>
                </c:pt>
                <c:pt idx="10">
                  <c:v>0.82774232141881876</c:v>
                </c:pt>
                <c:pt idx="11">
                  <c:v>0.45907164156754371</c:v>
                </c:pt>
                <c:pt idx="12">
                  <c:v>0.4043476268806816</c:v>
                </c:pt>
                <c:pt idx="13">
                  <c:v>0.40049658539242877</c:v>
                </c:pt>
                <c:pt idx="14">
                  <c:v>0.392373512119367</c:v>
                </c:pt>
                <c:pt idx="15">
                  <c:v>0.37948090998579986</c:v>
                </c:pt>
                <c:pt idx="16">
                  <c:v>0.37602509080095531</c:v>
                </c:pt>
                <c:pt idx="17">
                  <c:v>0.34539435124804074</c:v>
                </c:pt>
                <c:pt idx="18">
                  <c:v>0.15442797249226065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'2 Quanta'!$DJ$274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Quanta'!$DJ$275:$DJ$316</c:f>
              <c:numCache>
                <c:formatCode>General</c:formatCode>
                <c:ptCount val="42"/>
                <c:pt idx="22">
                  <c:v>1.2173964558558279</c:v>
                </c:pt>
                <c:pt idx="23">
                  <c:v>1.0364701902420894</c:v>
                </c:pt>
                <c:pt idx="24">
                  <c:v>0.89766792179541632</c:v>
                </c:pt>
                <c:pt idx="25">
                  <c:v>0.82770770909792857</c:v>
                </c:pt>
                <c:pt idx="26">
                  <c:v>0.87617134330513402</c:v>
                </c:pt>
                <c:pt idx="27">
                  <c:v>0.913762375190456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'2 Quanta'!$DK$274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Quanta'!$DK$275:$DK$316</c:f>
              <c:numCache>
                <c:formatCode>General</c:formatCode>
                <c:ptCount val="42"/>
                <c:pt idx="30">
                  <c:v>1.3759889920880635</c:v>
                </c:pt>
                <c:pt idx="31">
                  <c:v>1.1930468067225775</c:v>
                </c:pt>
                <c:pt idx="32">
                  <c:v>0.91552597375562617</c:v>
                </c:pt>
                <c:pt idx="33">
                  <c:v>0.86582376183592291</c:v>
                </c:pt>
                <c:pt idx="34">
                  <c:v>0.89639152244895903</c:v>
                </c:pt>
                <c:pt idx="35">
                  <c:v>0.89580132922525391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'2 Quanta'!$DL$274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Quanta'!$DL$275:$DL$316</c:f>
              <c:numCache>
                <c:formatCode>General</c:formatCode>
                <c:ptCount val="42"/>
                <c:pt idx="37">
                  <c:v>1.2966927239719457</c:v>
                </c:pt>
                <c:pt idx="38">
                  <c:v>1.1147584984823333</c:v>
                </c:pt>
                <c:pt idx="39">
                  <c:v>0.90659694777552124</c:v>
                </c:pt>
                <c:pt idx="40">
                  <c:v>0.8467657354669258</c:v>
                </c:pt>
                <c:pt idx="41">
                  <c:v>0.88628143287704653</c:v>
                </c:pt>
              </c:numCache>
            </c:numRef>
          </c:yVal>
          <c:smooth val="1"/>
        </c:ser>
        <c:axId val="139654272"/>
        <c:axId val="139655808"/>
      </c:scatterChart>
      <c:valAx>
        <c:axId val="139654272"/>
        <c:scaling>
          <c:orientation val="minMax"/>
          <c:max val="4.5000000000000012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655808"/>
        <c:crosses val="autoZero"/>
        <c:crossBetween val="midCat"/>
      </c:valAx>
      <c:valAx>
        <c:axId val="139655808"/>
        <c:scaling>
          <c:orientation val="minMax"/>
          <c:max val="1.4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654272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8256933508311466"/>
          <c:y val="9.6454505686790246E-2"/>
          <c:w val="0.14798622047244525"/>
          <c:h val="0.3348687664042114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66" l="0.70000000000000062" r="0.70000000000000062" t="0.75000000000000866" header="0.30000000000000032" footer="0.30000000000000032"/>
    <c:pageSetup/>
  </c:printSettings>
  <c:userShapes r:id="rId1"/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9.4571741032370968E-2"/>
          <c:y val="2.8733228998549094E-2"/>
          <c:w val="0.86417825896762901"/>
          <c:h val="0.94253354200289996"/>
        </c:manualLayout>
      </c:layout>
      <c:scatterChart>
        <c:scatterStyle val="smoothMarker"/>
        <c:ser>
          <c:idx val="0"/>
          <c:order val="0"/>
          <c:tx>
            <c:strRef>
              <c:f>Proces!$B$907</c:f>
              <c:strCache>
                <c:ptCount val="1"/>
                <c:pt idx="0">
                  <c:v>R</c:v>
                </c:pt>
              </c:strCache>
            </c:strRef>
          </c:tx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Proces!$B$908:$B$1321</c:f>
              <c:numCache>
                <c:formatCode>General</c:formatCode>
                <c:ptCount val="414"/>
              </c:numCache>
            </c:numRef>
          </c:yVal>
          <c:smooth val="1"/>
        </c:ser>
        <c:ser>
          <c:idx val="1"/>
          <c:order val="1"/>
          <c:tx>
            <c:strRef>
              <c:f>Proces!$C$907</c:f>
              <c:strCache>
                <c:ptCount val="1"/>
                <c:pt idx="0">
                  <c:v>F-LJPk</c:v>
                </c:pt>
              </c:strCache>
            </c:strRef>
          </c:tx>
          <c:spPr>
            <a:ln w="15875"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Proces!$C$908:$C$1321</c:f>
              <c:numCache>
                <c:formatCode>General</c:formatCode>
                <c:ptCount val="414"/>
                <c:pt idx="192">
                  <c:v>-480.00000000000011</c:v>
                </c:pt>
                <c:pt idx="193">
                  <c:v>-479.54419614064511</c:v>
                </c:pt>
                <c:pt idx="194">
                  <c:v>-478.17913540405937</c:v>
                </c:pt>
                <c:pt idx="195">
                  <c:v>-475.91184901500867</c:v>
                </c:pt>
                <c:pt idx="196">
                  <c:v>-472.75398497534434</c:v>
                </c:pt>
                <c:pt idx="197">
                  <c:v>-468.72170302424183</c:v>
                </c:pt>
                <c:pt idx="198">
                  <c:v>-463.83552960106476</c:v>
                </c:pt>
                <c:pt idx="199">
                  <c:v>-458.12017478299913</c:v>
                </c:pt>
                <c:pt idx="200">
                  <c:v>-451.6043136679657</c:v>
                </c:pt>
                <c:pt idx="201">
                  <c:v>-444.32033512522185</c:v>
                </c:pt>
                <c:pt idx="202">
                  <c:v>-436.30406123361035</c:v>
                </c:pt>
                <c:pt idx="203">
                  <c:v>-427.59444106386388</c:v>
                </c:pt>
                <c:pt idx="204">
                  <c:v>-418.23322273192042</c:v>
                </c:pt>
                <c:pt idx="205">
                  <c:v>-408.26460785101335</c:v>
                </c:pt>
                <c:pt idx="206">
                  <c:v>-397.73489263973818</c:v>
                </c:pt>
                <c:pt idx="207">
                  <c:v>-386.69210000088907</c:v>
                </c:pt>
                <c:pt idx="208">
                  <c:v>-375.18560687295417</c:v>
                </c:pt>
                <c:pt idx="209">
                  <c:v>-363.26577107548439</c:v>
                </c:pt>
                <c:pt idx="210">
                  <c:v>-350.98356172517828</c:v>
                </c:pt>
                <c:pt idx="211">
                  <c:v>-338.39019709679695</c:v>
                </c:pt>
                <c:pt idx="212">
                  <c:v>-325.53679354816205</c:v>
                </c:pt>
                <c:pt idx="213">
                  <c:v>-312.47402882861587</c:v>
                </c:pt>
                <c:pt idx="214">
                  <c:v>-299.25182275314603</c:v>
                </c:pt>
                <c:pt idx="215">
                  <c:v>-285.91903785789998</c:v>
                </c:pt>
                <c:pt idx="216">
                  <c:v>-272.52320226528832</c:v>
                </c:pt>
                <c:pt idx="217">
                  <c:v>-259.11025658642382</c:v>
                </c:pt>
                <c:pt idx="218">
                  <c:v>-245.72432628325441</c:v>
                </c:pt>
                <c:pt idx="219">
                  <c:v>-232.40752050981536</c:v>
                </c:pt>
                <c:pt idx="220">
                  <c:v>-219.19975805866522</c:v>
                </c:pt>
                <c:pt idx="221">
                  <c:v>-206.13862066088507</c:v>
                </c:pt>
                <c:pt idx="222">
                  <c:v>-193.25923353163216</c:v>
                </c:pt>
                <c:pt idx="223">
                  <c:v>-180.59417272278901</c:v>
                </c:pt>
                <c:pt idx="224">
                  <c:v>-168.17339854342367</c:v>
                </c:pt>
                <c:pt idx="225">
                  <c:v>-156.02421404062125</c:v>
                </c:pt>
                <c:pt idx="226">
                  <c:v>-144.17124729963825</c:v>
                </c:pt>
                <c:pt idx="227">
                  <c:v>-132.63645612447647</c:v>
                </c:pt>
                <c:pt idx="228">
                  <c:v>-121.43915349825835</c:v>
                </c:pt>
                <c:pt idx="229">
                  <c:v>-110.59605209681072</c:v>
                </c:pt>
                <c:pt idx="230">
                  <c:v>-100.12132603762113</c:v>
                </c:pt>
                <c:pt idx="231">
                  <c:v>-90.026687988214036</c:v>
                </c:pt>
                <c:pt idx="232">
                  <c:v>-80.32147973100092</c:v>
                </c:pt>
                <c:pt idx="233">
                  <c:v>-71.012774283240347</c:v>
                </c:pt>
                <c:pt idx="234">
                  <c:v>-62.105487698280612</c:v>
                </c:pt>
                <c:pt idx="235">
                  <c:v>-53.602498724717165</c:v>
                </c:pt>
                <c:pt idx="236">
                  <c:v>-45.504774570483079</c:v>
                </c:pt>
                <c:pt idx="237">
                  <c:v>-37.811501106076662</c:v>
                </c:pt>
                <c:pt idx="238">
                  <c:v>-30.520215942062222</c:v>
                </c:pt>
                <c:pt idx="239">
                  <c:v>-23.626942927680545</c:v>
                </c:pt>
                <c:pt idx="240">
                  <c:v>-17.126326736999971</c:v>
                </c:pt>
                <c:pt idx="241">
                  <c:v>-11.011766333925678</c:v>
                </c:pt>
                <c:pt idx="242">
                  <c:v>-5.2755462350432225</c:v>
                </c:pt>
                <c:pt idx="243">
                  <c:v>9.1035382466699843E-2</c:v>
                </c:pt>
                <c:pt idx="244">
                  <c:v>5.0975425537209418</c:v>
                </c:pt>
                <c:pt idx="245">
                  <c:v>9.7542820819339227</c:v>
                </c:pt>
                <c:pt idx="246">
                  <c:v>14.072189359978509</c:v>
                </c:pt>
                <c:pt idx="247">
                  <c:v>18.062719927065089</c:v>
                </c:pt>
                <c:pt idx="248">
                  <c:v>21.737747123105436</c:v>
                </c:pt>
                <c:pt idx="249">
                  <c:v>25.109466103967904</c:v>
                </c:pt>
                <c:pt idx="250">
                  <c:v>28.190304389418976</c:v>
                </c:pt>
                <c:pt idx="251">
                  <c:v>30.992839032407389</c:v>
                </c:pt>
                <c:pt idx="252">
                  <c:v>33.529720423628248</c:v>
                </c:pt>
                <c:pt idx="253">
                  <c:v>35.813602678998926</c:v>
                </c:pt>
                <c:pt idx="254">
                  <c:v>37.857080499659951</c:v>
                </c:pt>
                <c:pt idx="255">
                  <c:v>39.672632344118647</c:v>
                </c:pt>
                <c:pt idx="256">
                  <c:v>41.272569709861457</c:v>
                </c:pt>
                <c:pt idx="257">
                  <c:v>42.668992286748988</c:v>
                </c:pt>
                <c:pt idx="258">
                  <c:v>43.87374871631215</c:v>
                </c:pt>
                <c:pt idx="259">
                  <c:v>44.898402669188108</c:v>
                </c:pt>
                <c:pt idx="260">
                  <c:v>45.754203936834088</c:v>
                </c:pt>
                <c:pt idx="261">
                  <c:v>46.452064222795364</c:v>
                </c:pt>
                <c:pt idx="262">
                  <c:v>47.002537312639205</c:v>
                </c:pt>
                <c:pt idx="263">
                  <c:v>47.415803299654357</c:v>
                </c:pt>
                <c:pt idx="264">
                  <c:v>47.701656545044358</c:v>
                </c:pt>
                <c:pt idx="265">
                  <c:v>47.869497056103839</c:v>
                </c:pt>
                <c:pt idx="266">
                  <c:v>47.928324973291005</c:v>
                </c:pt>
                <c:pt idx="267">
                  <c:v>47.886737866751972</c:v>
                </c:pt>
                <c:pt idx="268">
                  <c:v>47.752930554301962</c:v>
                </c:pt>
                <c:pt idx="269">
                  <c:v>47.534697165746607</c:v>
                </c:pt>
                <c:pt idx="270">
                  <c:v>47.239435192393486</c:v>
                </c:pt>
                <c:pt idx="271">
                  <c:v>46.874151275349263</c:v>
                </c:pt>
                <c:pt idx="272">
                  <c:v>46.445468501448552</c:v>
                </c:pt>
                <c:pt idx="273">
                  <c:v>45.959634991177225</c:v>
                </c:pt>
                <c:pt idx="274">
                  <c:v>45.422533578523478</c:v>
                </c:pt>
                <c:pt idx="275">
                  <c:v>44.83969239813819</c:v>
                </c:pt>
                <c:pt idx="276">
                  <c:v>44.216296210356475</c:v>
                </c:pt>
                <c:pt idx="277">
                  <c:v>43.557198309402509</c:v>
                </c:pt>
                <c:pt idx="278">
                  <c:v>42.866932874364032</c:v>
                </c:pt>
                <c:pt idx="279">
                  <c:v>42.149727636201547</c:v>
                </c:pt>
                <c:pt idx="280">
                  <c:v>41.409516747087501</c:v>
                </c:pt>
                <c:pt idx="281">
                  <c:v>40.649953750707617</c:v>
                </c:pt>
                <c:pt idx="282">
                  <c:v>39.874424563769132</c:v>
                </c:pt>
                <c:pt idx="283">
                  <c:v>39.086060389831822</c:v>
                </c:pt>
                <c:pt idx="284">
                  <c:v>38.287750496704021</c:v>
                </c:pt>
                <c:pt idx="285">
                  <c:v>37.482154798023842</c:v>
                </c:pt>
                <c:pt idx="286">
                  <c:v>36.671716188296649</c:v>
                </c:pt>
                <c:pt idx="287">
                  <c:v>35.858672588593031</c:v>
                </c:pt>
                <c:pt idx="288">
                  <c:v>35.045068667355409</c:v>
                </c:pt>
                <c:pt idx="289">
                  <c:v>34.232767207342427</c:v>
                </c:pt>
                <c:pt idx="290">
                  <c:v>33.423460095687133</c:v>
                </c:pt>
                <c:pt idx="291">
                  <c:v>32.618678919395634</c:v>
                </c:pt>
                <c:pt idx="292">
                  <c:v>31.819805153394586</c:v>
                </c:pt>
                <c:pt idx="293">
                  <c:v>31.02807993249327</c:v>
                </c:pt>
                <c:pt idx="294">
                  <c:v>30.244613402384172</c:v>
                </c:pt>
                <c:pt idx="295">
                  <c:v>29.470393648111379</c:v>
                </c:pt>
                <c:pt idx="296">
                  <c:v>28.706295201314536</c:v>
                </c:pt>
                <c:pt idx="297">
                  <c:v>27.953087130047532</c:v>
                </c:pt>
                <c:pt idx="298">
                  <c:v>27.211440717105916</c:v>
                </c:pt>
                <c:pt idx="299">
                  <c:v>26.481936734606343</c:v>
                </c:pt>
                <c:pt idx="300">
                  <c:v>25.765072324078865</c:v>
                </c:pt>
                <c:pt idx="301">
                  <c:v>25.061267492580569</c:v>
                </c:pt>
                <c:pt idx="302">
                  <c:v>24.370871236351803</c:v>
                </c:pt>
                <c:pt idx="303">
                  <c:v>23.694167304331401</c:v>
                </c:pt>
                <c:pt idx="304">
                  <c:v>23.031379614454096</c:v>
                </c:pt>
                <c:pt idx="305">
                  <c:v>22.38267733609127</c:v>
                </c:pt>
                <c:pt idx="306">
                  <c:v>21.748179652283348</c:v>
                </c:pt>
                <c:pt idx="307">
                  <c:v>21.12796021557196</c:v>
                </c:pt>
                <c:pt idx="308">
                  <c:v>20.522051311284031</c:v>
                </c:pt>
                <c:pt idx="309">
                  <c:v>19.930447742067596</c:v>
                </c:pt>
                <c:pt idx="310">
                  <c:v>19.353110447342438</c:v>
                </c:pt>
                <c:pt idx="311">
                  <c:v>18.789969871120263</c:v>
                </c:pt>
                <c:pt idx="312">
                  <c:v>18.240929091382078</c:v>
                </c:pt>
                <c:pt idx="313">
                  <c:v>17.705866723883574</c:v>
                </c:pt>
                <c:pt idx="314">
                  <c:v>17.184639612901311</c:v>
                </c:pt>
                <c:pt idx="315">
                  <c:v>16.677085321044228</c:v>
                </c:pt>
                <c:pt idx="316">
                  <c:v>16.183024429840312</c:v>
                </c:pt>
                <c:pt idx="317">
                  <c:v>15.702262662376137</c:v>
                </c:pt>
                <c:pt idx="318">
                  <c:v>15.234592838821698</c:v>
                </c:pt>
                <c:pt idx="319">
                  <c:v>14.779796675220059</c:v>
                </c:pt>
                <c:pt idx="320">
                  <c:v>14.337646435464208</c:v>
                </c:pt>
                <c:pt idx="321">
                  <c:v>13.907906445927445</c:v>
                </c:pt>
                <c:pt idx="322">
                  <c:v>13.490334481759596</c:v>
                </c:pt>
                <c:pt idx="323">
                  <c:v>13.084683033413885</c:v>
                </c:pt>
                <c:pt idx="324">
                  <c:v>12.6907004615293</c:v>
                </c:pt>
                <c:pt idx="325">
                  <c:v>12.308132047863905</c:v>
                </c:pt>
                <c:pt idx="326">
                  <c:v>11.936720949555426</c:v>
                </c:pt>
                <c:pt idx="327">
                  <c:v>11.576209063579974</c:v>
                </c:pt>
                <c:pt idx="328">
                  <c:v>11.226337807886727</c:v>
                </c:pt>
                <c:pt idx="329">
                  <c:v>10.886848825308736</c:v>
                </c:pt>
                <c:pt idx="330">
                  <c:v>10.557484615985526</c:v>
                </c:pt>
                <c:pt idx="331">
                  <c:v>10.237989103685038</c:v>
                </c:pt>
                <c:pt idx="332">
                  <c:v>9.9281081410785852</c:v>
                </c:pt>
                <c:pt idx="333">
                  <c:v>9.6275899587042026</c:v>
                </c:pt>
                <c:pt idx="334">
                  <c:v>9.3361855620502361</c:v>
                </c:pt>
                <c:pt idx="335">
                  <c:v>9.0536490809028436</c:v>
                </c:pt>
                <c:pt idx="336">
                  <c:v>8.7797380748270637</c:v>
                </c:pt>
                <c:pt idx="337">
                  <c:v>8.5142137983919035</c:v>
                </c:pt>
                <c:pt idx="338">
                  <c:v>8.2568414295042167</c:v>
                </c:pt>
                <c:pt idx="339">
                  <c:v>8.0073902639843642</c:v>
                </c:pt>
                <c:pt idx="340">
                  <c:v>7.765633879297889</c:v>
                </c:pt>
                <c:pt idx="341">
                  <c:v>7.5313502701509929</c:v>
                </c:pt>
                <c:pt idx="342">
                  <c:v>7.3043219584642172</c:v>
                </c:pt>
                <c:pt idx="343">
                  <c:v>7.0843360800553921</c:v>
                </c:pt>
                <c:pt idx="344">
                  <c:v>6.8711844501929287</c:v>
                </c:pt>
                <c:pt idx="345">
                  <c:v>6.6646636100187209</c:v>
                </c:pt>
                <c:pt idx="346">
                  <c:v>6.4645748556905689</c:v>
                </c:pt>
                <c:pt idx="347">
                  <c:v>6.270724251952549</c:v>
                </c:pt>
                <c:pt idx="348">
                  <c:v>6.0829226317103586</c:v>
                </c:pt>
                <c:pt idx="349">
                  <c:v>5.9009855830659106</c:v>
                </c:pt>
                <c:pt idx="350">
                  <c:v>5.7247334251502915</c:v>
                </c:pt>
                <c:pt idx="351">
                  <c:v>5.5539911739875265</c:v>
                </c:pt>
                <c:pt idx="352">
                  <c:v>5.3885884995219389</c:v>
                </c:pt>
                <c:pt idx="353">
                  <c:v>5.2283596748488552</c:v>
                </c:pt>
                <c:pt idx="354">
                  <c:v>5.0731435186023823</c:v>
                </c:pt>
                <c:pt idx="355">
                  <c:v>4.922783331373811</c:v>
                </c:pt>
                <c:pt idx="356">
                  <c:v>4.7771268269595115</c:v>
                </c:pt>
                <c:pt idx="357">
                  <c:v>4.6360260591685636</c:v>
                </c:pt>
                <c:pt idx="358">
                  <c:v>4.4993373448559133</c:v>
                </c:pt>
                <c:pt idx="359">
                  <c:v>4.3669211837879196</c:v>
                </c:pt>
                <c:pt idx="360">
                  <c:v>4.238642175892088</c:v>
                </c:pt>
                <c:pt idx="361">
                  <c:v>4.1143689363921325</c:v>
                </c:pt>
                <c:pt idx="362">
                  <c:v>3.9939740092826481</c:v>
                </c:pt>
                <c:pt idx="363">
                  <c:v>3.877333779554387</c:v>
                </c:pt>
                <c:pt idx="364">
                  <c:v>3.7643283845411646</c:v>
                </c:pt>
                <c:pt idx="365">
                  <c:v>3.6548416247227911</c:v>
                </c:pt>
                <c:pt idx="366">
                  <c:v>3.5487608742843095</c:v>
                </c:pt>
                <c:pt idx="367">
                  <c:v>3.4459769917009835</c:v>
                </c:pt>
                <c:pt idx="368">
                  <c:v>3.3463842305894547</c:v>
                </c:pt>
                <c:pt idx="369">
                  <c:v>3.2498801510395072</c:v>
                </c:pt>
                <c:pt idx="370">
                  <c:v>3.156365531616574</c:v>
                </c:pt>
                <c:pt idx="371">
                  <c:v>3.065744282203025</c:v>
                </c:pt>
                <c:pt idx="372">
                  <c:v>2.9779233578260849</c:v>
                </c:pt>
                <c:pt idx="373">
                  <c:v>2.8928126736016209</c:v>
                </c:pt>
                <c:pt idx="374">
                  <c:v>2.8103250209062076</c:v>
                </c:pt>
                <c:pt idx="375">
                  <c:v>2.7303759848743754</c:v>
                </c:pt>
                <c:pt idx="376">
                  <c:v>2.6528838633039404</c:v>
                </c:pt>
                <c:pt idx="377">
                  <c:v>2.5777695870394819</c:v>
                </c:pt>
                <c:pt idx="378">
                  <c:v>2.5049566418923521</c:v>
                </c:pt>
                <c:pt idx="379">
                  <c:v>2.4343709921451948</c:v>
                </c:pt>
                <c:pt idx="380">
                  <c:v>2.3659410056792582</c:v>
                </c:pt>
                <c:pt idx="381">
                  <c:v>2.2995973807541756</c:v>
                </c:pt>
                <c:pt idx="382">
                  <c:v>2.2352730744621443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Proces!$D$907</c:f>
              <c:strCache>
                <c:ptCount val="1"/>
                <c:pt idx="0">
                  <c:v>Fck</c:v>
                </c:pt>
              </c:strCache>
            </c:strRef>
          </c:tx>
          <c:spPr>
            <a:ln w="15875"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Proces!$D$908:$D$1321</c:f>
              <c:numCache>
                <c:formatCode>General</c:formatCode>
                <c:ptCount val="414"/>
                <c:pt idx="192">
                  <c:v>-99.999999999999986</c:v>
                </c:pt>
                <c:pt idx="193">
                  <c:v>-99.990000999900005</c:v>
                </c:pt>
                <c:pt idx="194">
                  <c:v>-99.960015993602539</c:v>
                </c:pt>
                <c:pt idx="195">
                  <c:v>-99.910080927165552</c:v>
                </c:pt>
                <c:pt idx="196">
                  <c:v>-99.840255591054287</c:v>
                </c:pt>
                <c:pt idx="197">
                  <c:v>-99.750623441396485</c:v>
                </c:pt>
                <c:pt idx="198">
                  <c:v>-99.641291351135891</c:v>
                </c:pt>
                <c:pt idx="199">
                  <c:v>-99.512389292466892</c:v>
                </c:pt>
                <c:pt idx="200">
                  <c:v>-99.364069952305229</c:v>
                </c:pt>
                <c:pt idx="201">
                  <c:v>-99.196508282908411</c:v>
                </c:pt>
                <c:pt idx="202">
                  <c:v>-99.009900990098998</c:v>
                </c:pt>
                <c:pt idx="203">
                  <c:v>-98.804465961861482</c:v>
                </c:pt>
                <c:pt idx="204">
                  <c:v>-98.580441640378524</c:v>
                </c:pt>
                <c:pt idx="205">
                  <c:v>-98.33808634083978</c:v>
                </c:pt>
                <c:pt idx="206">
                  <c:v>-98.077677520596282</c:v>
                </c:pt>
                <c:pt idx="207">
                  <c:v>-97.799511002444973</c:v>
                </c:pt>
                <c:pt idx="208">
                  <c:v>-97.50390015600621</c:v>
                </c:pt>
                <c:pt idx="209">
                  <c:v>-97.191175041306224</c:v>
                </c:pt>
                <c:pt idx="210">
                  <c:v>-96.861681518791158</c:v>
                </c:pt>
                <c:pt idx="211">
                  <c:v>-96.515780330083942</c:v>
                </c:pt>
                <c:pt idx="212">
                  <c:v>-96.153846153846132</c:v>
                </c:pt>
                <c:pt idx="213">
                  <c:v>-95.776266641126313</c:v>
                </c:pt>
                <c:pt idx="214">
                  <c:v>-95.383441434566947</c:v>
                </c:pt>
                <c:pt idx="215">
                  <c:v>-94.975781175800151</c:v>
                </c:pt>
                <c:pt idx="216">
                  <c:v>-94.553706505294983</c:v>
                </c:pt>
                <c:pt idx="217">
                  <c:v>-94.117647058823493</c:v>
                </c:pt>
                <c:pt idx="218">
                  <c:v>-93.668040464593446</c:v>
                </c:pt>
                <c:pt idx="219">
                  <c:v>-93.20533134495291</c:v>
                </c:pt>
                <c:pt idx="220">
                  <c:v>-92.729970326409457</c:v>
                </c:pt>
                <c:pt idx="221">
                  <c:v>-92.242413061525681</c:v>
                </c:pt>
                <c:pt idx="222">
                  <c:v>-91.743119266055018</c:v>
                </c:pt>
                <c:pt idx="223">
                  <c:v>-91.23255177447308</c:v>
                </c:pt>
                <c:pt idx="224">
                  <c:v>-90.711175616835973</c:v>
                </c:pt>
                <c:pt idx="225">
                  <c:v>-90.179457119668129</c:v>
                </c:pt>
                <c:pt idx="226">
                  <c:v>-89.637863033345269</c:v>
                </c:pt>
                <c:pt idx="227">
                  <c:v>-89.086859688195958</c:v>
                </c:pt>
                <c:pt idx="228">
                  <c:v>-88.526912181303089</c:v>
                </c:pt>
                <c:pt idx="229">
                  <c:v>-87.958483595742763</c:v>
                </c:pt>
                <c:pt idx="230">
                  <c:v>-87.382034253757411</c:v>
                </c:pt>
                <c:pt idx="231">
                  <c:v>-86.798021005121058</c:v>
                </c:pt>
                <c:pt idx="232">
                  <c:v>-86.2068965517241</c:v>
                </c:pt>
                <c:pt idx="233">
                  <c:v>-85.609108809177272</c:v>
                </c:pt>
                <c:pt idx="234">
                  <c:v>-85.005100306018335</c:v>
                </c:pt>
                <c:pt idx="235">
                  <c:v>-84.395307620896247</c:v>
                </c:pt>
                <c:pt idx="236">
                  <c:v>-83.780160857908811</c:v>
                </c:pt>
                <c:pt idx="237">
                  <c:v>-83.160083160083147</c:v>
                </c:pt>
                <c:pt idx="238">
                  <c:v>-82.535490260812111</c:v>
                </c:pt>
                <c:pt idx="239">
                  <c:v>-81.906790072896996</c:v>
                </c:pt>
                <c:pt idx="240">
                  <c:v>-81.274382314694378</c:v>
                </c:pt>
                <c:pt idx="241">
                  <c:v>-80.638658172727972</c:v>
                </c:pt>
                <c:pt idx="242">
                  <c:v>-79.999999999999957</c:v>
                </c:pt>
                <c:pt idx="243">
                  <c:v>-79.358781049123053</c:v>
                </c:pt>
                <c:pt idx="244">
                  <c:v>-78.71536523929467</c:v>
                </c:pt>
                <c:pt idx="245">
                  <c:v>-78.070106956046487</c:v>
                </c:pt>
                <c:pt idx="246">
                  <c:v>-77.423350882626153</c:v>
                </c:pt>
                <c:pt idx="247">
                  <c:v>-76.775431861804179</c:v>
                </c:pt>
                <c:pt idx="248">
                  <c:v>-76.126674786845271</c:v>
                </c:pt>
                <c:pt idx="249">
                  <c:v>-75.477394520341122</c:v>
                </c:pt>
                <c:pt idx="250">
                  <c:v>-74.827895839568953</c:v>
                </c:pt>
                <c:pt idx="251">
                  <c:v>-74.17847340701725</c:v>
                </c:pt>
                <c:pt idx="252">
                  <c:v>-73.529411764705841</c:v>
                </c:pt>
                <c:pt idx="253">
                  <c:v>-72.880985350921904</c:v>
                </c:pt>
                <c:pt idx="254">
                  <c:v>-72.233458537994764</c:v>
                </c:pt>
                <c:pt idx="255">
                  <c:v>-71.587085689741528</c:v>
                </c:pt>
                <c:pt idx="256">
                  <c:v>-70.942111237230378</c:v>
                </c:pt>
                <c:pt idx="257">
                  <c:v>-70.298769771528953</c:v>
                </c:pt>
                <c:pt idx="258">
                  <c:v>-69.657286152131462</c:v>
                </c:pt>
                <c:pt idx="259">
                  <c:v>-69.01787562978808</c:v>
                </c:pt>
                <c:pt idx="260">
                  <c:v>-68.380743982494494</c:v>
                </c:pt>
                <c:pt idx="261">
                  <c:v>-67.746087663437393</c:v>
                </c:pt>
                <c:pt idx="262">
                  <c:v>-67.114093959731505</c:v>
                </c:pt>
                <c:pt idx="263">
                  <c:v>-66.484941160827034</c:v>
                </c:pt>
                <c:pt idx="264">
                  <c:v>-65.858798735511016</c:v>
                </c:pt>
                <c:pt idx="265">
                  <c:v>-65.235827516472014</c:v>
                </c:pt>
                <c:pt idx="266">
                  <c:v>-64.616179891444773</c:v>
                </c:pt>
                <c:pt idx="267">
                  <c:v>-63.999999999999943</c:v>
                </c:pt>
                <c:pt idx="268">
                  <c:v>-63.387423935091213</c:v>
                </c:pt>
                <c:pt idx="269">
                  <c:v>-62.778579948521525</c:v>
                </c:pt>
                <c:pt idx="270">
                  <c:v>-62.173588659537373</c:v>
                </c:pt>
                <c:pt idx="271">
                  <c:v>-61.572563265808697</c:v>
                </c:pt>
                <c:pt idx="272">
                  <c:v>-60.975609756097505</c:v>
                </c:pt>
                <c:pt idx="273">
                  <c:v>-60.382827123965896</c:v>
                </c:pt>
                <c:pt idx="274">
                  <c:v>-59.794307581918154</c:v>
                </c:pt>
                <c:pt idx="275">
                  <c:v>-59.210136775415926</c:v>
                </c:pt>
                <c:pt idx="276">
                  <c:v>-58.630393996247612</c:v>
                </c:pt>
                <c:pt idx="277">
                  <c:v>-58.055152394774986</c:v>
                </c:pt>
                <c:pt idx="278">
                  <c:v>-57.48447919061848</c:v>
                </c:pt>
                <c:pt idx="279">
                  <c:v>-56.918435881381953</c:v>
                </c:pt>
                <c:pt idx="280">
                  <c:v>-56.357078449053169</c:v>
                </c:pt>
                <c:pt idx="281">
                  <c:v>-55.800457563751969</c:v>
                </c:pt>
                <c:pt idx="282">
                  <c:v>-55.24861878453035</c:v>
                </c:pt>
                <c:pt idx="283">
                  <c:v>-54.701602756960739</c:v>
                </c:pt>
                <c:pt idx="284">
                  <c:v>-54.159445407278987</c:v>
                </c:pt>
                <c:pt idx="285">
                  <c:v>-53.62217813287571</c:v>
                </c:pt>
                <c:pt idx="286">
                  <c:v>-53.089827988957268</c:v>
                </c:pt>
                <c:pt idx="287">
                  <c:v>-52.562417871222038</c:v>
                </c:pt>
                <c:pt idx="288">
                  <c:v>-52.039966694421267</c:v>
                </c:pt>
                <c:pt idx="289">
                  <c:v>-51.522489566695818</c:v>
                </c:pt>
                <c:pt idx="290">
                  <c:v>-51.009997959600028</c:v>
                </c:pt>
                <c:pt idx="291">
                  <c:v>-50.502499873743716</c:v>
                </c:pt>
                <c:pt idx="292">
                  <c:v>-49.999999999999964</c:v>
                </c:pt>
                <c:pt idx="293">
                  <c:v>-49.502499876243711</c:v>
                </c:pt>
                <c:pt idx="294">
                  <c:v>-49.009998039600035</c:v>
                </c:pt>
                <c:pt idx="295">
                  <c:v>-48.522490174195696</c:v>
                </c:pt>
                <c:pt idx="296">
                  <c:v>-48.039969254419645</c:v>
                </c:pt>
                <c:pt idx="297">
                  <c:v>-47.562425683709819</c:v>
                </c:pt>
                <c:pt idx="298">
                  <c:v>-47.089847428894281</c:v>
                </c:pt>
                <c:pt idx="299">
                  <c:v>-46.622220150123496</c:v>
                </c:pt>
                <c:pt idx="300">
                  <c:v>-46.159527326440134</c:v>
                </c:pt>
                <c:pt idx="301">
                  <c:v>-45.701750377039396</c:v>
                </c:pt>
                <c:pt idx="302">
                  <c:v>-45.248868778280489</c:v>
                </c:pt>
                <c:pt idx="303">
                  <c:v>-44.80086017651535</c:v>
                </c:pt>
                <c:pt idx="304">
                  <c:v>-44.35770049680621</c:v>
                </c:pt>
                <c:pt idx="305">
                  <c:v>-43.919364047608553</c:v>
                </c:pt>
                <c:pt idx="306">
                  <c:v>-43.485823621499343</c:v>
                </c:pt>
                <c:pt idx="307">
                  <c:v>-43.0570505920344</c:v>
                </c:pt>
                <c:pt idx="308">
                  <c:v>-42.633015006821246</c:v>
                </c:pt>
                <c:pt idx="309">
                  <c:v>-42.213685676896411</c:v>
                </c:pt>
                <c:pt idx="310">
                  <c:v>-41.799030262497865</c:v>
                </c:pt>
                <c:pt idx="311">
                  <c:v>-41.389015355324666</c:v>
                </c:pt>
                <c:pt idx="312">
                  <c:v>-40.983606557377009</c:v>
                </c:pt>
                <c:pt idx="313">
                  <c:v>-40.582768556470882</c:v>
                </c:pt>
                <c:pt idx="314">
                  <c:v>-40.186465198521098</c:v>
                </c:pt>
                <c:pt idx="315">
                  <c:v>-39.794659556687449</c:v>
                </c:pt>
                <c:pt idx="316">
                  <c:v>-39.407313997477893</c:v>
                </c:pt>
                <c:pt idx="317">
                  <c:v>-39.02439024390241</c:v>
                </c:pt>
                <c:pt idx="318">
                  <c:v>-38.645849435770558</c:v>
                </c:pt>
                <c:pt idx="319">
                  <c:v>-38.27165218722488</c:v>
                </c:pt>
                <c:pt idx="320">
                  <c:v>-37.901758641600935</c:v>
                </c:pt>
                <c:pt idx="321">
                  <c:v>-37.536128523704029</c:v>
                </c:pt>
                <c:pt idx="322">
                  <c:v>-37.17472118959104</c:v>
                </c:pt>
                <c:pt idx="323">
                  <c:v>-36.817495673944222</c:v>
                </c:pt>
                <c:pt idx="324">
                  <c:v>-36.464410735122492</c:v>
                </c:pt>
                <c:pt idx="325">
                  <c:v>-36.115424897973895</c:v>
                </c:pt>
                <c:pt idx="326">
                  <c:v>-35.770496494491304</c:v>
                </c:pt>
                <c:pt idx="327">
                  <c:v>-35.429583702391469</c:v>
                </c:pt>
                <c:pt idx="328">
                  <c:v>-35.092644581695644</c:v>
                </c:pt>
                <c:pt idx="329">
                  <c:v>-34.759637109388542</c:v>
                </c:pt>
                <c:pt idx="330">
                  <c:v>-34.43051921222969</c:v>
                </c:pt>
                <c:pt idx="331">
                  <c:v>-34.105248797789955</c:v>
                </c:pt>
                <c:pt idx="332">
                  <c:v>-33.783783783783754</c:v>
                </c:pt>
                <c:pt idx="333">
                  <c:v>-33.466082125765503</c:v>
                </c:pt>
                <c:pt idx="334">
                  <c:v>-33.152101843256823</c:v>
                </c:pt>
                <c:pt idx="335">
                  <c:v>-32.841801044369241</c:v>
                </c:pt>
                <c:pt idx="336">
                  <c:v>-32.535137948984875</c:v>
                </c:pt>
                <c:pt idx="337">
                  <c:v>-32.232070910555969</c:v>
                </c:pt>
                <c:pt idx="338">
                  <c:v>-31.932558436581907</c:v>
                </c:pt>
                <c:pt idx="339">
                  <c:v>-31.636559207820518</c:v>
                </c:pt>
                <c:pt idx="340">
                  <c:v>-31.344032096288846</c:v>
                </c:pt>
                <c:pt idx="341">
                  <c:v>-31.054936182106111</c:v>
                </c:pt>
                <c:pt idx="342">
                  <c:v>-30.769230769230749</c:v>
                </c:pt>
                <c:pt idx="343">
                  <c:v>-30.486875400140203</c:v>
                </c:pt>
                <c:pt idx="344">
                  <c:v>-30.207829869502142</c:v>
                </c:pt>
                <c:pt idx="345">
                  <c:v>-29.932054236882244</c:v>
                </c:pt>
                <c:pt idx="346">
                  <c:v>-29.659508838533593</c:v>
                </c:pt>
                <c:pt idx="347">
                  <c:v>-29.390154298310037</c:v>
                </c:pt>
                <c:pt idx="348">
                  <c:v>-29.123951537744606</c:v>
                </c:pt>
                <c:pt idx="349">
                  <c:v>-28.860861785332869</c:v>
                </c:pt>
                <c:pt idx="350">
                  <c:v>-28.600846585058889</c:v>
                </c:pt>
                <c:pt idx="351">
                  <c:v>-28.343867804200535</c:v>
                </c:pt>
                <c:pt idx="352">
                  <c:v>-28.089887640449412</c:v>
                </c:pt>
                <c:pt idx="353">
                  <c:v>-27.838868628378918</c:v>
                </c:pt>
                <c:pt idx="354">
                  <c:v>-27.590773645292984</c:v>
                </c:pt>
                <c:pt idx="355">
                  <c:v>-27.345565916486613</c:v>
                </c:pt>
                <c:pt idx="356">
                  <c:v>-27.103209019947933</c:v>
                </c:pt>
                <c:pt idx="357">
                  <c:v>-26.863666890530528</c:v>
                </c:pt>
                <c:pt idx="358">
                  <c:v>-26.626903823623362</c:v>
                </c:pt>
                <c:pt idx="359">
                  <c:v>-26.392884478344609</c:v>
                </c:pt>
                <c:pt idx="360">
                  <c:v>-26.161573880284614</c:v>
                </c:pt>
                <c:pt idx="361">
                  <c:v>-25.932937423821976</c:v>
                </c:pt>
                <c:pt idx="362">
                  <c:v>-25.706940874035961</c:v>
                </c:pt>
                <c:pt idx="363">
                  <c:v>-25.483550368237271</c:v>
                </c:pt>
                <c:pt idx="364">
                  <c:v>-25.262732417138203</c:v>
                </c:pt>
                <c:pt idx="365">
                  <c:v>-25.044453905682563</c:v>
                </c:pt>
                <c:pt idx="366">
                  <c:v>-24.828682093554445</c:v>
                </c:pt>
                <c:pt idx="367">
                  <c:v>-24.615384615384585</c:v>
                </c:pt>
                <c:pt idx="368">
                  <c:v>-24.404529480671581</c:v>
                </c:pt>
                <c:pt idx="369">
                  <c:v>-24.196085073435086</c:v>
                </c:pt>
                <c:pt idx="370">
                  <c:v>-23.9900201516169</c:v>
                </c:pt>
                <c:pt idx="371">
                  <c:v>-23.786303846245303</c:v>
                </c:pt>
                <c:pt idx="372">
                  <c:v>-23.584905660377327</c:v>
                </c:pt>
                <c:pt idx="373">
                  <c:v>-23.385795467832807</c:v>
                </c:pt>
                <c:pt idx="374">
                  <c:v>-23.18894351173358</c:v>
                </c:pt>
                <c:pt idx="375">
                  <c:v>-22.99432040286047</c:v>
                </c:pt>
                <c:pt idx="376">
                  <c:v>-22.801897117840173</c:v>
                </c:pt>
                <c:pt idx="377">
                  <c:v>-22.611644997173514</c:v>
                </c:pt>
                <c:pt idx="378">
                  <c:v>-22.423535743115949</c:v>
                </c:pt>
                <c:pt idx="379">
                  <c:v>-22.237541417420864</c:v>
                </c:pt>
                <c:pt idx="380">
                  <c:v>-22.053634438955516</c:v>
                </c:pt>
                <c:pt idx="381">
                  <c:v>-21.871787581198987</c:v>
                </c:pt>
                <c:pt idx="382">
                  <c:v>-21.69197396963121</c:v>
                </c:pt>
                <c:pt idx="385">
                  <c:v>-204.08163265306121</c:v>
                </c:pt>
                <c:pt idx="386">
                  <c:v>-156.25</c:v>
                </c:pt>
                <c:pt idx="387">
                  <c:v>-123.4567901234568</c:v>
                </c:pt>
                <c:pt idx="388">
                  <c:v>-100.00000000000001</c:v>
                </c:pt>
                <c:pt idx="389">
                  <c:v>-82.644628099173573</c:v>
                </c:pt>
                <c:pt idx="390">
                  <c:v>-69.444444444444457</c:v>
                </c:pt>
                <c:pt idx="391">
                  <c:v>-59.171597633136109</c:v>
                </c:pt>
                <c:pt idx="392">
                  <c:v>-51.020408163265316</c:v>
                </c:pt>
                <c:pt idx="393">
                  <c:v>-44.444444444444443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Proces!$E$907</c:f>
              <c:strCache>
                <c:ptCount val="1"/>
                <c:pt idx="0">
                  <c:v>Fk</c:v>
                </c:pt>
              </c:strCache>
            </c:strRef>
          </c:tx>
          <c:spPr>
            <a:ln w="15875"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Proces!$E$908:$E$1321</c:f>
              <c:numCache>
                <c:formatCode>General</c:formatCode>
                <c:ptCount val="414"/>
                <c:pt idx="192">
                  <c:v>380.00000000000011</c:v>
                </c:pt>
                <c:pt idx="193">
                  <c:v>379.55419514074509</c:v>
                </c:pt>
                <c:pt idx="194">
                  <c:v>378.21911941045681</c:v>
                </c:pt>
                <c:pt idx="195">
                  <c:v>376.00176808784312</c:v>
                </c:pt>
                <c:pt idx="196">
                  <c:v>372.91372938429004</c:v>
                </c:pt>
                <c:pt idx="197">
                  <c:v>368.97107958284533</c:v>
                </c:pt>
                <c:pt idx="198">
                  <c:v>364.19423824992884</c:v>
                </c:pt>
                <c:pt idx="199">
                  <c:v>358.60778549053225</c:v>
                </c:pt>
                <c:pt idx="200">
                  <c:v>352.24024371566048</c:v>
                </c:pt>
                <c:pt idx="201">
                  <c:v>345.12382684231341</c:v>
                </c:pt>
                <c:pt idx="202">
                  <c:v>337.29416024351133</c:v>
                </c:pt>
                <c:pt idx="203">
                  <c:v>328.78997510200242</c:v>
                </c:pt>
                <c:pt idx="204">
                  <c:v>319.6527810915419</c:v>
                </c:pt>
                <c:pt idx="205">
                  <c:v>309.92652151017359</c:v>
                </c:pt>
                <c:pt idx="206">
                  <c:v>299.65721511914188</c:v>
                </c:pt>
                <c:pt idx="207">
                  <c:v>288.89258899844413</c:v>
                </c:pt>
                <c:pt idx="208">
                  <c:v>277.68170671694793</c:v>
                </c:pt>
                <c:pt idx="209">
                  <c:v>266.07459603417817</c:v>
                </c:pt>
                <c:pt idx="210">
                  <c:v>254.12188020638712</c:v>
                </c:pt>
                <c:pt idx="211">
                  <c:v>241.87441676671301</c:v>
                </c:pt>
                <c:pt idx="212">
                  <c:v>229.38294739431592</c:v>
                </c:pt>
                <c:pt idx="213">
                  <c:v>216.69776218748956</c:v>
                </c:pt>
                <c:pt idx="214">
                  <c:v>203.86838131857908</c:v>
                </c:pt>
                <c:pt idx="215">
                  <c:v>190.94325668209984</c:v>
                </c:pt>
                <c:pt idx="216">
                  <c:v>177.96949575999332</c:v>
                </c:pt>
                <c:pt idx="217">
                  <c:v>164.99260952760034</c:v>
                </c:pt>
                <c:pt idx="218">
                  <c:v>152.05628581866097</c:v>
                </c:pt>
                <c:pt idx="219">
                  <c:v>139.20218916486243</c:v>
                </c:pt>
                <c:pt idx="220">
                  <c:v>126.46978773225577</c:v>
                </c:pt>
                <c:pt idx="221">
                  <c:v>113.89620759935939</c:v>
                </c:pt>
                <c:pt idx="222">
                  <c:v>101.51611426557714</c:v>
                </c:pt>
                <c:pt idx="223">
                  <c:v>89.361620948315931</c:v>
                </c:pt>
                <c:pt idx="224">
                  <c:v>77.4622229265877</c:v>
                </c:pt>
                <c:pt idx="225">
                  <c:v>65.844756920953117</c:v>
                </c:pt>
                <c:pt idx="226">
                  <c:v>54.533384266292984</c:v>
                </c:pt>
                <c:pt idx="227">
                  <c:v>43.54959643628051</c:v>
                </c:pt>
                <c:pt idx="228">
                  <c:v>32.91224131695526</c:v>
                </c:pt>
                <c:pt idx="229">
                  <c:v>22.63756850106796</c:v>
                </c:pt>
                <c:pt idx="230">
                  <c:v>12.73929178386372</c:v>
                </c:pt>
                <c:pt idx="231">
                  <c:v>3.2286669830929782</c:v>
                </c:pt>
                <c:pt idx="232">
                  <c:v>-5.8854168207231794</c:v>
                </c:pt>
                <c:pt idx="233">
                  <c:v>-14.596334525936925</c:v>
                </c:pt>
                <c:pt idx="234">
                  <c:v>-22.899612607737723</c:v>
                </c:pt>
                <c:pt idx="235">
                  <c:v>-30.792808896179082</c:v>
                </c:pt>
                <c:pt idx="236">
                  <c:v>-38.275386287425732</c:v>
                </c:pt>
                <c:pt idx="237">
                  <c:v>-45.348582054006485</c:v>
                </c:pt>
                <c:pt idx="238">
                  <c:v>-52.015274318749888</c:v>
                </c:pt>
                <c:pt idx="239">
                  <c:v>-58.279847145216451</c:v>
                </c:pt>
                <c:pt idx="240">
                  <c:v>-64.148055577694407</c:v>
                </c:pt>
                <c:pt idx="241">
                  <c:v>-69.626891838802294</c:v>
                </c:pt>
                <c:pt idx="242">
                  <c:v>-74.724453764956735</c:v>
                </c:pt>
                <c:pt idx="243">
                  <c:v>-79.449816431589753</c:v>
                </c:pt>
                <c:pt idx="244">
                  <c:v>-83.812907793015611</c:v>
                </c:pt>
                <c:pt idx="245">
                  <c:v>-87.82438903798041</c:v>
                </c:pt>
                <c:pt idx="246">
                  <c:v>-91.495540242604662</c:v>
                </c:pt>
                <c:pt idx="247">
                  <c:v>-94.838151788869268</c:v>
                </c:pt>
                <c:pt idx="248">
                  <c:v>-97.864421909950707</c:v>
                </c:pt>
                <c:pt idx="249">
                  <c:v>-100.58686062430903</c:v>
                </c:pt>
                <c:pt idx="250">
                  <c:v>-103.01820022898792</c:v>
                </c:pt>
                <c:pt idx="251">
                  <c:v>-105.17131243942464</c:v>
                </c:pt>
                <c:pt idx="252">
                  <c:v>-107.05913218833409</c:v>
                </c:pt>
                <c:pt idx="253">
                  <c:v>-108.69458802992082</c:v>
                </c:pt>
                <c:pt idx="254">
                  <c:v>-110.09053903765471</c:v>
                </c:pt>
                <c:pt idx="255">
                  <c:v>-111.25971803386017</c:v>
                </c:pt>
                <c:pt idx="256">
                  <c:v>-112.21468094709184</c:v>
                </c:pt>
                <c:pt idx="257">
                  <c:v>-112.96776205827794</c:v>
                </c:pt>
                <c:pt idx="258">
                  <c:v>-113.53103486844361</c:v>
                </c:pt>
                <c:pt idx="259">
                  <c:v>-113.91627829897618</c:v>
                </c:pt>
                <c:pt idx="260">
                  <c:v>-114.13494791932858</c:v>
                </c:pt>
                <c:pt idx="261">
                  <c:v>-114.19815188623275</c:v>
                </c:pt>
                <c:pt idx="262">
                  <c:v>-114.11663127237071</c:v>
                </c:pt>
                <c:pt idx="263">
                  <c:v>-113.90074446048139</c:v>
                </c:pt>
                <c:pt idx="264">
                  <c:v>-113.56045528055537</c:v>
                </c:pt>
                <c:pt idx="265">
                  <c:v>-113.10532457257585</c:v>
                </c:pt>
                <c:pt idx="266">
                  <c:v>-112.54450486473579</c:v>
                </c:pt>
                <c:pt idx="267">
                  <c:v>-111.88673786675191</c:v>
                </c:pt>
                <c:pt idx="268">
                  <c:v>-111.14035448939318</c:v>
                </c:pt>
                <c:pt idx="269">
                  <c:v>-110.31327711426813</c:v>
                </c:pt>
                <c:pt idx="270">
                  <c:v>-109.41302385193086</c:v>
                </c:pt>
                <c:pt idx="271">
                  <c:v>-108.44671454115796</c:v>
                </c:pt>
                <c:pt idx="272">
                  <c:v>-107.42107825754606</c:v>
                </c:pt>
                <c:pt idx="273">
                  <c:v>-106.34246211514312</c:v>
                </c:pt>
                <c:pt idx="274">
                  <c:v>-105.21684116044163</c:v>
                </c:pt>
                <c:pt idx="275">
                  <c:v>-104.04982917355412</c:v>
                </c:pt>
                <c:pt idx="276">
                  <c:v>-102.84669020660408</c:v>
                </c:pt>
                <c:pt idx="277">
                  <c:v>-101.61235070417749</c:v>
                </c:pt>
                <c:pt idx="278">
                  <c:v>-100.35141206498251</c:v>
                </c:pt>
                <c:pt idx="279">
                  <c:v>-99.0681635175835</c:v>
                </c:pt>
                <c:pt idx="280">
                  <c:v>-97.766595196140671</c:v>
                </c:pt>
                <c:pt idx="281">
                  <c:v>-96.450411314459586</c:v>
                </c:pt>
                <c:pt idx="282">
                  <c:v>-95.12304334829949</c:v>
                </c:pt>
                <c:pt idx="283">
                  <c:v>-93.787663146792568</c:v>
                </c:pt>
                <c:pt idx="284">
                  <c:v>-92.447195903983015</c:v>
                </c:pt>
                <c:pt idx="285">
                  <c:v>-91.104332930899545</c:v>
                </c:pt>
                <c:pt idx="286">
                  <c:v>-89.76154417725391</c:v>
                </c:pt>
                <c:pt idx="287">
                  <c:v>-88.421090459815076</c:v>
                </c:pt>
                <c:pt idx="288">
                  <c:v>-87.085035361776676</c:v>
                </c:pt>
                <c:pt idx="289">
                  <c:v>-85.755256774038244</c:v>
                </c:pt>
                <c:pt idx="290">
                  <c:v>-84.433458055287161</c:v>
                </c:pt>
                <c:pt idx="291">
                  <c:v>-83.12117879313935</c:v>
                </c:pt>
                <c:pt idx="292">
                  <c:v>-81.819805153394555</c:v>
                </c:pt>
                <c:pt idx="293">
                  <c:v>-80.530579808736974</c:v>
                </c:pt>
                <c:pt idx="294">
                  <c:v>-79.25461144198421</c:v>
                </c:pt>
                <c:pt idx="295">
                  <c:v>-77.992883822307078</c:v>
                </c:pt>
                <c:pt idx="296">
                  <c:v>-76.746264455734178</c:v>
                </c:pt>
                <c:pt idx="297">
                  <c:v>-75.515512813757354</c:v>
                </c:pt>
                <c:pt idx="298">
                  <c:v>-74.301288146000189</c:v>
                </c:pt>
                <c:pt idx="299">
                  <c:v>-73.104156884729832</c:v>
                </c:pt>
                <c:pt idx="300">
                  <c:v>-71.924599650518999</c:v>
                </c:pt>
                <c:pt idx="301">
                  <c:v>-70.763017869619972</c:v>
                </c:pt>
                <c:pt idx="302">
                  <c:v>-69.619740014632299</c:v>
                </c:pt>
                <c:pt idx="303">
                  <c:v>-68.495027480846744</c:v>
                </c:pt>
                <c:pt idx="304">
                  <c:v>-67.389080111260313</c:v>
                </c:pt>
                <c:pt idx="305">
                  <c:v>-66.302041383699816</c:v>
                </c:pt>
                <c:pt idx="306">
                  <c:v>-65.23400327378269</c:v>
                </c:pt>
                <c:pt idx="307">
                  <c:v>-64.185010807606361</c:v>
                </c:pt>
                <c:pt idx="308">
                  <c:v>-63.155066318105277</c:v>
                </c:pt>
                <c:pt idx="309">
                  <c:v>-62.144133418964003</c:v>
                </c:pt>
                <c:pt idx="310">
                  <c:v>-61.152140709840303</c:v>
                </c:pt>
                <c:pt idx="311">
                  <c:v>-60.178985226444929</c:v>
                </c:pt>
                <c:pt idx="312">
                  <c:v>-59.224535648759087</c:v>
                </c:pt>
                <c:pt idx="313">
                  <c:v>-58.288635280354455</c:v>
                </c:pt>
                <c:pt idx="314">
                  <c:v>-57.371104811422413</c:v>
                </c:pt>
                <c:pt idx="315">
                  <c:v>-56.47174487773168</c:v>
                </c:pt>
                <c:pt idx="316">
                  <c:v>-55.590338427318201</c:v>
                </c:pt>
                <c:pt idx="317">
                  <c:v>-54.726652906278545</c:v>
                </c:pt>
                <c:pt idx="318">
                  <c:v>-53.880442274592255</c:v>
                </c:pt>
                <c:pt idx="319">
                  <c:v>-53.051448862444943</c:v>
                </c:pt>
                <c:pt idx="320">
                  <c:v>-52.239405077065143</c:v>
                </c:pt>
                <c:pt idx="321">
                  <c:v>-51.444034969631474</c:v>
                </c:pt>
                <c:pt idx="322">
                  <c:v>-50.665055671350636</c:v>
                </c:pt>
                <c:pt idx="323">
                  <c:v>-49.902178707358104</c:v>
                </c:pt>
                <c:pt idx="324">
                  <c:v>-49.155111196651788</c:v>
                </c:pt>
                <c:pt idx="325">
                  <c:v>-48.423556945837802</c:v>
                </c:pt>
                <c:pt idx="326">
                  <c:v>-47.707217444046734</c:v>
                </c:pt>
                <c:pt idx="327">
                  <c:v>-47.005792765971442</c:v>
                </c:pt>
                <c:pt idx="328">
                  <c:v>-46.318982389582374</c:v>
                </c:pt>
                <c:pt idx="329">
                  <c:v>-45.646485934697282</c:v>
                </c:pt>
                <c:pt idx="330">
                  <c:v>-44.988003828215213</c:v>
                </c:pt>
                <c:pt idx="331">
                  <c:v>-44.343237901474993</c:v>
                </c:pt>
                <c:pt idx="332">
                  <c:v>-43.711891924862343</c:v>
                </c:pt>
                <c:pt idx="333">
                  <c:v>-43.093672084469702</c:v>
                </c:pt>
                <c:pt idx="334">
                  <c:v>-42.488287405307062</c:v>
                </c:pt>
                <c:pt idx="335">
                  <c:v>-41.895450125272085</c:v>
                </c:pt>
                <c:pt idx="336">
                  <c:v>-41.314876023811941</c:v>
                </c:pt>
                <c:pt idx="337">
                  <c:v>-40.746284708947869</c:v>
                </c:pt>
                <c:pt idx="338">
                  <c:v>-40.18939986608612</c:v>
                </c:pt>
                <c:pt idx="339">
                  <c:v>-39.643949471804881</c:v>
                </c:pt>
                <c:pt idx="340">
                  <c:v>-39.109665975586736</c:v>
                </c:pt>
                <c:pt idx="341">
                  <c:v>-38.586286452257106</c:v>
                </c:pt>
                <c:pt idx="342">
                  <c:v>-38.073552727694967</c:v>
                </c:pt>
                <c:pt idx="343">
                  <c:v>-37.571211480195593</c:v>
                </c:pt>
                <c:pt idx="344">
                  <c:v>-37.079014319695069</c:v>
                </c:pt>
                <c:pt idx="345">
                  <c:v>-36.596717846900965</c:v>
                </c:pt>
                <c:pt idx="346">
                  <c:v>-36.124083694224161</c:v>
                </c:pt>
                <c:pt idx="347">
                  <c:v>-35.660878550262588</c:v>
                </c:pt>
                <c:pt idx="348">
                  <c:v>-35.206874169454963</c:v>
                </c:pt>
                <c:pt idx="349">
                  <c:v>-34.761847368398776</c:v>
                </c:pt>
                <c:pt idx="350">
                  <c:v>-34.32558001020918</c:v>
                </c:pt>
                <c:pt idx="351">
                  <c:v>-33.897858978188061</c:v>
                </c:pt>
                <c:pt idx="352">
                  <c:v>-33.478476139971349</c:v>
                </c:pt>
                <c:pt idx="353">
                  <c:v>-33.067228303227772</c:v>
                </c:pt>
                <c:pt idx="354">
                  <c:v>-32.663917163895363</c:v>
                </c:pt>
                <c:pt idx="355">
                  <c:v>-32.268349247860428</c:v>
                </c:pt>
                <c:pt idx="356">
                  <c:v>-31.880335846907442</c:v>
                </c:pt>
                <c:pt idx="357">
                  <c:v>-31.499692949699092</c:v>
                </c:pt>
                <c:pt idx="358">
                  <c:v>-31.126241168479275</c:v>
                </c:pt>
                <c:pt idx="359">
                  <c:v>-30.759805662132528</c:v>
                </c:pt>
                <c:pt idx="360">
                  <c:v>-30.400216056176703</c:v>
                </c:pt>
                <c:pt idx="361">
                  <c:v>-30.047306360214108</c:v>
                </c:pt>
                <c:pt idx="362">
                  <c:v>-29.70091488331861</c:v>
                </c:pt>
                <c:pt idx="363">
                  <c:v>-29.360884147791658</c:v>
                </c:pt>
                <c:pt idx="364">
                  <c:v>-29.027060801679369</c:v>
                </c:pt>
                <c:pt idx="365">
                  <c:v>-28.699295530405355</c:v>
                </c:pt>
                <c:pt idx="366">
                  <c:v>-28.377442967838753</c:v>
                </c:pt>
                <c:pt idx="367">
                  <c:v>-28.061361607085569</c:v>
                </c:pt>
                <c:pt idx="368">
                  <c:v>-27.750913711261035</c:v>
                </c:pt>
                <c:pt idx="369">
                  <c:v>-27.445965224474591</c:v>
                </c:pt>
                <c:pt idx="370">
                  <c:v>-27.146385683233476</c:v>
                </c:pt>
                <c:pt idx="371">
                  <c:v>-26.852048128448327</c:v>
                </c:pt>
                <c:pt idx="372">
                  <c:v>-26.562829018203413</c:v>
                </c:pt>
                <c:pt idx="373">
                  <c:v>-26.278608141434429</c:v>
                </c:pt>
                <c:pt idx="374">
                  <c:v>-25.999268532639789</c:v>
                </c:pt>
                <c:pt idx="375">
                  <c:v>-25.724696387734845</c:v>
                </c:pt>
                <c:pt idx="376">
                  <c:v>-25.454780981144115</c:v>
                </c:pt>
                <c:pt idx="377">
                  <c:v>-25.189414584212997</c:v>
                </c:pt>
                <c:pt idx="378">
                  <c:v>-24.928492385008301</c:v>
                </c:pt>
                <c:pt idx="379">
                  <c:v>-24.671912409566058</c:v>
                </c:pt>
                <c:pt idx="380">
                  <c:v>-24.419575444634773</c:v>
                </c:pt>
                <c:pt idx="381">
                  <c:v>-24.171384961953162</c:v>
                </c:pt>
                <c:pt idx="382">
                  <c:v>-23.927247044093356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Proces!$F$907</c:f>
              <c:strCache>
                <c:ptCount val="1"/>
                <c:pt idx="0">
                  <c:v>F-LJP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Proces!$F$908:$F$1321</c:f>
              <c:numCache>
                <c:formatCode>General</c:formatCode>
                <c:ptCount val="414"/>
                <c:pt idx="0">
                  <c:v>0</c:v>
                </c:pt>
                <c:pt idx="1">
                  <c:v>-4.7952022072897895</c:v>
                </c:pt>
                <c:pt idx="2">
                  <c:v>-9.5616705651633271</c:v>
                </c:pt>
                <c:pt idx="3">
                  <c:v>-14.27093499398528</c:v>
                </c:pt>
                <c:pt idx="4">
                  <c:v>-18.89504940107642</c:v>
                </c:pt>
                <c:pt idx="5">
                  <c:v>-23.406844858913399</c:v>
                </c:pt>
                <c:pt idx="6">
                  <c:v>-27.780172388818105</c:v>
                </c:pt>
                <c:pt idx="7">
                  <c:v>-31.990132186828909</c:v>
                </c:pt>
                <c:pt idx="8">
                  <c:v>-36.013286377363897</c:v>
                </c:pt>
                <c:pt idx="9">
                  <c:v>-39.827852679868037</c:v>
                </c:pt>
                <c:pt idx="10">
                  <c:v>-43.413876716709879</c:v>
                </c:pt>
                <c:pt idx="11">
                  <c:v>-46.753381069038326</c:v>
                </c:pt>
                <c:pt idx="12">
                  <c:v>-49.83048959235191</c:v>
                </c:pt>
                <c:pt idx="13">
                  <c:v>-52.631525925925914</c:v>
                </c:pt>
                <c:pt idx="14">
                  <c:v>-55.145085560623187</c:v>
                </c:pt>
                <c:pt idx="15">
                  <c:v>-57.362081258679353</c:v>
                </c:pt>
                <c:pt idx="16">
                  <c:v>-59.275762037869207</c:v>
                </c:pt>
                <c:pt idx="17">
                  <c:v>-60.88170633266359</c:v>
                </c:pt>
                <c:pt idx="18">
                  <c:v>-62.177790318986297</c:v>
                </c:pt>
                <c:pt idx="19">
                  <c:v>-63.164132730351838</c:v>
                </c:pt>
                <c:pt idx="20">
                  <c:v>-63.843017795942494</c:v>
                </c:pt>
                <c:pt idx="21">
                  <c:v>-64.218798191190302</c:v>
                </c:pt>
                <c:pt idx="22">
                  <c:v>-64.297780105519962</c:v>
                </c:pt>
                <c:pt idx="23">
                  <c:v>-64.088092698162427</c:v>
                </c:pt>
                <c:pt idx="24">
                  <c:v>-63.599544330680324</c:v>
                </c:pt>
                <c:pt idx="25">
                  <c:v>-62.843468034512938</c:v>
                </c:pt>
                <c:pt idx="26">
                  <c:v>-61.832558695002852</c:v>
                </c:pt>
                <c:pt idx="27">
                  <c:v>-60.58070441247439</c:v>
                </c:pt>
                <c:pt idx="28">
                  <c:v>-59.102814439353565</c:v>
                </c:pt>
                <c:pt idx="29">
                  <c:v>-57.414645994007209</c:v>
                </c:pt>
                <c:pt idx="30">
                  <c:v>-55.53263212148709</c:v>
                </c:pt>
                <c:pt idx="31">
                  <c:v>-53.473712613581867</c:v>
                </c:pt>
                <c:pt idx="32">
                  <c:v>-51.255169820586389</c:v>
                </c:pt>
                <c:pt idx="33">
                  <c:v>-48.8944709902146</c:v>
                </c:pt>
                <c:pt idx="34">
                  <c:v>-46.409118560186464</c:v>
                </c:pt>
                <c:pt idx="35">
                  <c:v>-43.816509615151631</c:v>
                </c:pt>
                <c:pt idx="36">
                  <c:v>-41.13380550042195</c:v>
                </c:pt>
                <c:pt idx="37">
                  <c:v>-38.37781236873009</c:v>
                </c:pt>
                <c:pt idx="38">
                  <c:v>-35.564873225746389</c:v>
                </c:pt>
                <c:pt idx="39">
                  <c:v>-32.710771838704602</c:v>
                </c:pt>
                <c:pt idx="40">
                  <c:v>-29.830648683058882</c:v>
                </c:pt>
                <c:pt idx="41">
                  <c:v>-26.938928926877903</c:v>
                </c:pt>
                <c:pt idx="42">
                  <c:v>-24.049262293489807</c:v>
                </c:pt>
                <c:pt idx="43">
                  <c:v>-21.174474500949213</c:v>
                </c:pt>
                <c:pt idx="44">
                  <c:v>-18.326529853003848</c:v>
                </c:pt>
                <c:pt idx="45">
                  <c:v>-15.516504450712642</c:v>
                </c:pt>
                <c:pt idx="46">
                  <c:v>-12.754569406643908</c:v>
                </c:pt>
                <c:pt idx="47">
                  <c:v>-10.049983374237501</c:v>
                </c:pt>
                <c:pt idx="48">
                  <c:v>-7.4110936527076143</c:v>
                </c:pt>
                <c:pt idx="49">
                  <c:v>-4.8453450918405059</c:v>
                </c:pt>
                <c:pt idx="50">
                  <c:v>-2.3592959999999468</c:v>
                </c:pt>
                <c:pt idx="51">
                  <c:v>4.1359748711932549E-2</c:v>
                </c:pt>
                <c:pt idx="52">
                  <c:v>2.3517652073081532</c:v>
                </c:pt>
                <c:pt idx="53">
                  <c:v>4.5678682323149564</c:v>
                </c:pt>
                <c:pt idx="54">
                  <c:v>6.686385502337572</c:v>
                </c:pt>
                <c:pt idx="55">
                  <c:v>8.704763404735818</c:v>
                </c:pt>
                <c:pt idx="56">
                  <c:v>10.621136477337805</c:v>
                </c:pt>
                <c:pt idx="57">
                  <c:v>12.434284048146223</c:v>
                </c:pt>
                <c:pt idx="58">
                  <c:v>14.14358566834618</c:v>
                </c:pt>
                <c:pt idx="59">
                  <c:v>15.748975883794024</c:v>
                </c:pt>
                <c:pt idx="60">
                  <c:v>17.250898838628387</c:v>
                </c:pt>
                <c:pt idx="61">
                  <c:v>18.650263152654997</c:v>
                </c:pt>
                <c:pt idx="62">
                  <c:v>19.94839746256061</c:v>
                </c:pt>
                <c:pt idx="63">
                  <c:v>21.147006966520422</c:v>
                </c:pt>
                <c:pt idx="64">
                  <c:v>22.248131262991933</c:v>
                </c:pt>
                <c:pt idx="65">
                  <c:v>23.254103727923784</c:v>
                </c:pt>
                <c:pt idx="66">
                  <c:v>24.167512630641301</c:v>
                </c:pt>
                <c:pt idx="67">
                  <c:v>24.991164147596731</c:v>
                </c:pt>
                <c:pt idx="68">
                  <c:v>25.728047395194203</c:v>
                </c:pt>
                <c:pt idx="69">
                  <c:v>26.381301568144337</c:v>
                </c:pt>
                <c:pt idx="70">
                  <c:v>26.954185238330904</c:v>
                </c:pt>
                <c:pt idx="71">
                  <c:v>27.450047840974513</c:v>
                </c:pt>
                <c:pt idx="72">
                  <c:v>27.87230334990813</c:v>
                </c:pt>
                <c:pt idx="73">
                  <c:v>28.224406121934951</c:v>
                </c:pt>
                <c:pt idx="74">
                  <c:v>28.509828871393712</c:v>
                </c:pt>
                <c:pt idx="75">
                  <c:v>28.732042720051194</c:v>
                </c:pt>
                <c:pt idx="76">
                  <c:v>28.894499254100115</c:v>
                </c:pt>
                <c:pt idx="77">
                  <c:v>29.000614509169917</c:v>
                </c:pt>
                <c:pt idx="78">
                  <c:v>29.053754795660613</c:v>
                </c:pt>
                <c:pt idx="79">
                  <c:v>29.0572242701801</c:v>
                </c:pt>
                <c:pt idx="80">
                  <c:v>29.014254154199925</c:v>
                </c:pt>
                <c:pt idx="81">
                  <c:v>28.927993498043783</c:v>
                </c:pt>
                <c:pt idx="82">
                  <c:v>28.801501386790932</c:v>
                </c:pt>
                <c:pt idx="83">
                  <c:v>28.637740484429031</c:v>
                </c:pt>
                <c:pt idx="84">
                  <c:v>28.439571813448662</c:v>
                </c:pt>
                <c:pt idx="85">
                  <c:v>28.20975066887269</c:v>
                </c:pt>
                <c:pt idx="86">
                  <c:v>27.95092356830132</c:v>
                </c:pt>
                <c:pt idx="87">
                  <c:v>27.665626142789236</c:v>
                </c:pt>
                <c:pt idx="88">
                  <c:v>27.35628187712447</c:v>
                </c:pt>
                <c:pt idx="89">
                  <c:v>27.025201612234795</c:v>
                </c:pt>
                <c:pt idx="90">
                  <c:v>26.674583726901442</c:v>
                </c:pt>
                <c:pt idx="91">
                  <c:v>26.306514920619779</c:v>
                </c:pt>
                <c:pt idx="92">
                  <c:v>25.922971524233986</c:v>
                </c:pt>
                <c:pt idx="93">
                  <c:v>25.525821269811399</c:v>
                </c:pt>
                <c:pt idx="94">
                  <c:v>25.116825456059725</c:v>
                </c:pt>
                <c:pt idx="95">
                  <c:v>24.697641450368614</c:v>
                </c:pt>
                <c:pt idx="96">
                  <c:v>24.269825473237695</c:v>
                </c:pt>
                <c:pt idx="97">
                  <c:v>23.834835615399509</c:v>
                </c:pt>
                <c:pt idx="98">
                  <c:v>23.394035042328866</c:v>
                </c:pt>
                <c:pt idx="99">
                  <c:v>22.948695345031222</c:v>
                </c:pt>
                <c:pt idx="100">
                  <c:v>22.499999999999972</c:v>
                </c:pt>
                <c:pt idx="101">
                  <c:v>22.049047905021379</c:v>
                </c:pt>
                <c:pt idx="102">
                  <c:v>21.596856961070642</c:v>
                </c:pt>
                <c:pt idx="103">
                  <c:v>21.144367673887896</c:v>
                </c:pt>
                <c:pt idx="104">
                  <c:v>20.692446751941002</c:v>
                </c:pt>
                <c:pt idx="105">
                  <c:v>20.241890680379253</c:v>
                </c:pt>
                <c:pt idx="106">
                  <c:v>19.793429253260385</c:v>
                </c:pt>
                <c:pt idx="107">
                  <c:v>19.347729048798612</c:v>
                </c:pt>
                <c:pt idx="108">
                  <c:v>18.905396834642996</c:v>
                </c:pt>
                <c:pt idx="109">
                  <c:v>18.46698289225726</c:v>
                </c:pt>
                <c:pt idx="110">
                  <c:v>18.032984251349248</c:v>
                </c:pt>
                <c:pt idx="111">
                  <c:v>17.603847826994063</c:v>
                </c:pt>
                <c:pt idx="112">
                  <c:v>17.179973453624655</c:v>
                </c:pt>
                <c:pt idx="113">
                  <c:v>16.761716811435271</c:v>
                </c:pt>
                <c:pt idx="114">
                  <c:v>16.349392241965642</c:v>
                </c:pt>
                <c:pt idx="115">
                  <c:v>15.943275450721435</c:v>
                </c:pt>
                <c:pt idx="116">
                  <c:v>15.54360609564471</c:v>
                </c:pt>
                <c:pt idx="117">
                  <c:v>15.1505902610904</c:v>
                </c:pt>
                <c:pt idx="118">
                  <c:v>14.764402817698448</c:v>
                </c:pt>
                <c:pt idx="119">
                  <c:v>14.385189669185674</c:v>
                </c:pt>
                <c:pt idx="120">
                  <c:v>14.013069887626543</c:v>
                </c:pt>
                <c:pt idx="121">
                  <c:v>13.648137739254654</c:v>
                </c:pt>
                <c:pt idx="122">
                  <c:v>13.290464603204404</c:v>
                </c:pt>
                <c:pt idx="123">
                  <c:v>12.940100785934492</c:v>
                </c:pt>
                <c:pt idx="124">
                  <c:v>12.59707723433551</c:v>
                </c:pt>
                <c:pt idx="125">
                  <c:v>12.261407150731404</c:v>
                </c:pt>
                <c:pt idx="126">
                  <c:v>11.93308751314397</c:v>
                </c:pt>
                <c:pt idx="127">
                  <c:v>11.612100504306392</c:v>
                </c:pt>
                <c:pt idx="128">
                  <c:v>11.298414852990902</c:v>
                </c:pt>
                <c:pt idx="129">
                  <c:v>10.99198709126247</c:v>
                </c:pt>
                <c:pt idx="130">
                  <c:v>10.692762731287631</c:v>
                </c:pt>
                <c:pt idx="131">
                  <c:v>10.400677365320565</c:v>
                </c:pt>
                <c:pt idx="132">
                  <c:v>10.115657692459484</c:v>
                </c:pt>
                <c:pt idx="133">
                  <c:v>9.8376224757198276</c:v>
                </c:pt>
                <c:pt idx="134">
                  <c:v>9.5664834329077522</c:v>
                </c:pt>
                <c:pt idx="135">
                  <c:v>9.3021460647023329</c:v>
                </c:pt>
                <c:pt idx="136">
                  <c:v>9.0445104232684645</c:v>
                </c:pt>
                <c:pt idx="137">
                  <c:v>8.7934718246283126</c:v>
                </c:pt>
                <c:pt idx="138">
                  <c:v>8.548921507917008</c:v>
                </c:pt>
                <c:pt idx="139">
                  <c:v>8.3107472445421156</c:v>
                </c:pt>
                <c:pt idx="140">
                  <c:v>8.0788339001557237</c:v>
                </c:pt>
                <c:pt idx="141">
                  <c:v>7.8530639522350549</c:v>
                </c:pt>
                <c:pt idx="142">
                  <c:v>7.6333179659528927</c:v>
                </c:pt>
                <c:pt idx="143">
                  <c:v>7.419475030904314</c:v>
                </c:pt>
                <c:pt idx="144">
                  <c:v>7.211413161141234</c:v>
                </c:pt>
                <c:pt idx="145">
                  <c:v>7.0090096608527421</c:v>
                </c:pt>
                <c:pt idx="146">
                  <c:v>6.8121414579167299</c:v>
                </c:pt>
                <c:pt idx="147">
                  <c:v>6.6206854074382857</c:v>
                </c:pt>
                <c:pt idx="148">
                  <c:v>6.4345185672825931</c:v>
                </c:pt>
                <c:pt idx="149">
                  <c:v>6.2535184475048684</c:v>
                </c:pt>
                <c:pt idx="150">
                  <c:v>6.0775632354785287</c:v>
                </c:pt>
                <c:pt idx="151">
                  <c:v>5.906531998423203</c:v>
                </c:pt>
                <c:pt idx="152">
                  <c:v>5.7403048649401098</c:v>
                </c:pt>
                <c:pt idx="153">
                  <c:v>5.5787631870694359</c:v>
                </c:pt>
                <c:pt idx="154">
                  <c:v>5.4217896842972344</c:v>
                </c:pt>
                <c:pt idx="155">
                  <c:v>5.2692685708542095</c:v>
                </c:pt>
                <c:pt idx="156">
                  <c:v>5.1210856675681793</c:v>
                </c:pt>
                <c:pt idx="157">
                  <c:v>4.9771284994549356</c:v>
                </c:pt>
                <c:pt idx="158">
                  <c:v>4.8372863801582913</c:v>
                </c:pt>
                <c:pt idx="159">
                  <c:v>4.7014504842802785</c:v>
                </c:pt>
                <c:pt idx="160">
                  <c:v>4.5695139085759271</c:v>
                </c:pt>
                <c:pt idx="161">
                  <c:v>4.441371722923571</c:v>
                </c:pt>
                <c:pt idx="162">
                  <c:v>4.3169210119219601</c:v>
                </c:pt>
                <c:pt idx="163">
                  <c:v>4.1960609079087599</c:v>
                </c:pt>
                <c:pt idx="164">
                  <c:v>4.0786926161411294</c:v>
                </c:pt>
                <c:pt idx="165">
                  <c:v>3.9647194328288755</c:v>
                </c:pt>
                <c:pt idx="166">
                  <c:v>3.8540467566624725</c:v>
                </c:pt>
                <c:pt idx="167">
                  <c:v>3.7465820944335557</c:v>
                </c:pt>
                <c:pt idx="168">
                  <c:v>3.6422350613029488</c:v>
                </c:pt>
                <c:pt idx="169">
                  <c:v>3.5409173762315009</c:v>
                </c:pt>
                <c:pt idx="170">
                  <c:v>3.4425428530515698</c:v>
                </c:pt>
                <c:pt idx="171">
                  <c:v>3.3470273876218393</c:v>
                </c:pt>
                <c:pt idx="172">
                  <c:v>3.2542889414751341</c:v>
                </c:pt>
                <c:pt idx="173">
                  <c:v>3.164247522338163</c:v>
                </c:pt>
                <c:pt idx="174">
                  <c:v>3.076825161872959</c:v>
                </c:pt>
                <c:pt idx="175">
                  <c:v>2.9919458909630539</c:v>
                </c:pt>
                <c:pt idx="176">
                  <c:v>2.9095357128417545</c:v>
                </c:pt>
                <c:pt idx="177">
                  <c:v>2.8295225743365928</c:v>
                </c:pt>
                <c:pt idx="178">
                  <c:v>2.7518363354817903</c:v>
                </c:pt>
                <c:pt idx="179">
                  <c:v>2.6764087377300609</c:v>
                </c:pt>
                <c:pt idx="180">
                  <c:v>2.6031733709759539</c:v>
                </c:pt>
                <c:pt idx="181">
                  <c:v>2.5320656395850181</c:v>
                </c:pt>
                <c:pt idx="182">
                  <c:v>2.4630227276065497</c:v>
                </c:pt>
                <c:pt idx="183">
                  <c:v>2.3959835633321904</c:v>
                </c:pt>
                <c:pt idx="184">
                  <c:v>2.3308887833483478</c:v>
                </c:pt>
                <c:pt idx="185">
                  <c:v>2.2676806962170755</c:v>
                </c:pt>
                <c:pt idx="186">
                  <c:v>2.2063032459076517</c:v>
                </c:pt>
                <c:pt idx="187">
                  <c:v>2.1467019750897758</c:v>
                </c:pt>
                <c:pt idx="188">
                  <c:v>2.0888239883885942</c:v>
                </c:pt>
                <c:pt idx="189">
                  <c:v>2.032617915691961</c:v>
                </c:pt>
                <c:pt idx="190">
                  <c:v>1.9780338755913496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Proces!$G$907</c:f>
              <c:strCache>
                <c:ptCount val="1"/>
                <c:pt idx="0">
                  <c:v>Fc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Proces!$G$908:$G$1321</c:f>
              <c:numCache>
                <c:formatCode>General</c:formatCode>
                <c:ptCount val="414"/>
                <c:pt idx="0">
                  <c:v>0</c:v>
                </c:pt>
                <c:pt idx="1">
                  <c:v>-0.99985001874781265</c:v>
                </c:pt>
                <c:pt idx="2">
                  <c:v>-1.9988005997201252</c:v>
                </c:pt>
                <c:pt idx="3">
                  <c:v>-2.9959545514707764</c:v>
                </c:pt>
                <c:pt idx="4">
                  <c:v>-3.9904191642243974</c:v>
                </c:pt>
                <c:pt idx="5">
                  <c:v>-4.9813084233308942</c:v>
                </c:pt>
                <c:pt idx="6">
                  <c:v>-5.9677451901102732</c:v>
                </c:pt>
                <c:pt idx="7">
                  <c:v>-6.9488633396272119</c:v>
                </c:pt>
                <c:pt idx="8">
                  <c:v>-7.9238098452792114</c:v>
                </c:pt>
                <c:pt idx="9">
                  <c:v>-8.8917468005049667</c:v>
                </c:pt>
                <c:pt idx="10">
                  <c:v>-9.8518533684157337</c:v>
                </c:pt>
                <c:pt idx="11">
                  <c:v>-10.803327650716101</c:v>
                </c:pt>
                <c:pt idx="12">
                  <c:v>-11.745388467905228</c:v>
                </c:pt>
                <c:pt idx="13">
                  <c:v>-12.677277043428155</c:v>
                </c:pt>
                <c:pt idx="14">
                  <c:v>-13.598258585171266</c:v>
                </c:pt>
                <c:pt idx="15">
                  <c:v>-14.507623758459134</c:v>
                </c:pt>
                <c:pt idx="16">
                  <c:v>-15.404690045502424</c:v>
                </c:pt>
                <c:pt idx="17">
                  <c:v>-16.288802987060837</c:v>
                </c:pt>
                <c:pt idx="18">
                  <c:v>-17.159337302912167</c:v>
                </c:pt>
                <c:pt idx="19">
                  <c:v>-18.015697888550353</c:v>
                </c:pt>
                <c:pt idx="20">
                  <c:v>-18.857320686363853</c:v>
                </c:pt>
                <c:pt idx="21">
                  <c:v>-19.683673430362404</c:v>
                </c:pt>
                <c:pt idx="22">
                  <c:v>-20.494256264318949</c:v>
                </c:pt>
                <c:pt idx="23">
                  <c:v>-21.288602233965904</c:v>
                </c:pt>
                <c:pt idx="24">
                  <c:v>-22.066277654625967</c:v>
                </c:pt>
                <c:pt idx="25">
                  <c:v>-22.826882356360752</c:v>
                </c:pt>
                <c:pt idx="26">
                  <c:v>-23.570049809380926</c:v>
                </c:pt>
                <c:pt idx="27">
                  <c:v>-24.295447133075275</c:v>
                </c:pt>
                <c:pt idx="28">
                  <c:v>-25.002774992578903</c:v>
                </c:pt>
                <c:pt idx="29">
                  <c:v>-25.691767387310435</c:v>
                </c:pt>
                <c:pt idx="30">
                  <c:v>-26.36219133636197</c:v>
                </c:pt>
                <c:pt idx="31">
                  <c:v>-27.013846466023224</c:v>
                </c:pt>
                <c:pt idx="32">
                  <c:v>-27.646564505060219</c:v>
                </c:pt>
                <c:pt idx="33">
                  <c:v>-28.260208693651549</c:v>
                </c:pt>
                <c:pt idx="34">
                  <c:v>-28.854673112110294</c:v>
                </c:pt>
                <c:pt idx="35">
                  <c:v>-29.429881935688744</c:v>
                </c:pt>
                <c:pt idx="36">
                  <c:v>-29.985788621878697</c:v>
                </c:pt>
                <c:pt idx="37">
                  <c:v>-30.522375036683464</c:v>
                </c:pt>
                <c:pt idx="38">
                  <c:v>-31.039650526352037</c:v>
                </c:pt>
                <c:pt idx="39">
                  <c:v>-31.537650941033245</c:v>
                </c:pt>
                <c:pt idx="40">
                  <c:v>-32.016437616733086</c:v>
                </c:pt>
                <c:pt idx="41">
                  <c:v>-32.47609632184264</c:v>
                </c:pt>
                <c:pt idx="42">
                  <c:v>-32.916736174353268</c:v>
                </c:pt>
                <c:pt idx="43">
                  <c:v>-33.338488535692079</c:v>
                </c:pt>
                <c:pt idx="44">
                  <c:v>-33.741505886898203</c:v>
                </c:pt>
                <c:pt idx="45">
                  <c:v>-34.125960692623536</c:v>
                </c:pt>
                <c:pt idx="46">
                  <c:v>-34.492044258182929</c:v>
                </c:pt>
                <c:pt idx="47">
                  <c:v>-34.839965584603277</c:v>
                </c:pt>
                <c:pt idx="48">
                  <c:v>-35.16995022633057</c:v>
                </c:pt>
                <c:pt idx="49">
                  <c:v>-35.482239155953827</c:v>
                </c:pt>
                <c:pt idx="50">
                  <c:v>-35.77708763999663</c:v>
                </c:pt>
                <c:pt idx="51">
                  <c:v>-36.054764129514524</c:v>
                </c:pt>
                <c:pt idx="52">
                  <c:v>-36.315549168922345</c:v>
                </c:pt>
                <c:pt idx="53">
                  <c:v>-36.559734326162925</c:v>
                </c:pt>
                <c:pt idx="54">
                  <c:v>-36.787621147017951</c:v>
                </c:pt>
                <c:pt idx="55">
                  <c:v>-36.999520136058031</c:v>
                </c:pt>
                <c:pt idx="56">
                  <c:v>-37.195749766431426</c:v>
                </c:pt>
                <c:pt idx="57">
                  <c:v>-37.3766355204028</c:v>
                </c:pt>
                <c:pt idx="58">
                  <c:v>-37.542508962275214</c:v>
                </c:pt>
                <c:pt idx="59">
                  <c:v>-37.693706845062387</c:v>
                </c:pt>
                <c:pt idx="60">
                  <c:v>-37.83057025202401</c:v>
                </c:pt>
                <c:pt idx="61">
                  <c:v>-37.953443773936506</c:v>
                </c:pt>
                <c:pt idx="62">
                  <c:v>-38.062674722744532</c:v>
                </c:pt>
                <c:pt idx="63">
                  <c:v>-38.158612382026192</c:v>
                </c:pt>
                <c:pt idx="64">
                  <c:v>-38.241607294506757</c:v>
                </c:pt>
                <c:pt idx="65">
                  <c:v>-38.312010586672329</c:v>
                </c:pt>
                <c:pt idx="66">
                  <c:v>-38.370173330366285</c:v>
                </c:pt>
                <c:pt idx="67">
                  <c:v>-38.416445941096548</c:v>
                </c:pt>
                <c:pt idx="68">
                  <c:v>-38.451177612642169</c:v>
                </c:pt>
                <c:pt idx="69">
                  <c:v>-38.474715787421125</c:v>
                </c:pt>
                <c:pt idx="70">
                  <c:v>-38.487405661968339</c:v>
                </c:pt>
                <c:pt idx="71">
                  <c:v>-38.489589726773254</c:v>
                </c:pt>
                <c:pt idx="72">
                  <c:v>-38.481607339638813</c:v>
                </c:pt>
                <c:pt idx="73">
                  <c:v>-38.463794331647954</c:v>
                </c:pt>
                <c:pt idx="74">
                  <c:v>-38.436482644759273</c:v>
                </c:pt>
                <c:pt idx="75">
                  <c:v>-38.399999999999977</c:v>
                </c:pt>
                <c:pt idx="76">
                  <c:v>-38.354669595179864</c:v>
                </c:pt>
                <c:pt idx="77">
                  <c:v>-38.300809831015599</c:v>
                </c:pt>
                <c:pt idx="78">
                  <c:v>-38.238734064528522</c:v>
                </c:pt>
                <c:pt idx="79">
                  <c:v>-38.168750388561044</c:v>
                </c:pt>
                <c:pt idx="80">
                  <c:v>-38.091161436245358</c:v>
                </c:pt>
                <c:pt idx="81">
                  <c:v>-38.00626420925466</c:v>
                </c:pt>
                <c:pt idx="82">
                  <c:v>-37.914349928668173</c:v>
                </c:pt>
                <c:pt idx="83">
                  <c:v>-37.815703907288942</c:v>
                </c:pt>
                <c:pt idx="84">
                  <c:v>-37.71060544226507</c:v>
                </c:pt>
                <c:pt idx="85">
                  <c:v>-37.599327726881867</c:v>
                </c:pt>
                <c:pt idx="86">
                  <c:v>-37.482137780411996</c:v>
                </c:pt>
                <c:pt idx="87">
                  <c:v>-37.35929639493493</c:v>
                </c:pt>
                <c:pt idx="88">
                  <c:v>-37.231058098062704</c:v>
                </c:pt>
                <c:pt idx="89">
                  <c:v>-37.097671130538444</c:v>
                </c:pt>
                <c:pt idx="90">
                  <c:v>-36.95937743770439</c:v>
                </c:pt>
                <c:pt idx="91">
                  <c:v>-36.816412673868754</c:v>
                </c:pt>
                <c:pt idx="92">
                  <c:v>-36.669006218635346</c:v>
                </c:pt>
                <c:pt idx="93">
                  <c:v>-36.517381204293478</c:v>
                </c:pt>
                <c:pt idx="94">
                  <c:v>-36.361754553402342</c:v>
                </c:pt>
                <c:pt idx="95">
                  <c:v>-36.202337025739439</c:v>
                </c:pt>
                <c:pt idx="96">
                  <c:v>-36.039333273819373</c:v>
                </c:pt>
                <c:pt idx="97">
                  <c:v>-35.87294190622535</c:v>
                </c:pt>
                <c:pt idx="98">
                  <c:v>-35.703355558031852</c:v>
                </c:pt>
                <c:pt idx="99">
                  <c:v>-35.530760967633199</c:v>
                </c:pt>
                <c:pt idx="100">
                  <c:v>-35.355339059327363</c:v>
                </c:pt>
                <c:pt idx="101">
                  <c:v>-35.177265031040093</c:v>
                </c:pt>
                <c:pt idx="102">
                  <c:v>-34.996708446607435</c:v>
                </c:pt>
                <c:pt idx="103">
                  <c:v>-34.813833332068732</c:v>
                </c:pt>
                <c:pt idx="104">
                  <c:v>-34.628798275454251</c:v>
                </c:pt>
                <c:pt idx="105">
                  <c:v>-34.441756529582982</c:v>
                </c:pt>
                <c:pt idx="106">
                  <c:v>-34.252856117416748</c:v>
                </c:pt>
                <c:pt idx="107">
                  <c:v>-34.06223993954562</c:v>
                </c:pt>
                <c:pt idx="108">
                  <c:v>-33.870045883408828</c:v>
                </c:pt>
                <c:pt idx="109">
                  <c:v>-33.676406933881459</c:v>
                </c:pt>
                <c:pt idx="110">
                  <c:v>-33.481451284884294</c:v>
                </c:pt>
                <c:pt idx="111">
                  <c:v>-33.285302451698421</c:v>
                </c:pt>
                <c:pt idx="112">
                  <c:v>-33.088079383690307</c:v>
                </c:pt>
                <c:pt idx="113">
                  <c:v>-32.889896577176131</c:v>
                </c:pt>
                <c:pt idx="114">
                  <c:v>-32.690864188175077</c:v>
                </c:pt>
                <c:pt idx="115">
                  <c:v>-32.491088144822562</c:v>
                </c:pt>
                <c:pt idx="116">
                  <c:v>-32.290670259233302</c:v>
                </c:pt>
                <c:pt idx="117">
                  <c:v>-32.089708338623083</c:v>
                </c:pt>
                <c:pt idx="118">
                  <c:v>-31.888296295515193</c:v>
                </c:pt>
                <c:pt idx="119">
                  <c:v>-31.686524256873991</c:v>
                </c:pt>
                <c:pt idx="120">
                  <c:v>-31.484478672023577</c:v>
                </c:pt>
                <c:pt idx="121">
                  <c:v>-31.282242419224563</c:v>
                </c:pt>
                <c:pt idx="122">
                  <c:v>-31.079894910794575</c:v>
                </c:pt>
                <c:pt idx="123">
                  <c:v>-30.877512196672246</c:v>
                </c:pt>
                <c:pt idx="124">
                  <c:v>-30.675167066335465</c:v>
                </c:pt>
                <c:pt idx="125">
                  <c:v>-30.47292914899629</c:v>
                </c:pt>
                <c:pt idx="126">
                  <c:v>-30.270865012005391</c:v>
                </c:pt>
                <c:pt idx="127">
                  <c:v>-30.069038257408632</c:v>
                </c:pt>
                <c:pt idx="128">
                  <c:v>-29.867509616607137</c:v>
                </c:pt>
                <c:pt idx="129">
                  <c:v>-29.666337043081093</c:v>
                </c:pt>
                <c:pt idx="130">
                  <c:v>-29.465575803144958</c:v>
                </c:pt>
                <c:pt idx="131">
                  <c:v>-29.265278564709046</c:v>
                </c:pt>
                <c:pt idx="132">
                  <c:v>-29.065495484028954</c:v>
                </c:pt>
                <c:pt idx="133">
                  <c:v>-28.866274290430653</c:v>
                </c:pt>
                <c:pt idx="134">
                  <c:v>-28.667660369004501</c:v>
                </c:pt>
                <c:pt idx="135">
                  <c:v>-28.46969684126644</c:v>
                </c:pt>
                <c:pt idx="136">
                  <c:v>-28.272424643789446</c:v>
                </c:pt>
                <c:pt idx="137">
                  <c:v>-28.075882604812858</c:v>
                </c:pt>
                <c:pt idx="138">
                  <c:v>-27.880107518840418</c:v>
                </c:pt>
                <c:pt idx="139">
                  <c:v>-27.685134219241881</c:v>
                </c:pt>
                <c:pt idx="140">
                  <c:v>-27.490995648876162</c:v>
                </c:pt>
                <c:pt idx="141">
                  <c:v>-27.297722928756645</c:v>
                </c:pt>
                <c:pt idx="142">
                  <c:v>-27.105345424781806</c:v>
                </c:pt>
                <c:pt idx="143">
                  <c:v>-26.913890812556851</c:v>
                </c:pt>
                <c:pt idx="144">
                  <c:v>-26.723385140333654</c:v>
                </c:pt>
                <c:pt idx="145">
                  <c:v>-26.533852890098487</c:v>
                </c:pt>
                <c:pt idx="146">
                  <c:v>-26.345317036838118</c:v>
                </c:pt>
                <c:pt idx="147">
                  <c:v>-26.157799106016402</c:v>
                </c:pt>
                <c:pt idx="148">
                  <c:v>-25.971319229294757</c:v>
                </c:pt>
                <c:pt idx="149">
                  <c:v>-25.785896198530345</c:v>
                </c:pt>
                <c:pt idx="150">
                  <c:v>-25.601547518087489</c:v>
                </c:pt>
                <c:pt idx="151">
                  <c:v>-25.418289455497053</c:v>
                </c:pt>
                <c:pt idx="152">
                  <c:v>-25.236137090500826</c:v>
                </c:pt>
                <c:pt idx="153">
                  <c:v>-25.05510436251641</c:v>
                </c:pt>
                <c:pt idx="154">
                  <c:v>-24.875204116559964</c:v>
                </c:pt>
                <c:pt idx="155">
                  <c:v>-24.696448147663293</c:v>
                </c:pt>
                <c:pt idx="156">
                  <c:v>-24.518847243822023</c:v>
                </c:pt>
                <c:pt idx="157">
                  <c:v>-24.342411227512002</c:v>
                </c:pt>
                <c:pt idx="158">
                  <c:v>-24.167148995810233</c:v>
                </c:pt>
                <c:pt idx="159">
                  <c:v>-23.993068559156857</c:v>
                </c:pt>
                <c:pt idx="160">
                  <c:v>-23.82017707879459</c:v>
                </c:pt>
                <c:pt idx="161">
                  <c:v>-23.648480902921158</c:v>
                </c:pt>
                <c:pt idx="162">
                  <c:v>-23.477985601590312</c:v>
                </c:pt>
                <c:pt idx="163">
                  <c:v>-23.308696000396573</c:v>
                </c:pt>
                <c:pt idx="164">
                  <c:v>-23.140616212977971</c:v>
                </c:pt>
                <c:pt idx="165">
                  <c:v>-22.973749672371177</c:v>
                </c:pt>
                <c:pt idx="166">
                  <c:v>-22.808099161252276</c:v>
                </c:pt>
                <c:pt idx="167">
                  <c:v>-22.643666841096234</c:v>
                </c:pt>
                <c:pt idx="168">
                  <c:v>-22.480454280287415</c:v>
                </c:pt>
                <c:pt idx="169">
                  <c:v>-22.318462481212844</c:v>
                </c:pt>
                <c:pt idx="170">
                  <c:v>-22.157691906369372</c:v>
                </c:pt>
                <c:pt idx="171">
                  <c:v>-21.99814250351524</c:v>
                </c:pt>
                <c:pt idx="172">
                  <c:v>-21.839813729895702</c:v>
                </c:pt>
                <c:pt idx="173">
                  <c:v>-21.682704575572139</c:v>
                </c:pt>
                <c:pt idx="174">
                  <c:v>-21.526813585882827</c:v>
                </c:pt>
                <c:pt idx="175">
                  <c:v>-21.372138883063588</c:v>
                </c:pt>
                <c:pt idx="176">
                  <c:v>-21.218678187055033</c:v>
                </c:pt>
                <c:pt idx="177">
                  <c:v>-21.066428835523226</c:v>
                </c:pt>
                <c:pt idx="178">
                  <c:v>-20.915387803119394</c:v>
                </c:pt>
                <c:pt idx="179">
                  <c:v>-20.765551720003881</c:v>
                </c:pt>
                <c:pt idx="180">
                  <c:v>-20.616916889658885</c:v>
                </c:pt>
                <c:pt idx="181">
                  <c:v>-20.469479306013682</c:v>
                </c:pt>
                <c:pt idx="182">
                  <c:v>-20.323234669905609</c:v>
                </c:pt>
                <c:pt idx="183">
                  <c:v>-20.178178404899278</c:v>
                </c:pt>
                <c:pt idx="184">
                  <c:v>-20.034305672485988</c:v>
                </c:pt>
                <c:pt idx="185">
                  <c:v>-19.891611386684588</c:v>
                </c:pt>
                <c:pt idx="186">
                  <c:v>-19.750090228064323</c:v>
                </c:pt>
                <c:pt idx="187">
                  <c:v>-19.609736657209901</c:v>
                </c:pt>
                <c:pt idx="188">
                  <c:v>-19.470544927648181</c:v>
                </c:pt>
                <c:pt idx="189">
                  <c:v>-19.332509098255233</c:v>
                </c:pt>
                <c:pt idx="190">
                  <c:v>-19.195623045162286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Proces!$H$907</c:f>
              <c:strCache>
                <c:ptCount val="1"/>
                <c:pt idx="0">
                  <c:v>F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Proces!$H$908:$H$1321</c:f>
              <c:numCache>
                <c:formatCode>General</c:formatCode>
                <c:ptCount val="414"/>
                <c:pt idx="0">
                  <c:v>0</c:v>
                </c:pt>
                <c:pt idx="1">
                  <c:v>3.795352188541977</c:v>
                </c:pt>
                <c:pt idx="2">
                  <c:v>7.5628699654432019</c:v>
                </c:pt>
                <c:pt idx="3">
                  <c:v>11.274980442514504</c:v>
                </c:pt>
                <c:pt idx="4">
                  <c:v>14.904630236852022</c:v>
                </c:pt>
                <c:pt idx="5">
                  <c:v>18.425536435582504</c:v>
                </c:pt>
                <c:pt idx="6">
                  <c:v>21.81242719870783</c:v>
                </c:pt>
                <c:pt idx="7">
                  <c:v>25.041268847201696</c:v>
                </c:pt>
                <c:pt idx="8">
                  <c:v>28.089476532084692</c:v>
                </c:pt>
                <c:pt idx="9">
                  <c:v>30.936105879363069</c:v>
                </c:pt>
                <c:pt idx="10">
                  <c:v>33.56202334829414</c:v>
                </c:pt>
                <c:pt idx="11">
                  <c:v>35.950053418322227</c:v>
                </c:pt>
                <c:pt idx="12">
                  <c:v>38.08510112444668</c:v>
                </c:pt>
                <c:pt idx="13">
                  <c:v>39.954248882497765</c:v>
                </c:pt>
                <c:pt idx="14">
                  <c:v>41.546826975451914</c:v>
                </c:pt>
                <c:pt idx="15">
                  <c:v>42.854457500220221</c:v>
                </c:pt>
                <c:pt idx="16">
                  <c:v>43.87107199236678</c:v>
                </c:pt>
                <c:pt idx="17">
                  <c:v>44.59290334560275</c:v>
                </c:pt>
                <c:pt idx="18">
                  <c:v>45.018453016074133</c:v>
                </c:pt>
                <c:pt idx="19">
                  <c:v>45.148434841801482</c:v>
                </c:pt>
                <c:pt idx="20">
                  <c:v>44.985697109578645</c:v>
                </c:pt>
                <c:pt idx="21">
                  <c:v>44.535124760827898</c:v>
                </c:pt>
                <c:pt idx="22">
                  <c:v>43.803523841201006</c:v>
                </c:pt>
                <c:pt idx="23">
                  <c:v>42.799490464196538</c:v>
                </c:pt>
                <c:pt idx="24">
                  <c:v>41.533266676054353</c:v>
                </c:pt>
                <c:pt idx="25">
                  <c:v>40.01658567815219</c:v>
                </c:pt>
                <c:pt idx="26">
                  <c:v>38.262508885621934</c:v>
                </c:pt>
                <c:pt idx="27">
                  <c:v>36.285257279399111</c:v>
                </c:pt>
                <c:pt idx="28">
                  <c:v>34.100039446774666</c:v>
                </c:pt>
                <c:pt idx="29">
                  <c:v>31.722878606696778</c:v>
                </c:pt>
                <c:pt idx="30">
                  <c:v>29.17044078512512</c:v>
                </c:pt>
                <c:pt idx="31">
                  <c:v>26.459866147558639</c:v>
                </c:pt>
                <c:pt idx="32">
                  <c:v>23.608605315526166</c:v>
                </c:pt>
                <c:pt idx="33">
                  <c:v>20.634262296563048</c:v>
                </c:pt>
                <c:pt idx="34">
                  <c:v>17.554445448076166</c:v>
                </c:pt>
                <c:pt idx="35">
                  <c:v>14.38662767946289</c:v>
                </c:pt>
                <c:pt idx="36">
                  <c:v>11.148016878543251</c:v>
                </c:pt>
                <c:pt idx="37">
                  <c:v>7.8554373320466278</c:v>
                </c:pt>
                <c:pt idx="38">
                  <c:v>4.5252226993943507</c:v>
                </c:pt>
                <c:pt idx="39">
                  <c:v>1.1731208976713605</c:v>
                </c:pt>
                <c:pt idx="40">
                  <c:v>-2.1857889336742016</c:v>
                </c:pt>
                <c:pt idx="41">
                  <c:v>-5.5371673949647375</c:v>
                </c:pt>
                <c:pt idx="42">
                  <c:v>-8.8674738808634643</c:v>
                </c:pt>
                <c:pt idx="43">
                  <c:v>-12.164014034742864</c:v>
                </c:pt>
                <c:pt idx="44">
                  <c:v>-15.414976033894352</c:v>
                </c:pt>
                <c:pt idx="45">
                  <c:v>-18.609456241910895</c:v>
                </c:pt>
                <c:pt idx="46">
                  <c:v>-21.737474851539019</c:v>
                </c:pt>
                <c:pt idx="47">
                  <c:v>-24.789982210365775</c:v>
                </c:pt>
                <c:pt idx="48">
                  <c:v>-27.75885657362296</c:v>
                </c:pt>
                <c:pt idx="49">
                  <c:v>-30.636894064113317</c:v>
                </c:pt>
                <c:pt idx="50">
                  <c:v>-33.417791639996686</c:v>
                </c:pt>
                <c:pt idx="51">
                  <c:v>-36.09612387822645</c:v>
                </c:pt>
                <c:pt idx="52">
                  <c:v>-38.667314376230493</c:v>
                </c:pt>
                <c:pt idx="53">
                  <c:v>-41.127602558477882</c:v>
                </c:pt>
                <c:pt idx="54">
                  <c:v>-43.474006649355523</c:v>
                </c:pt>
                <c:pt idx="55">
                  <c:v>-45.704283540793845</c:v>
                </c:pt>
                <c:pt idx="56">
                  <c:v>-47.816886243769233</c:v>
                </c:pt>
                <c:pt idx="57">
                  <c:v>-49.810919568549025</c:v>
                </c:pt>
                <c:pt idx="58">
                  <c:v>-51.686094630621383</c:v>
                </c:pt>
                <c:pt idx="59">
                  <c:v>-53.442682728856411</c:v>
                </c:pt>
                <c:pt idx="60">
                  <c:v>-55.081469090652398</c:v>
                </c:pt>
                <c:pt idx="61">
                  <c:v>-56.603706926591499</c:v>
                </c:pt>
                <c:pt idx="62">
                  <c:v>-58.011072185305139</c:v>
                </c:pt>
                <c:pt idx="63">
                  <c:v>-59.305619348546607</c:v>
                </c:pt>
                <c:pt idx="64">
                  <c:v>-60.48973855749869</c:v>
                </c:pt>
                <c:pt idx="65">
                  <c:v>-61.56611431459612</c:v>
                </c:pt>
                <c:pt idx="66">
                  <c:v>-62.53768596100759</c:v>
                </c:pt>
                <c:pt idx="67">
                  <c:v>-63.407610088693275</c:v>
                </c:pt>
                <c:pt idx="68">
                  <c:v>-64.179225007836365</c:v>
                </c:pt>
                <c:pt idx="69">
                  <c:v>-64.856017355565456</c:v>
                </c:pt>
                <c:pt idx="70">
                  <c:v>-65.441590900299246</c:v>
                </c:pt>
                <c:pt idx="71">
                  <c:v>-65.939637567747766</c:v>
                </c:pt>
                <c:pt idx="72">
                  <c:v>-66.35391068954695</c:v>
                </c:pt>
                <c:pt idx="73">
                  <c:v>-66.688200453582908</c:v>
                </c:pt>
                <c:pt idx="74">
                  <c:v>-66.946311516152988</c:v>
                </c:pt>
                <c:pt idx="75">
                  <c:v>-67.132042720051174</c:v>
                </c:pt>
                <c:pt idx="76">
                  <c:v>-67.249168849279982</c:v>
                </c:pt>
                <c:pt idx="77">
                  <c:v>-67.30142434018552</c:v>
                </c:pt>
                <c:pt idx="78">
                  <c:v>-67.292488860189124</c:v>
                </c:pt>
                <c:pt idx="79">
                  <c:v>-67.225974658741137</c:v>
                </c:pt>
                <c:pt idx="80">
                  <c:v>-67.105415590445276</c:v>
                </c:pt>
                <c:pt idx="81">
                  <c:v>-66.934257707298443</c:v>
                </c:pt>
                <c:pt idx="82">
                  <c:v>-66.715851315459105</c:v>
                </c:pt>
                <c:pt idx="83">
                  <c:v>-66.45344439171798</c:v>
                </c:pt>
                <c:pt idx="84">
                  <c:v>-66.150177255713729</c:v>
                </c:pt>
                <c:pt idx="85">
                  <c:v>-65.809078395754554</c:v>
                </c:pt>
                <c:pt idx="86">
                  <c:v>-65.433061348713309</c:v>
                </c:pt>
                <c:pt idx="87">
                  <c:v>-65.024922537724166</c:v>
                </c:pt>
                <c:pt idx="88">
                  <c:v>-64.587339975187177</c:v>
                </c:pt>
                <c:pt idx="89">
                  <c:v>-64.122872742773239</c:v>
                </c:pt>
                <c:pt idx="90">
                  <c:v>-63.633961164605843</c:v>
                </c:pt>
                <c:pt idx="91">
                  <c:v>-63.122927594488537</c:v>
                </c:pt>
                <c:pt idx="92">
                  <c:v>-62.591977742869339</c:v>
                </c:pt>
                <c:pt idx="93">
                  <c:v>-62.043202474104874</c:v>
                </c:pt>
                <c:pt idx="94">
                  <c:v>-61.478580009462064</c:v>
                </c:pt>
                <c:pt idx="95">
                  <c:v>-60.89997847610806</c:v>
                </c:pt>
                <c:pt idx="96">
                  <c:v>-60.309158747057069</c:v>
                </c:pt>
                <c:pt idx="97">
                  <c:v>-59.707777521624855</c:v>
                </c:pt>
                <c:pt idx="98">
                  <c:v>-59.097390600360718</c:v>
                </c:pt>
                <c:pt idx="99">
                  <c:v>-58.479456312664425</c:v>
                </c:pt>
                <c:pt idx="100">
                  <c:v>-57.855339059327342</c:v>
                </c:pt>
                <c:pt idx="101">
                  <c:v>-57.226312936061468</c:v>
                </c:pt>
                <c:pt idx="102">
                  <c:v>-56.593565407678078</c:v>
                </c:pt>
                <c:pt idx="103">
                  <c:v>-55.958201005956631</c:v>
                </c:pt>
                <c:pt idx="104">
                  <c:v>-55.32124502739525</c:v>
                </c:pt>
                <c:pt idx="105">
                  <c:v>-54.683647209962238</c:v>
                </c:pt>
                <c:pt idx="106">
                  <c:v>-54.046285370677126</c:v>
                </c:pt>
                <c:pt idx="107">
                  <c:v>-53.409968988344225</c:v>
                </c:pt>
                <c:pt idx="108">
                  <c:v>-52.775442718051828</c:v>
                </c:pt>
                <c:pt idx="109">
                  <c:v>-52.14338982613873</c:v>
                </c:pt>
                <c:pt idx="110">
                  <c:v>-51.514435536233549</c:v>
                </c:pt>
                <c:pt idx="111">
                  <c:v>-50.889150278692483</c:v>
                </c:pt>
                <c:pt idx="112">
                  <c:v>-50.268052837314968</c:v>
                </c:pt>
                <c:pt idx="113">
                  <c:v>-49.651613388611395</c:v>
                </c:pt>
                <c:pt idx="114">
                  <c:v>-49.040256430140722</c:v>
                </c:pt>
                <c:pt idx="115">
                  <c:v>-48.434363595543999</c:v>
                </c:pt>
                <c:pt idx="116">
                  <c:v>-47.834276354878014</c:v>
                </c:pt>
                <c:pt idx="117">
                  <c:v>-47.240298599713476</c:v>
                </c:pt>
                <c:pt idx="118">
                  <c:v>-46.652699113213643</c:v>
                </c:pt>
                <c:pt idx="119">
                  <c:v>-46.071713926059665</c:v>
                </c:pt>
                <c:pt idx="120">
                  <c:v>-45.49754855965012</c:v>
                </c:pt>
                <c:pt idx="121">
                  <c:v>-44.930380158479217</c:v>
                </c:pt>
                <c:pt idx="122">
                  <c:v>-44.370359513998977</c:v>
                </c:pt>
                <c:pt idx="123">
                  <c:v>-43.81761298260674</c:v>
                </c:pt>
                <c:pt idx="124">
                  <c:v>-43.272244300670977</c:v>
                </c:pt>
                <c:pt idx="125">
                  <c:v>-42.734336299727694</c:v>
                </c:pt>
                <c:pt idx="126">
                  <c:v>-42.203952525149361</c:v>
                </c:pt>
                <c:pt idx="127">
                  <c:v>-41.681138761715026</c:v>
                </c:pt>
                <c:pt idx="128">
                  <c:v>-41.165924469598039</c:v>
                </c:pt>
                <c:pt idx="129">
                  <c:v>-40.658324134343559</c:v>
                </c:pt>
                <c:pt idx="130">
                  <c:v>-40.158338534432588</c:v>
                </c:pt>
                <c:pt idx="131">
                  <c:v>-39.665955930029604</c:v>
                </c:pt>
                <c:pt idx="132">
                  <c:v>-39.181153176488436</c:v>
                </c:pt>
                <c:pt idx="133">
                  <c:v>-38.703896766150478</c:v>
                </c:pt>
                <c:pt idx="134">
                  <c:v>-38.234143801912253</c:v>
                </c:pt>
                <c:pt idx="135">
                  <c:v>-37.771842905968775</c:v>
                </c:pt>
                <c:pt idx="136">
                  <c:v>-37.316935067057912</c:v>
                </c:pt>
                <c:pt idx="137">
                  <c:v>-36.869354429441174</c:v>
                </c:pt>
                <c:pt idx="138">
                  <c:v>-36.429029026757426</c:v>
                </c:pt>
                <c:pt idx="139">
                  <c:v>-35.995881463783995</c:v>
                </c:pt>
                <c:pt idx="140">
                  <c:v>-35.569829549031887</c:v>
                </c:pt>
                <c:pt idx="141">
                  <c:v>-35.150786880991696</c:v>
                </c:pt>
                <c:pt idx="142">
                  <c:v>-34.7386633907347</c:v>
                </c:pt>
                <c:pt idx="143">
                  <c:v>-34.333365843461166</c:v>
                </c:pt>
                <c:pt idx="144">
                  <c:v>-33.934798301474892</c:v>
                </c:pt>
                <c:pt idx="145">
                  <c:v>-33.542862550951227</c:v>
                </c:pt>
                <c:pt idx="146">
                  <c:v>-33.157458494754849</c:v>
                </c:pt>
                <c:pt idx="147">
                  <c:v>-32.778484513454686</c:v>
                </c:pt>
                <c:pt idx="148">
                  <c:v>-32.405837796577352</c:v>
                </c:pt>
                <c:pt idx="149">
                  <c:v>-32.039414646035212</c:v>
                </c:pt>
                <c:pt idx="150">
                  <c:v>-31.679110753566018</c:v>
                </c:pt>
                <c:pt idx="151">
                  <c:v>-31.324821453920254</c:v>
                </c:pt>
                <c:pt idx="152">
                  <c:v>-30.976441955440936</c:v>
                </c:pt>
                <c:pt idx="153">
                  <c:v>-30.633867549585844</c:v>
                </c:pt>
                <c:pt idx="154">
                  <c:v>-30.296993800857198</c:v>
                </c:pt>
                <c:pt idx="155">
                  <c:v>-29.965716718517506</c:v>
                </c:pt>
                <c:pt idx="156">
                  <c:v>-29.639932911390201</c:v>
                </c:pt>
                <c:pt idx="157">
                  <c:v>-29.319539726966934</c:v>
                </c:pt>
                <c:pt idx="158">
                  <c:v>-29.004435375968523</c:v>
                </c:pt>
                <c:pt idx="159">
                  <c:v>-28.694519043437133</c:v>
                </c:pt>
                <c:pt idx="160">
                  <c:v>-28.389690987370514</c:v>
                </c:pt>
                <c:pt idx="161">
                  <c:v>-28.089852625844724</c:v>
                </c:pt>
                <c:pt idx="162">
                  <c:v>-27.794906613512268</c:v>
                </c:pt>
                <c:pt idx="163">
                  <c:v>-27.504756908305335</c:v>
                </c:pt>
                <c:pt idx="164">
                  <c:v>-27.219308829119097</c:v>
                </c:pt>
                <c:pt idx="165">
                  <c:v>-26.938469105200056</c:v>
                </c:pt>
                <c:pt idx="166">
                  <c:v>-26.662145917914749</c:v>
                </c:pt>
                <c:pt idx="167">
                  <c:v>-26.39024893552979</c:v>
                </c:pt>
                <c:pt idx="168">
                  <c:v>-26.122689341590366</c:v>
                </c:pt>
                <c:pt idx="169">
                  <c:v>-25.859379857444345</c:v>
                </c:pt>
                <c:pt idx="170">
                  <c:v>-25.600234759420943</c:v>
                </c:pt>
                <c:pt idx="171">
                  <c:v>-25.345169891137083</c:v>
                </c:pt>
                <c:pt idx="172">
                  <c:v>-25.094102671370837</c:v>
                </c:pt>
                <c:pt idx="173">
                  <c:v>-24.846952097910304</c:v>
                </c:pt>
                <c:pt idx="174">
                  <c:v>-24.603638747755785</c:v>
                </c:pt>
                <c:pt idx="175">
                  <c:v>-24.36408477402664</c:v>
                </c:pt>
                <c:pt idx="176">
                  <c:v>-24.128213899896785</c:v>
                </c:pt>
                <c:pt idx="177">
                  <c:v>-23.895951409859819</c:v>
                </c:pt>
                <c:pt idx="178">
                  <c:v>-23.667224138601185</c:v>
                </c:pt>
                <c:pt idx="179">
                  <c:v>-23.441960457733941</c:v>
                </c:pt>
                <c:pt idx="180">
                  <c:v>-23.220090260634837</c:v>
                </c:pt>
                <c:pt idx="181">
                  <c:v>-23.001544945598699</c:v>
                </c:pt>
                <c:pt idx="182">
                  <c:v>-22.786257397512159</c:v>
                </c:pt>
                <c:pt idx="183">
                  <c:v>-22.574161968231465</c:v>
                </c:pt>
                <c:pt idx="184">
                  <c:v>-22.365194455834338</c:v>
                </c:pt>
                <c:pt idx="185">
                  <c:v>-22.159292082901665</c:v>
                </c:pt>
                <c:pt idx="186">
                  <c:v>-21.956393473971975</c:v>
                </c:pt>
                <c:pt idx="187">
                  <c:v>-21.756438632299677</c:v>
                </c:pt>
                <c:pt idx="188">
                  <c:v>-21.559368916036775</c:v>
                </c:pt>
                <c:pt idx="189">
                  <c:v>-21.365127013947195</c:v>
                </c:pt>
                <c:pt idx="190">
                  <c:v>-21.173656920753636</c:v>
                </c:pt>
              </c:numCache>
            </c:numRef>
          </c:yVal>
          <c:smooth val="1"/>
        </c:ser>
        <c:ser>
          <c:idx val="7"/>
          <c:order val="7"/>
          <c:tx>
            <c:strRef>
              <c:f>Proces!$I$907</c:f>
              <c:strCache>
                <c:ptCount val="1"/>
                <c:pt idx="0">
                  <c:v>Kern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Proces!$I$908:$I$1321</c:f>
              <c:numCache>
                <c:formatCode>General</c:formatCode>
                <c:ptCount val="414"/>
                <c:pt idx="403">
                  <c:v>-1000</c:v>
                </c:pt>
                <c:pt idx="404">
                  <c:v>1000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Proces!$J$907</c:f>
              <c:strCache>
                <c:ptCount val="1"/>
                <c:pt idx="0">
                  <c:v>MNM</c:v>
                </c:pt>
              </c:strCache>
            </c:strRef>
          </c:tx>
          <c:spPr>
            <a:ln w="19050"/>
          </c:spPr>
          <c:marker>
            <c:symbol val="none"/>
          </c:marker>
          <c:xVal>
            <c:numRef>
              <c:f>Proces!$A$908:$A$1321</c:f>
              <c:numCache>
                <c:formatCode>General</c:formatCode>
                <c:ptCount val="414"/>
                <c:pt idx="0">
                  <c:v>0</c:v>
                </c:pt>
                <c:pt idx="1">
                  <c:v>1E-3</c:v>
                </c:pt>
                <c:pt idx="2">
                  <c:v>2E-3</c:v>
                </c:pt>
                <c:pt idx="3">
                  <c:v>3.0000000000000001E-3</c:v>
                </c:pt>
                <c:pt idx="4">
                  <c:v>4.0000000000000001E-3</c:v>
                </c:pt>
                <c:pt idx="5">
                  <c:v>5.0000000000000001E-3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8.0000000000000002E-3</c:v>
                </c:pt>
                <c:pt idx="9">
                  <c:v>9.0000000000000011E-3</c:v>
                </c:pt>
                <c:pt idx="10">
                  <c:v>1.0000000000000002E-2</c:v>
                </c:pt>
                <c:pt idx="11">
                  <c:v>1.1000000000000003E-2</c:v>
                </c:pt>
                <c:pt idx="12">
                  <c:v>1.2000000000000004E-2</c:v>
                </c:pt>
                <c:pt idx="13">
                  <c:v>1.3000000000000005E-2</c:v>
                </c:pt>
                <c:pt idx="14">
                  <c:v>1.4000000000000005E-2</c:v>
                </c:pt>
                <c:pt idx="15">
                  <c:v>1.5000000000000006E-2</c:v>
                </c:pt>
                <c:pt idx="16">
                  <c:v>1.6000000000000007E-2</c:v>
                </c:pt>
                <c:pt idx="17">
                  <c:v>1.7000000000000008E-2</c:v>
                </c:pt>
                <c:pt idx="18">
                  <c:v>1.8000000000000009E-2</c:v>
                </c:pt>
                <c:pt idx="19">
                  <c:v>1.900000000000001E-2</c:v>
                </c:pt>
                <c:pt idx="20">
                  <c:v>2.0000000000000011E-2</c:v>
                </c:pt>
                <c:pt idx="21">
                  <c:v>2.1000000000000012E-2</c:v>
                </c:pt>
                <c:pt idx="22">
                  <c:v>2.2000000000000013E-2</c:v>
                </c:pt>
                <c:pt idx="23">
                  <c:v>2.3000000000000013E-2</c:v>
                </c:pt>
                <c:pt idx="24">
                  <c:v>2.4000000000000014E-2</c:v>
                </c:pt>
                <c:pt idx="25">
                  <c:v>2.5000000000000015E-2</c:v>
                </c:pt>
                <c:pt idx="26">
                  <c:v>2.6000000000000016E-2</c:v>
                </c:pt>
                <c:pt idx="27">
                  <c:v>2.7000000000000017E-2</c:v>
                </c:pt>
                <c:pt idx="28">
                  <c:v>2.8000000000000018E-2</c:v>
                </c:pt>
                <c:pt idx="29">
                  <c:v>2.9000000000000019E-2</c:v>
                </c:pt>
                <c:pt idx="30">
                  <c:v>3.000000000000002E-2</c:v>
                </c:pt>
                <c:pt idx="31">
                  <c:v>3.1000000000000021E-2</c:v>
                </c:pt>
                <c:pt idx="32">
                  <c:v>3.2000000000000021E-2</c:v>
                </c:pt>
                <c:pt idx="33">
                  <c:v>3.3000000000000022E-2</c:v>
                </c:pt>
                <c:pt idx="34">
                  <c:v>3.4000000000000023E-2</c:v>
                </c:pt>
                <c:pt idx="35">
                  <c:v>3.5000000000000024E-2</c:v>
                </c:pt>
                <c:pt idx="36">
                  <c:v>3.6000000000000025E-2</c:v>
                </c:pt>
                <c:pt idx="37">
                  <c:v>3.7000000000000026E-2</c:v>
                </c:pt>
                <c:pt idx="38">
                  <c:v>3.8000000000000027E-2</c:v>
                </c:pt>
                <c:pt idx="39">
                  <c:v>3.9000000000000028E-2</c:v>
                </c:pt>
                <c:pt idx="40">
                  <c:v>4.0000000000000029E-2</c:v>
                </c:pt>
                <c:pt idx="41">
                  <c:v>4.1000000000000029E-2</c:v>
                </c:pt>
                <c:pt idx="42">
                  <c:v>4.200000000000003E-2</c:v>
                </c:pt>
                <c:pt idx="43">
                  <c:v>4.3000000000000031E-2</c:v>
                </c:pt>
                <c:pt idx="44">
                  <c:v>4.4000000000000032E-2</c:v>
                </c:pt>
                <c:pt idx="45">
                  <c:v>4.5000000000000033E-2</c:v>
                </c:pt>
                <c:pt idx="46">
                  <c:v>4.6000000000000034E-2</c:v>
                </c:pt>
                <c:pt idx="47">
                  <c:v>4.7000000000000035E-2</c:v>
                </c:pt>
                <c:pt idx="48">
                  <c:v>4.8000000000000036E-2</c:v>
                </c:pt>
                <c:pt idx="49">
                  <c:v>4.9000000000000037E-2</c:v>
                </c:pt>
                <c:pt idx="50">
                  <c:v>5.0000000000000037E-2</c:v>
                </c:pt>
                <c:pt idx="51">
                  <c:v>5.1000000000000038E-2</c:v>
                </c:pt>
                <c:pt idx="52">
                  <c:v>5.2000000000000039E-2</c:v>
                </c:pt>
                <c:pt idx="53">
                  <c:v>5.300000000000004E-2</c:v>
                </c:pt>
                <c:pt idx="54">
                  <c:v>5.4000000000000041E-2</c:v>
                </c:pt>
                <c:pt idx="55">
                  <c:v>5.5000000000000042E-2</c:v>
                </c:pt>
                <c:pt idx="56">
                  <c:v>5.6000000000000043E-2</c:v>
                </c:pt>
                <c:pt idx="57">
                  <c:v>5.7000000000000044E-2</c:v>
                </c:pt>
                <c:pt idx="58">
                  <c:v>5.8000000000000045E-2</c:v>
                </c:pt>
                <c:pt idx="59">
                  <c:v>5.9000000000000045E-2</c:v>
                </c:pt>
                <c:pt idx="60">
                  <c:v>6.0000000000000046E-2</c:v>
                </c:pt>
                <c:pt idx="61">
                  <c:v>6.1000000000000047E-2</c:v>
                </c:pt>
                <c:pt idx="62">
                  <c:v>6.2000000000000048E-2</c:v>
                </c:pt>
                <c:pt idx="63">
                  <c:v>6.3000000000000042E-2</c:v>
                </c:pt>
                <c:pt idx="64">
                  <c:v>6.4000000000000043E-2</c:v>
                </c:pt>
                <c:pt idx="65">
                  <c:v>6.5000000000000044E-2</c:v>
                </c:pt>
                <c:pt idx="66">
                  <c:v>6.6000000000000045E-2</c:v>
                </c:pt>
                <c:pt idx="67">
                  <c:v>6.7000000000000046E-2</c:v>
                </c:pt>
                <c:pt idx="68">
                  <c:v>6.8000000000000047E-2</c:v>
                </c:pt>
                <c:pt idx="69">
                  <c:v>6.9000000000000047E-2</c:v>
                </c:pt>
                <c:pt idx="70">
                  <c:v>7.0000000000000048E-2</c:v>
                </c:pt>
                <c:pt idx="71">
                  <c:v>7.1000000000000049E-2</c:v>
                </c:pt>
                <c:pt idx="72">
                  <c:v>7.200000000000005E-2</c:v>
                </c:pt>
                <c:pt idx="73">
                  <c:v>7.3000000000000051E-2</c:v>
                </c:pt>
                <c:pt idx="74">
                  <c:v>7.4000000000000052E-2</c:v>
                </c:pt>
                <c:pt idx="75">
                  <c:v>7.5000000000000053E-2</c:v>
                </c:pt>
                <c:pt idx="76">
                  <c:v>7.6000000000000054E-2</c:v>
                </c:pt>
                <c:pt idx="77">
                  <c:v>7.7000000000000055E-2</c:v>
                </c:pt>
                <c:pt idx="78">
                  <c:v>7.8000000000000055E-2</c:v>
                </c:pt>
                <c:pt idx="79">
                  <c:v>7.9000000000000056E-2</c:v>
                </c:pt>
                <c:pt idx="80">
                  <c:v>8.0000000000000057E-2</c:v>
                </c:pt>
                <c:pt idx="81">
                  <c:v>8.1000000000000058E-2</c:v>
                </c:pt>
                <c:pt idx="82">
                  <c:v>8.2000000000000059E-2</c:v>
                </c:pt>
                <c:pt idx="83">
                  <c:v>8.300000000000006E-2</c:v>
                </c:pt>
                <c:pt idx="84">
                  <c:v>8.4000000000000061E-2</c:v>
                </c:pt>
                <c:pt idx="85">
                  <c:v>8.5000000000000062E-2</c:v>
                </c:pt>
                <c:pt idx="86">
                  <c:v>8.6000000000000063E-2</c:v>
                </c:pt>
                <c:pt idx="87">
                  <c:v>8.7000000000000063E-2</c:v>
                </c:pt>
                <c:pt idx="88">
                  <c:v>8.8000000000000064E-2</c:v>
                </c:pt>
                <c:pt idx="89">
                  <c:v>8.9000000000000065E-2</c:v>
                </c:pt>
                <c:pt idx="90">
                  <c:v>9.0000000000000066E-2</c:v>
                </c:pt>
                <c:pt idx="91">
                  <c:v>9.1000000000000067E-2</c:v>
                </c:pt>
                <c:pt idx="92">
                  <c:v>9.2000000000000068E-2</c:v>
                </c:pt>
                <c:pt idx="93">
                  <c:v>9.3000000000000069E-2</c:v>
                </c:pt>
                <c:pt idx="94">
                  <c:v>9.400000000000007E-2</c:v>
                </c:pt>
                <c:pt idx="95">
                  <c:v>9.500000000000007E-2</c:v>
                </c:pt>
                <c:pt idx="96">
                  <c:v>9.6000000000000071E-2</c:v>
                </c:pt>
                <c:pt idx="97">
                  <c:v>9.7000000000000072E-2</c:v>
                </c:pt>
                <c:pt idx="98">
                  <c:v>9.8000000000000073E-2</c:v>
                </c:pt>
                <c:pt idx="99">
                  <c:v>9.9000000000000074E-2</c:v>
                </c:pt>
                <c:pt idx="100">
                  <c:v>0.10000000000000007</c:v>
                </c:pt>
                <c:pt idx="101">
                  <c:v>0.10100000000000008</c:v>
                </c:pt>
                <c:pt idx="102">
                  <c:v>0.10200000000000008</c:v>
                </c:pt>
                <c:pt idx="103">
                  <c:v>0.10300000000000008</c:v>
                </c:pt>
                <c:pt idx="104">
                  <c:v>0.10400000000000008</c:v>
                </c:pt>
                <c:pt idx="105">
                  <c:v>0.10500000000000008</c:v>
                </c:pt>
                <c:pt idx="106">
                  <c:v>0.10600000000000008</c:v>
                </c:pt>
                <c:pt idx="107">
                  <c:v>0.10700000000000008</c:v>
                </c:pt>
                <c:pt idx="108">
                  <c:v>0.10800000000000008</c:v>
                </c:pt>
                <c:pt idx="109">
                  <c:v>0.10900000000000008</c:v>
                </c:pt>
                <c:pt idx="110">
                  <c:v>0.11000000000000008</c:v>
                </c:pt>
                <c:pt idx="111">
                  <c:v>0.11100000000000008</c:v>
                </c:pt>
                <c:pt idx="112">
                  <c:v>0.11200000000000009</c:v>
                </c:pt>
                <c:pt idx="113">
                  <c:v>0.11300000000000009</c:v>
                </c:pt>
                <c:pt idx="114">
                  <c:v>0.11400000000000009</c:v>
                </c:pt>
                <c:pt idx="115">
                  <c:v>0.11500000000000009</c:v>
                </c:pt>
                <c:pt idx="116">
                  <c:v>0.11600000000000009</c:v>
                </c:pt>
                <c:pt idx="117">
                  <c:v>0.11700000000000009</c:v>
                </c:pt>
                <c:pt idx="118">
                  <c:v>0.11800000000000009</c:v>
                </c:pt>
                <c:pt idx="119">
                  <c:v>0.11900000000000009</c:v>
                </c:pt>
                <c:pt idx="120">
                  <c:v>0.12000000000000009</c:v>
                </c:pt>
                <c:pt idx="121">
                  <c:v>0.12100000000000009</c:v>
                </c:pt>
                <c:pt idx="122">
                  <c:v>0.12200000000000009</c:v>
                </c:pt>
                <c:pt idx="123">
                  <c:v>0.1230000000000001</c:v>
                </c:pt>
                <c:pt idx="124">
                  <c:v>0.1240000000000001</c:v>
                </c:pt>
                <c:pt idx="125">
                  <c:v>0.12500000000000008</c:v>
                </c:pt>
                <c:pt idx="126">
                  <c:v>0.12600000000000008</c:v>
                </c:pt>
                <c:pt idx="127">
                  <c:v>0.12700000000000009</c:v>
                </c:pt>
                <c:pt idx="128">
                  <c:v>0.12800000000000009</c:v>
                </c:pt>
                <c:pt idx="129">
                  <c:v>0.12900000000000009</c:v>
                </c:pt>
                <c:pt idx="130">
                  <c:v>0.13000000000000009</c:v>
                </c:pt>
                <c:pt idx="131">
                  <c:v>0.13100000000000009</c:v>
                </c:pt>
                <c:pt idx="132">
                  <c:v>0.13200000000000009</c:v>
                </c:pt>
                <c:pt idx="133">
                  <c:v>0.13300000000000009</c:v>
                </c:pt>
                <c:pt idx="134">
                  <c:v>0.13400000000000009</c:v>
                </c:pt>
                <c:pt idx="135">
                  <c:v>0.13500000000000009</c:v>
                </c:pt>
                <c:pt idx="136">
                  <c:v>0.13600000000000009</c:v>
                </c:pt>
                <c:pt idx="137">
                  <c:v>0.13700000000000009</c:v>
                </c:pt>
                <c:pt idx="138">
                  <c:v>0.13800000000000009</c:v>
                </c:pt>
                <c:pt idx="139">
                  <c:v>0.1390000000000001</c:v>
                </c:pt>
                <c:pt idx="140">
                  <c:v>0.1400000000000001</c:v>
                </c:pt>
                <c:pt idx="141">
                  <c:v>0.1410000000000001</c:v>
                </c:pt>
                <c:pt idx="142">
                  <c:v>0.1420000000000001</c:v>
                </c:pt>
                <c:pt idx="143">
                  <c:v>0.1430000000000001</c:v>
                </c:pt>
                <c:pt idx="144">
                  <c:v>0.1440000000000001</c:v>
                </c:pt>
                <c:pt idx="145">
                  <c:v>0.1450000000000001</c:v>
                </c:pt>
                <c:pt idx="146">
                  <c:v>0.1460000000000001</c:v>
                </c:pt>
                <c:pt idx="147">
                  <c:v>0.1470000000000001</c:v>
                </c:pt>
                <c:pt idx="148">
                  <c:v>0.1480000000000001</c:v>
                </c:pt>
                <c:pt idx="149">
                  <c:v>0.1490000000000001</c:v>
                </c:pt>
                <c:pt idx="150">
                  <c:v>0.15000000000000011</c:v>
                </c:pt>
                <c:pt idx="151">
                  <c:v>0.15100000000000011</c:v>
                </c:pt>
                <c:pt idx="152">
                  <c:v>0.15200000000000011</c:v>
                </c:pt>
                <c:pt idx="153">
                  <c:v>0.15300000000000011</c:v>
                </c:pt>
                <c:pt idx="154">
                  <c:v>0.15400000000000011</c:v>
                </c:pt>
                <c:pt idx="155">
                  <c:v>0.15500000000000011</c:v>
                </c:pt>
                <c:pt idx="156">
                  <c:v>0.15600000000000011</c:v>
                </c:pt>
                <c:pt idx="157">
                  <c:v>0.15700000000000011</c:v>
                </c:pt>
                <c:pt idx="158">
                  <c:v>0.15800000000000011</c:v>
                </c:pt>
                <c:pt idx="159">
                  <c:v>0.15900000000000011</c:v>
                </c:pt>
                <c:pt idx="160">
                  <c:v>0.16000000000000011</c:v>
                </c:pt>
                <c:pt idx="161">
                  <c:v>0.16100000000000012</c:v>
                </c:pt>
                <c:pt idx="162">
                  <c:v>0.16200000000000012</c:v>
                </c:pt>
                <c:pt idx="163">
                  <c:v>0.16300000000000012</c:v>
                </c:pt>
                <c:pt idx="164">
                  <c:v>0.16400000000000012</c:v>
                </c:pt>
                <c:pt idx="165">
                  <c:v>0.16500000000000012</c:v>
                </c:pt>
                <c:pt idx="166">
                  <c:v>0.16600000000000012</c:v>
                </c:pt>
                <c:pt idx="167">
                  <c:v>0.16700000000000012</c:v>
                </c:pt>
                <c:pt idx="168">
                  <c:v>0.16800000000000012</c:v>
                </c:pt>
                <c:pt idx="169">
                  <c:v>0.16900000000000012</c:v>
                </c:pt>
                <c:pt idx="170">
                  <c:v>0.17000000000000012</c:v>
                </c:pt>
                <c:pt idx="171">
                  <c:v>0.17100000000000012</c:v>
                </c:pt>
                <c:pt idx="172">
                  <c:v>0.17200000000000013</c:v>
                </c:pt>
                <c:pt idx="173">
                  <c:v>0.17300000000000013</c:v>
                </c:pt>
                <c:pt idx="174">
                  <c:v>0.17400000000000013</c:v>
                </c:pt>
                <c:pt idx="175">
                  <c:v>0.17500000000000013</c:v>
                </c:pt>
                <c:pt idx="176">
                  <c:v>0.17600000000000013</c:v>
                </c:pt>
                <c:pt idx="177">
                  <c:v>0.17700000000000013</c:v>
                </c:pt>
                <c:pt idx="178">
                  <c:v>0.17800000000000013</c:v>
                </c:pt>
                <c:pt idx="179">
                  <c:v>0.17900000000000013</c:v>
                </c:pt>
                <c:pt idx="180">
                  <c:v>0.18000000000000013</c:v>
                </c:pt>
                <c:pt idx="181">
                  <c:v>0.18100000000000013</c:v>
                </c:pt>
                <c:pt idx="182">
                  <c:v>0.18200000000000013</c:v>
                </c:pt>
                <c:pt idx="183">
                  <c:v>0.18300000000000013</c:v>
                </c:pt>
                <c:pt idx="184">
                  <c:v>0.18400000000000014</c:v>
                </c:pt>
                <c:pt idx="185">
                  <c:v>0.18500000000000014</c:v>
                </c:pt>
                <c:pt idx="186">
                  <c:v>0.18600000000000014</c:v>
                </c:pt>
                <c:pt idx="187">
                  <c:v>0.18700000000000014</c:v>
                </c:pt>
                <c:pt idx="188">
                  <c:v>0.18800000000000014</c:v>
                </c:pt>
                <c:pt idx="189">
                  <c:v>0.18900000000000014</c:v>
                </c:pt>
                <c:pt idx="190">
                  <c:v>0.19000000000000014</c:v>
                </c:pt>
                <c:pt idx="192">
                  <c:v>0.1</c:v>
                </c:pt>
                <c:pt idx="193">
                  <c:v>0.10000499987500626</c:v>
                </c:pt>
                <c:pt idx="194">
                  <c:v>0.10001999800039992</c:v>
                </c:pt>
                <c:pt idx="195">
                  <c:v>0.10004498987955369</c:v>
                </c:pt>
                <c:pt idx="196">
                  <c:v>0.10007996802557444</c:v>
                </c:pt>
                <c:pt idx="197">
                  <c:v>0.10012492197250394</c:v>
                </c:pt>
                <c:pt idx="198">
                  <c:v>0.10017983829094555</c:v>
                </c:pt>
                <c:pt idx="199">
                  <c:v>0.10024470060806208</c:v>
                </c:pt>
                <c:pt idx="200">
                  <c:v>0.10031948963187563</c:v>
                </c:pt>
                <c:pt idx="201">
                  <c:v>0.1004041831797859</c:v>
                </c:pt>
                <c:pt idx="202">
                  <c:v>0.10049875621120891</c:v>
                </c:pt>
                <c:pt idx="203">
                  <c:v>0.10060318086422516</c:v>
                </c:pt>
                <c:pt idx="204">
                  <c:v>0.10071742649611339</c:v>
                </c:pt>
                <c:pt idx="205">
                  <c:v>0.10084145972763386</c:v>
                </c:pt>
                <c:pt idx="206">
                  <c:v>0.10097524449091472</c:v>
                </c:pt>
                <c:pt idx="207">
                  <c:v>0.10111874208078343</c:v>
                </c:pt>
                <c:pt idx="208">
                  <c:v>0.10127191120937731</c:v>
                </c:pt>
                <c:pt idx="209">
                  <c:v>0.10143470806385753</c:v>
                </c:pt>
                <c:pt idx="210">
                  <c:v>0.10160708636704431</c:v>
                </c:pt>
                <c:pt idx="211">
                  <c:v>0.10178899744078435</c:v>
                </c:pt>
                <c:pt idx="212">
                  <c:v>0.10198039027185571</c:v>
                </c:pt>
                <c:pt idx="213">
                  <c:v>0.10218121158021176</c:v>
                </c:pt>
                <c:pt idx="214">
                  <c:v>0.10239140588936164</c:v>
                </c:pt>
                <c:pt idx="215">
                  <c:v>0.10261091559868278</c:v>
                </c:pt>
                <c:pt idx="216">
                  <c:v>0.10283968105745954</c:v>
                </c:pt>
                <c:pt idx="217">
                  <c:v>0.10307764064044153</c:v>
                </c:pt>
                <c:pt idx="218">
                  <c:v>0.10332473082471594</c:v>
                </c:pt>
                <c:pt idx="219">
                  <c:v>0.10358088626768938</c:v>
                </c:pt>
                <c:pt idx="220">
                  <c:v>0.10384603988597738</c:v>
                </c:pt>
                <c:pt idx="221">
                  <c:v>0.10412012293500235</c:v>
                </c:pt>
                <c:pt idx="222">
                  <c:v>0.10440306508910552</c:v>
                </c:pt>
                <c:pt idx="223">
                  <c:v>0.10469479452198187</c:v>
                </c:pt>
                <c:pt idx="224">
                  <c:v>0.10499523798725351</c:v>
                </c:pt>
                <c:pt idx="225">
                  <c:v>0.10530432089900206</c:v>
                </c:pt>
                <c:pt idx="226">
                  <c:v>0.10562196741208717</c:v>
                </c:pt>
                <c:pt idx="227">
                  <c:v>0.10594810050208547</c:v>
                </c:pt>
                <c:pt idx="228">
                  <c:v>0.1062826420446914</c:v>
                </c:pt>
                <c:pt idx="229">
                  <c:v>0.10662551289442881</c:v>
                </c:pt>
                <c:pt idx="230">
                  <c:v>0.10697663296253067</c:v>
                </c:pt>
                <c:pt idx="231">
                  <c:v>0.10733592129385205</c:v>
                </c:pt>
                <c:pt idx="232">
                  <c:v>0.1077032961426901</c:v>
                </c:pt>
                <c:pt idx="233">
                  <c:v>0.10807867504739316</c:v>
                </c:pt>
                <c:pt idx="234">
                  <c:v>0.10846197490365</c:v>
                </c:pt>
                <c:pt idx="235">
                  <c:v>0.10885311203635845</c:v>
                </c:pt>
                <c:pt idx="236">
                  <c:v>0.10925200226998133</c:v>
                </c:pt>
                <c:pt idx="237">
                  <c:v>0.10965856099730656</c:v>
                </c:pt>
                <c:pt idx="238">
                  <c:v>0.11007270324653613</c:v>
                </c:pt>
                <c:pt idx="239">
                  <c:v>0.11049434374663712</c:v>
                </c:pt>
                <c:pt idx="240">
                  <c:v>0.1109233969908964</c:v>
                </c:pt>
                <c:pt idx="241">
                  <c:v>0.11135977729862792</c:v>
                </c:pt>
                <c:pt idx="242">
                  <c:v>0.11180339887498951</c:v>
                </c:pt>
                <c:pt idx="243">
                  <c:v>0.11225417586887361</c:v>
                </c:pt>
                <c:pt idx="244">
                  <c:v>0.112712022428843</c:v>
                </c:pt>
                <c:pt idx="245">
                  <c:v>0.1131768527570899</c:v>
                </c:pt>
                <c:pt idx="246">
                  <c:v>0.11364858116140301</c:v>
                </c:pt>
                <c:pt idx="247">
                  <c:v>0.1141271221051333</c:v>
                </c:pt>
                <c:pt idx="248">
                  <c:v>0.11461239025515525</c:v>
                </c:pt>
                <c:pt idx="249">
                  <c:v>0.11510430052782566</c:v>
                </c:pt>
                <c:pt idx="250">
                  <c:v>0.11560276813294744</c:v>
                </c:pt>
                <c:pt idx="251">
                  <c:v>0.11610770861575043</c:v>
                </c:pt>
                <c:pt idx="252">
                  <c:v>0.11661903789690604</c:v>
                </c:pt>
                <c:pt idx="253">
                  <c:v>0.11713667231059625</c:v>
                </c:pt>
                <c:pt idx="254">
                  <c:v>0.11766052864066184</c:v>
                </c:pt>
                <c:pt idx="255">
                  <c:v>0.11819052415485773</c:v>
                </c:pt>
                <c:pt idx="256">
                  <c:v>0.11872657663724667</c:v>
                </c:pt>
                <c:pt idx="257">
                  <c:v>0.11926860441876566</c:v>
                </c:pt>
                <c:pt idx="258">
                  <c:v>0.11981652640600131</c:v>
                </c:pt>
                <c:pt idx="259">
                  <c:v>0.12037026210821346</c:v>
                </c:pt>
                <c:pt idx="260">
                  <c:v>0.12092973166264782</c:v>
                </c:pt>
                <c:pt idx="261">
                  <c:v>0.1214948558581803</c:v>
                </c:pt>
                <c:pt idx="262">
                  <c:v>0.12206555615733707</c:v>
                </c:pt>
                <c:pt idx="263">
                  <c:v>0.12264175471673588</c:v>
                </c:pt>
                <c:pt idx="264">
                  <c:v>0.12322337440599494</c:v>
                </c:pt>
                <c:pt idx="265">
                  <c:v>0.12381033882515631</c:v>
                </c:pt>
                <c:pt idx="266">
                  <c:v>0.12440257232067194</c:v>
                </c:pt>
                <c:pt idx="267">
                  <c:v>0.12500000000000006</c:v>
                </c:pt>
                <c:pt idx="268">
                  <c:v>0.12560254774486071</c:v>
                </c:pt>
                <c:pt idx="269">
                  <c:v>0.12621014222319857</c:v>
                </c:pt>
                <c:pt idx="270">
                  <c:v>0.12682271089990158</c:v>
                </c:pt>
                <c:pt idx="271">
                  <c:v>0.12744018204632326</c:v>
                </c:pt>
                <c:pt idx="272">
                  <c:v>0.12806248474865703</c:v>
                </c:pt>
                <c:pt idx="273">
                  <c:v>0.12868954891520917</c:v>
                </c:pt>
                <c:pt idx="274">
                  <c:v>0.12932130528261773</c:v>
                </c:pt>
                <c:pt idx="275">
                  <c:v>0.12995768542106315</c:v>
                </c:pt>
                <c:pt idx="276">
                  <c:v>0.13059862173851611</c:v>
                </c:pt>
                <c:pt idx="277">
                  <c:v>0.13124404748406693</c:v>
                </c:pt>
                <c:pt idx="278">
                  <c:v>0.13189389675038043</c:v>
                </c:pt>
                <c:pt idx="279">
                  <c:v>0.13254810447531873</c:v>
                </c:pt>
                <c:pt idx="280">
                  <c:v>0.13320660644277374</c:v>
                </c:pt>
                <c:pt idx="281">
                  <c:v>0.13386933928274994</c:v>
                </c:pt>
                <c:pt idx="282">
                  <c:v>0.13453624047073715</c:v>
                </c:pt>
                <c:pt idx="283">
                  <c:v>0.1352072483264119</c:v>
                </c:pt>
                <c:pt idx="284">
                  <c:v>0.13588230201170429</c:v>
                </c:pt>
                <c:pt idx="285">
                  <c:v>0.13656134152826713</c:v>
                </c:pt>
                <c:pt idx="286">
                  <c:v>0.13724430771438215</c:v>
                </c:pt>
                <c:pt idx="287">
                  <c:v>0.13793114224133726</c:v>
                </c:pt>
                <c:pt idx="288">
                  <c:v>0.13862178760930771</c:v>
                </c:pt>
                <c:pt idx="289">
                  <c:v>0.13931618714277252</c:v>
                </c:pt>
                <c:pt idx="290">
                  <c:v>0.14001428498549717</c:v>
                </c:pt>
                <c:pt idx="291">
                  <c:v>0.14071602609511119</c:v>
                </c:pt>
                <c:pt idx="292">
                  <c:v>0.14142135623730956</c:v>
                </c:pt>
                <c:pt idx="293">
                  <c:v>0.14213022197970429</c:v>
                </c:pt>
                <c:pt idx="294">
                  <c:v>0.14284257068535283</c:v>
                </c:pt>
                <c:pt idx="295">
                  <c:v>0.1435583505059877</c:v>
                </c:pt>
                <c:pt idx="296">
                  <c:v>0.14427751037497152</c:v>
                </c:pt>
                <c:pt idx="297">
                  <c:v>0.14500000000000007</c:v>
                </c:pt>
                <c:pt idx="298">
                  <c:v>0.14572576985557503</c:v>
                </c:pt>
                <c:pt idx="299">
                  <c:v>0.1464547711752677</c:v>
                </c:pt>
                <c:pt idx="300">
                  <c:v>0.14718695594379286</c:v>
                </c:pt>
                <c:pt idx="301">
                  <c:v>0.14792227688891224</c:v>
                </c:pt>
                <c:pt idx="302">
                  <c:v>0.14866068747318514</c:v>
                </c:pt>
                <c:pt idx="303">
                  <c:v>0.14940214188558348</c:v>
                </c:pt>
                <c:pt idx="304">
                  <c:v>0.15014659503298775</c:v>
                </c:pt>
                <c:pt idx="305">
                  <c:v>0.1508940025315785</c:v>
                </c:pt>
                <c:pt idx="306">
                  <c:v>0.15164432069813899</c:v>
                </c:pt>
                <c:pt idx="307">
                  <c:v>0.15239750654128179</c:v>
                </c:pt>
                <c:pt idx="308">
                  <c:v>0.15315351775261324</c:v>
                </c:pt>
                <c:pt idx="309">
                  <c:v>0.15391231269784761</c:v>
                </c:pt>
                <c:pt idx="310">
                  <c:v>0.15467385040788253</c:v>
                </c:pt>
                <c:pt idx="311">
                  <c:v>0.1554380905698472</c:v>
                </c:pt>
                <c:pt idx="312">
                  <c:v>0.15620499351813316</c:v>
                </c:pt>
                <c:pt idx="313">
                  <c:v>0.15697452022541755</c:v>
                </c:pt>
                <c:pt idx="314">
                  <c:v>0.15774663229368804</c:v>
                </c:pt>
                <c:pt idx="315">
                  <c:v>0.15852129194527789</c:v>
                </c:pt>
                <c:pt idx="316">
                  <c:v>0.15929846201391909</c:v>
                </c:pt>
                <c:pt idx="317">
                  <c:v>0.16007810593582128</c:v>
                </c:pt>
                <c:pt idx="318">
                  <c:v>0.16086018774078323</c:v>
                </c:pt>
                <c:pt idx="319">
                  <c:v>0.16164467204334335</c:v>
                </c:pt>
                <c:pt idx="320">
                  <c:v>0.1624315240339757</c:v>
                </c:pt>
                <c:pt idx="321">
                  <c:v>0.16322070947033659</c:v>
                </c:pt>
                <c:pt idx="322">
                  <c:v>0.16401219466856734</c:v>
                </c:pt>
                <c:pt idx="323">
                  <c:v>0.16480594649465785</c:v>
                </c:pt>
                <c:pt idx="324">
                  <c:v>0.16560193235587567</c:v>
                </c:pt>
                <c:pt idx="325">
                  <c:v>0.16640012019226436</c:v>
                </c:pt>
                <c:pt idx="326">
                  <c:v>0.16720047846821501</c:v>
                </c:pt>
                <c:pt idx="327">
                  <c:v>0.1680029761641145</c:v>
                </c:pt>
                <c:pt idx="328">
                  <c:v>0.16880758276807362</c:v>
                </c:pt>
                <c:pt idx="329">
                  <c:v>0.16961426826773751</c:v>
                </c:pt>
                <c:pt idx="330">
                  <c:v>0.17042300314218156</c:v>
                </c:pt>
                <c:pt idx="331">
                  <c:v>0.17123375835389476</c:v>
                </c:pt>
                <c:pt idx="332">
                  <c:v>0.17204650534085261</c:v>
                </c:pt>
                <c:pt idx="333">
                  <c:v>0.17286121600868146</c:v>
                </c:pt>
                <c:pt idx="334">
                  <c:v>0.17367786272291594</c:v>
                </c:pt>
                <c:pt idx="335">
                  <c:v>0.1744964183013509</c:v>
                </c:pt>
                <c:pt idx="336">
                  <c:v>0.17531685600648908</c:v>
                </c:pt>
                <c:pt idx="337">
                  <c:v>0.17613914953808546</c:v>
                </c:pt>
                <c:pt idx="338">
                  <c:v>0.17696327302578926</c:v>
                </c:pt>
                <c:pt idx="339">
                  <c:v>0.17778920102188445</c:v>
                </c:pt>
                <c:pt idx="340">
                  <c:v>0.17861690849412892</c:v>
                </c:pt>
                <c:pt idx="341">
                  <c:v>0.17944637081869344</c:v>
                </c:pt>
                <c:pt idx="342">
                  <c:v>0.18027756377319953</c:v>
                </c:pt>
                <c:pt idx="343">
                  <c:v>0.18111046352985805</c:v>
                </c:pt>
                <c:pt idx="344">
                  <c:v>0.18194504664870664</c:v>
                </c:pt>
                <c:pt idx="345">
                  <c:v>0.18278129007094801</c:v>
                </c:pt>
                <c:pt idx="346">
                  <c:v>0.18361917111238696</c:v>
                </c:pt>
                <c:pt idx="347">
                  <c:v>0.18445866745696726</c:v>
                </c:pt>
                <c:pt idx="348">
                  <c:v>0.18529975715040761</c:v>
                </c:pt>
                <c:pt idx="349">
                  <c:v>0.18614241859393588</c:v>
                </c:pt>
                <c:pt idx="350">
                  <c:v>0.18698663053812173</c:v>
                </c:pt>
                <c:pt idx="351">
                  <c:v>0.18783237207680692</c:v>
                </c:pt>
                <c:pt idx="352">
                  <c:v>0.18867962264113217</c:v>
                </c:pt>
                <c:pt idx="353">
                  <c:v>0.18952836199366055</c:v>
                </c:pt>
                <c:pt idx="354">
                  <c:v>0.19037857022259633</c:v>
                </c:pt>
                <c:pt idx="355">
                  <c:v>0.19123022773609835</c:v>
                </c:pt>
                <c:pt idx="356">
                  <c:v>0.19208331525668762</c:v>
                </c:pt>
                <c:pt idx="357">
                  <c:v>0.19293781381574748</c:v>
                </c:pt>
                <c:pt idx="358">
                  <c:v>0.19379370474811622</c:v>
                </c:pt>
                <c:pt idx="359">
                  <c:v>0.19465096968677048</c:v>
                </c:pt>
                <c:pt idx="360">
                  <c:v>0.19550959055759909</c:v>
                </c:pt>
                <c:pt idx="361">
                  <c:v>0.19636954957426581</c:v>
                </c:pt>
                <c:pt idx="362">
                  <c:v>0.19723082923316032</c:v>
                </c:pt>
                <c:pt idx="363">
                  <c:v>0.19809341230843605</c:v>
                </c:pt>
                <c:pt idx="364">
                  <c:v>0.19895728184713435</c:v>
                </c:pt>
                <c:pt idx="365">
                  <c:v>0.19982242116439297</c:v>
                </c:pt>
                <c:pt idx="366">
                  <c:v>0.20068881383873902</c:v>
                </c:pt>
                <c:pt idx="367">
                  <c:v>0.20155644370746387</c:v>
                </c:pt>
                <c:pt idx="368">
                  <c:v>0.20242529486208005</c:v>
                </c:pt>
                <c:pt idx="369">
                  <c:v>0.20329535164385842</c:v>
                </c:pt>
                <c:pt idx="370">
                  <c:v>0.20416659863944456</c:v>
                </c:pt>
                <c:pt idx="371">
                  <c:v>0.2050390206765533</c:v>
                </c:pt>
                <c:pt idx="372">
                  <c:v>0.20591260281974014</c:v>
                </c:pt>
                <c:pt idx="373">
                  <c:v>0.20678733036624863</c:v>
                </c:pt>
                <c:pt idx="374">
                  <c:v>0.20766318884193233</c:v>
                </c:pt>
                <c:pt idx="375">
                  <c:v>0.20854016399725028</c:v>
                </c:pt>
                <c:pt idx="376">
                  <c:v>0.20941824180333493</c:v>
                </c:pt>
                <c:pt idx="377">
                  <c:v>0.21029740844813105</c:v>
                </c:pt>
                <c:pt idx="378">
                  <c:v>0.21117765033260516</c:v>
                </c:pt>
                <c:pt idx="379">
                  <c:v>0.21205895406702366</c:v>
                </c:pt>
                <c:pt idx="380">
                  <c:v>0.21294130646729875</c:v>
                </c:pt>
                <c:pt idx="381">
                  <c:v>0.21382469455140127</c:v>
                </c:pt>
                <c:pt idx="382">
                  <c:v>0.21470910553583902</c:v>
                </c:pt>
                <c:pt idx="385">
                  <c:v>7.0000000000000007E-2</c:v>
                </c:pt>
                <c:pt idx="386">
                  <c:v>0.08</c:v>
                </c:pt>
                <c:pt idx="387">
                  <c:v>0.09</c:v>
                </c:pt>
                <c:pt idx="388">
                  <c:v>9.9999999999999992E-2</c:v>
                </c:pt>
                <c:pt idx="389">
                  <c:v>0.10999999999999999</c:v>
                </c:pt>
                <c:pt idx="390">
                  <c:v>0.11999999999999998</c:v>
                </c:pt>
                <c:pt idx="391">
                  <c:v>0.12999999999999998</c:v>
                </c:pt>
                <c:pt idx="392">
                  <c:v>0.13999999999999999</c:v>
                </c:pt>
                <c:pt idx="393">
                  <c:v>0.15</c:v>
                </c:pt>
                <c:pt idx="403">
                  <c:v>0.1</c:v>
                </c:pt>
                <c:pt idx="404">
                  <c:v>0.1</c:v>
                </c:pt>
                <c:pt idx="406">
                  <c:v>1.900000000000001E-2</c:v>
                </c:pt>
                <c:pt idx="407">
                  <c:v>1.900000000000001E-2</c:v>
                </c:pt>
                <c:pt idx="409">
                  <c:v>3.9000000000000028E-2</c:v>
                </c:pt>
                <c:pt idx="410">
                  <c:v>3.9000000000000028E-2</c:v>
                </c:pt>
                <c:pt idx="412">
                  <c:v>7.6000000000000054E-2</c:v>
                </c:pt>
                <c:pt idx="413">
                  <c:v>7.6000000000000054E-2</c:v>
                </c:pt>
              </c:numCache>
            </c:numRef>
          </c:xVal>
          <c:yVal>
            <c:numRef>
              <c:f>Proces!$J$908:$J$1321</c:f>
              <c:numCache>
                <c:formatCode>General</c:formatCode>
                <c:ptCount val="414"/>
                <c:pt idx="406">
                  <c:v>-1000</c:v>
                </c:pt>
                <c:pt idx="407">
                  <c:v>1000</c:v>
                </c:pt>
                <c:pt idx="409">
                  <c:v>-1000</c:v>
                </c:pt>
                <c:pt idx="410">
                  <c:v>1000</c:v>
                </c:pt>
                <c:pt idx="412">
                  <c:v>-1000</c:v>
                </c:pt>
                <c:pt idx="413">
                  <c:v>1000</c:v>
                </c:pt>
              </c:numCache>
            </c:numRef>
          </c:yVal>
          <c:smooth val="1"/>
        </c:ser>
        <c:axId val="139753344"/>
        <c:axId val="139754880"/>
      </c:scatterChart>
      <c:valAx>
        <c:axId val="139753344"/>
        <c:scaling>
          <c:orientation val="minMax"/>
          <c:max val="0.15000000000000024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754880"/>
        <c:crosses val="autoZero"/>
        <c:crossBetween val="midCat"/>
        <c:majorUnit val="1.0000000000000005E-2"/>
      </c:valAx>
      <c:valAx>
        <c:axId val="139754880"/>
        <c:scaling>
          <c:orientation val="minMax"/>
          <c:max val="100"/>
          <c:min val="-150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753344"/>
        <c:crosses val="autoZero"/>
        <c:crossBetween val="midCat"/>
      </c:valAx>
    </c:plotArea>
    <c:legend>
      <c:legendPos val="r"/>
      <c:legendEntry>
        <c:idx val="0"/>
        <c:delete val="1"/>
      </c:legendEntry>
      <c:legendEntry>
        <c:idx val="1"/>
        <c:delete val="1"/>
      </c:legendEntry>
      <c:legendEntry>
        <c:idx val="2"/>
        <c:delete val="1"/>
      </c:legendEntry>
      <c:legendEntry>
        <c:idx val="3"/>
        <c:delete val="1"/>
      </c:legendEntry>
      <c:legendEntry>
        <c:idx val="7"/>
        <c:delete val="1"/>
      </c:legendEntry>
      <c:legendEntry>
        <c:idx val="8"/>
        <c:delete val="1"/>
      </c:legendEntry>
      <c:layout>
        <c:manualLayout>
          <c:xMode val="edge"/>
          <c:yMode val="edge"/>
          <c:x val="0.39851040712935476"/>
          <c:y val="6.220024127418855E-2"/>
          <c:w val="7.8310077519379864E-2"/>
          <c:h val="0.14039529026263287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944" l="0.70000000000000062" r="0.70000000000000062" t="0.75000000000000944" header="0.30000000000000032" footer="0.30000000000000032"/>
    <c:pageSetup/>
  </c:printSettings>
  <c:userShapes r:id="rId1"/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3.7944444444444454E-2"/>
          <c:y val="2.5511413346059015E-2"/>
          <c:w val="0.91643744531933458"/>
          <c:h val="0.90870158275670088"/>
        </c:manualLayout>
      </c:layout>
      <c:scatterChart>
        <c:scatterStyle val="smoothMarker"/>
        <c:ser>
          <c:idx val="0"/>
          <c:order val="0"/>
          <c:tx>
            <c:strRef>
              <c:f>'1 Quantum'!$AS$108</c:f>
              <c:strCache>
                <c:ptCount val="1"/>
                <c:pt idx="0">
                  <c:v>Ekmax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Quantum'!$AS$115:$AS$128</c:f>
              <c:numCache>
                <c:formatCode>General</c:formatCode>
                <c:ptCount val="14"/>
                <c:pt idx="0">
                  <c:v>0.76</c:v>
                </c:pt>
                <c:pt idx="1">
                  <c:v>0.65</c:v>
                </c:pt>
                <c:pt idx="2">
                  <c:v>0.26</c:v>
                </c:pt>
                <c:pt idx="3">
                  <c:v>7.0000000000000007E-2</c:v>
                </c:pt>
                <c:pt idx="4">
                  <c:v>0.06</c:v>
                </c:pt>
                <c:pt idx="5">
                  <c:v>0.19</c:v>
                </c:pt>
                <c:pt idx="6">
                  <c:v>0.39</c:v>
                </c:pt>
                <c:pt idx="7">
                  <c:v>0.44</c:v>
                </c:pt>
                <c:pt idx="8">
                  <c:v>0.48</c:v>
                </c:pt>
                <c:pt idx="9">
                  <c:v>0.51</c:v>
                </c:pt>
                <c:pt idx="10">
                  <c:v>0.61</c:v>
                </c:pt>
                <c:pt idx="11">
                  <c:v>0.77</c:v>
                </c:pt>
                <c:pt idx="12">
                  <c:v>0.82</c:v>
                </c:pt>
                <c:pt idx="13">
                  <c:v>0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'1 Quantum'!$AT$108</c:f>
              <c:strCache>
                <c:ptCount val="1"/>
                <c:pt idx="0">
                  <c:v>A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Quantum'!$AT$115:$AT$128</c:f>
              <c:numCache>
                <c:formatCode>General</c:formatCode>
                <c:ptCount val="14"/>
                <c:pt idx="0">
                  <c:v>3.9019999999999999E-2</c:v>
                </c:pt>
                <c:pt idx="1">
                  <c:v>3.2395E-2</c:v>
                </c:pt>
                <c:pt idx="2">
                  <c:v>1.7376000000000003E-2</c:v>
                </c:pt>
                <c:pt idx="3">
                  <c:v>5.9609999999999976E-3</c:v>
                </c:pt>
                <c:pt idx="4">
                  <c:v>4.1849999999999977E-3</c:v>
                </c:pt>
                <c:pt idx="5">
                  <c:v>1.3427999999999999E-2</c:v>
                </c:pt>
                <c:pt idx="6">
                  <c:v>2.1842E-2</c:v>
                </c:pt>
                <c:pt idx="7">
                  <c:v>2.3422999999999999E-2</c:v>
                </c:pt>
                <c:pt idx="8">
                  <c:v>2.4971E-2</c:v>
                </c:pt>
                <c:pt idx="9">
                  <c:v>2.6613999999999999E-2</c:v>
                </c:pt>
                <c:pt idx="10">
                  <c:v>2.9373999999999997E-2</c:v>
                </c:pt>
                <c:pt idx="11">
                  <c:v>3.5929000000000003E-2</c:v>
                </c:pt>
                <c:pt idx="12">
                  <c:v>8.2927000000000001E-2</c:v>
                </c:pt>
                <c:pt idx="13">
                  <c:v>0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'1 Quantum'!$AU$108</c:f>
              <c:strCache>
                <c:ptCount val="1"/>
                <c:pt idx="0">
                  <c:v>S(vx)/S(x)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Quantum'!$AU$115:$AU$128</c:f>
              <c:numCache>
                <c:formatCode>General</c:formatCode>
                <c:ptCount val="14"/>
                <c:pt idx="0">
                  <c:v>0.5194766797250352</c:v>
                </c:pt>
                <c:pt idx="1">
                  <c:v>0.63539668700959029</c:v>
                </c:pt>
                <c:pt idx="2">
                  <c:v>0.75662493903430339</c:v>
                </c:pt>
                <c:pt idx="3">
                  <c:v>0.79325095057034223</c:v>
                </c:pt>
                <c:pt idx="4">
                  <c:v>0.79310344827586199</c:v>
                </c:pt>
                <c:pt idx="5">
                  <c:v>0.77368421052631575</c:v>
                </c:pt>
                <c:pt idx="6">
                  <c:v>0.73502393582610948</c:v>
                </c:pt>
                <c:pt idx="7">
                  <c:v>0.72372227579556414</c:v>
                </c:pt>
                <c:pt idx="8">
                  <c:v>0.71229934433642328</c:v>
                </c:pt>
                <c:pt idx="9">
                  <c:v>0.69977666702116348</c:v>
                </c:pt>
                <c:pt idx="10">
                  <c:v>0.67255956956187546</c:v>
                </c:pt>
                <c:pt idx="11">
                  <c:v>0.58817951959544879</c:v>
                </c:pt>
                <c:pt idx="12">
                  <c:v>0.43703311958749252</c:v>
                </c:pt>
                <c:pt idx="13">
                  <c:v>0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'1 Quantum'!$AV$108</c:f>
              <c:strCache>
                <c:ptCount val="1"/>
                <c:pt idx="0">
                  <c:v>ωkmax</c:v>
                </c:pt>
              </c:strCache>
            </c:strRef>
          </c:tx>
          <c:marker>
            <c:symbol val="none"/>
          </c:marker>
          <c:xVal>
            <c:numRef>
              <c:f>'1 Quantum'!$AR$115:$AR$128</c:f>
              <c:numCache>
                <c:formatCode>General</c:formatCode>
                <c:ptCount val="14"/>
                <c:pt idx="0">
                  <c:v>-1.6241999999999999E-2</c:v>
                </c:pt>
                <c:pt idx="1">
                  <c:v>-2.1572000000000001E-2</c:v>
                </c:pt>
                <c:pt idx="2">
                  <c:v>-2.5906999999999999E-2</c:v>
                </c:pt>
                <c:pt idx="3">
                  <c:v>-2.6988999999999999E-2</c:v>
                </c:pt>
                <c:pt idx="4">
                  <c:v>-2.7074999999999998E-2</c:v>
                </c:pt>
                <c:pt idx="5">
                  <c:v>-2.6459E-2</c:v>
                </c:pt>
                <c:pt idx="6">
                  <c:v>-2.5184999999999999E-2</c:v>
                </c:pt>
                <c:pt idx="7">
                  <c:v>-2.4850000000000001E-2</c:v>
                </c:pt>
                <c:pt idx="8">
                  <c:v>-2.4462000000000001E-2</c:v>
                </c:pt>
                <c:pt idx="9">
                  <c:v>-2.4008000000000002E-2</c:v>
                </c:pt>
                <c:pt idx="10">
                  <c:v>-2.3026000000000001E-2</c:v>
                </c:pt>
                <c:pt idx="11">
                  <c:v>-1.9609000000000001E-2</c:v>
                </c:pt>
                <c:pt idx="12">
                  <c:v>-1.2479000000000001E-2</c:v>
                </c:pt>
                <c:pt idx="13">
                  <c:v>0</c:v>
                </c:pt>
              </c:numCache>
            </c:numRef>
          </c:xVal>
          <c:yVal>
            <c:numRef>
              <c:f>'1 Quantum'!$AV$115:$AV$128</c:f>
              <c:numCache>
                <c:formatCode>General</c:formatCode>
                <c:ptCount val="14"/>
                <c:pt idx="0">
                  <c:v>0.31596176335053699</c:v>
                </c:pt>
                <c:pt idx="1">
                  <c:v>0.35196031026366353</c:v>
                </c:pt>
                <c:pt idx="2">
                  <c:v>0.41500359984622343</c:v>
                </c:pt>
                <c:pt idx="3">
                  <c:v>0.62768954651466924</c:v>
                </c:pt>
                <c:pt idx="4">
                  <c:v>0.82774232141881876</c:v>
                </c:pt>
                <c:pt idx="5">
                  <c:v>0.45907164156754371</c:v>
                </c:pt>
                <c:pt idx="6">
                  <c:v>0.4043476268806816</c:v>
                </c:pt>
                <c:pt idx="7">
                  <c:v>0.40049658539242877</c:v>
                </c:pt>
                <c:pt idx="8">
                  <c:v>0.392373512119367</c:v>
                </c:pt>
                <c:pt idx="9">
                  <c:v>0.37948090998579986</c:v>
                </c:pt>
                <c:pt idx="10">
                  <c:v>0.37602509080095531</c:v>
                </c:pt>
                <c:pt idx="11">
                  <c:v>0.34539435124804074</c:v>
                </c:pt>
                <c:pt idx="12">
                  <c:v>0.15442797249226065</c:v>
                </c:pt>
                <c:pt idx="13">
                  <c:v>0</c:v>
                </c:pt>
              </c:numCache>
            </c:numRef>
          </c:yVal>
          <c:smooth val="1"/>
        </c:ser>
        <c:axId val="140017024"/>
        <c:axId val="139859072"/>
      </c:scatterChart>
      <c:valAx>
        <c:axId val="140017024"/>
        <c:scaling>
          <c:orientation val="maxMin"/>
        </c:scaling>
        <c:axPos val="b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859072"/>
        <c:crosses val="autoZero"/>
        <c:crossBetween val="midCat"/>
      </c:valAx>
      <c:valAx>
        <c:axId val="139859072"/>
        <c:scaling>
          <c:orientation val="minMax"/>
          <c:max val="1.8"/>
        </c:scaling>
        <c:axPos val="r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0017024"/>
        <c:crosses val="autoZero"/>
        <c:crossBetween val="midCat"/>
      </c:valAx>
      <c:spPr>
        <a:noFill/>
      </c:spPr>
    </c:plotArea>
    <c:legend>
      <c:legendPos val="r"/>
      <c:layout>
        <c:manualLayout>
          <c:xMode val="edge"/>
          <c:yMode val="edge"/>
          <c:x val="0.25399211664378224"/>
          <c:y val="0.14343050868641424"/>
          <c:w val="0.43797087641625665"/>
          <c:h val="0.18265569076592741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spPr>
    <a:noFill/>
  </c:spPr>
  <c:printSettings>
    <c:headerFooter/>
    <c:pageMargins b="0.75000000000001132" l="0.70000000000000062" r="0.70000000000000062" t="0.75000000000001132" header="0.30000000000000032" footer="0.30000000000000032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6334492563429865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Quanta'!$DF$274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Quanta'!$DF$275:$DF$316</c:f>
              <c:numCache>
                <c:formatCode>General</c:formatCode>
                <c:ptCount val="42"/>
                <c:pt idx="22">
                  <c:v>1.2790091264667538</c:v>
                </c:pt>
                <c:pt idx="23">
                  <c:v>1.1710709318497914</c:v>
                </c:pt>
                <c:pt idx="24">
                  <c:v>1.1263612081364289</c:v>
                </c:pt>
                <c:pt idx="25">
                  <c:v>1.1099271887764164</c:v>
                </c:pt>
                <c:pt idx="26">
                  <c:v>1.1254087638979726</c:v>
                </c:pt>
                <c:pt idx="27">
                  <c:v>1.1576262540384288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Quanta'!$DG$274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Quanta'!$DG$275:$DG$316</c:f>
              <c:numCache>
                <c:formatCode>General</c:formatCode>
                <c:ptCount val="42"/>
                <c:pt idx="30">
                  <c:v>1.2490660024906599</c:v>
                </c:pt>
                <c:pt idx="31">
                  <c:v>1.1615586690017512</c:v>
                </c:pt>
                <c:pt idx="32">
                  <c:v>1.1249760030716067</c:v>
                </c:pt>
                <c:pt idx="33">
                  <c:v>1.1132044290199967</c:v>
                </c:pt>
                <c:pt idx="34">
                  <c:v>1.1221850273889227</c:v>
                </c:pt>
                <c:pt idx="35">
                  <c:v>1.1422243315931022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Quanta'!$DH$274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Quanta'!$DH$275:$DH$316</c:f>
              <c:numCache>
                <c:formatCode>General</c:formatCode>
                <c:ptCount val="42"/>
                <c:pt idx="37">
                  <c:v>1.264037564478707</c:v>
                </c:pt>
                <c:pt idx="38">
                  <c:v>1.1663148004257713</c:v>
                </c:pt>
                <c:pt idx="39">
                  <c:v>1.1256686056040177</c:v>
                </c:pt>
                <c:pt idx="40">
                  <c:v>1.1115658088982066</c:v>
                </c:pt>
                <c:pt idx="41">
                  <c:v>1.1237968956434476</c:v>
                </c:pt>
              </c:numCache>
            </c:numRef>
          </c:yVal>
          <c:smooth val="1"/>
        </c:ser>
        <c:axId val="139904512"/>
        <c:axId val="139906048"/>
      </c:scatterChart>
      <c:valAx>
        <c:axId val="139904512"/>
        <c:scaling>
          <c:orientation val="minMax"/>
          <c:max val="1.2000000000000005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906048"/>
        <c:crosses val="autoZero"/>
        <c:crossBetween val="midCat"/>
      </c:valAx>
      <c:valAx>
        <c:axId val="139906048"/>
        <c:scaling>
          <c:orientation val="minMax"/>
          <c:max val="1.3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39904512"/>
        <c:crosses val="autoZero"/>
        <c:crossBetween val="midCat"/>
        <c:majorUnit val="0.1"/>
      </c:valAx>
    </c:plotArea>
    <c:legend>
      <c:legendPos val="r"/>
      <c:layout>
        <c:manualLayout>
          <c:xMode val="edge"/>
          <c:yMode val="edge"/>
          <c:x val="0.79923600174978127"/>
          <c:y val="0.15220180810732456"/>
          <c:w val="0.14798622047244525"/>
          <c:h val="0.25115157480314959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66" l="0.70000000000000062" r="0.70000000000000062" t="0.75000000000000866" header="0.30000000000000032" footer="0.30000000000000032"/>
    <c:pageSetup/>
  </c:printSettings>
  <c:userShapes r:id="rId1"/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6012270341207364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Quanta'!$DJ$274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Quanta'!$DJ$275:$DJ$316</c:f>
              <c:numCache>
                <c:formatCode>General</c:formatCode>
                <c:ptCount val="42"/>
                <c:pt idx="22">
                  <c:v>1.2173964558558279</c:v>
                </c:pt>
                <c:pt idx="23">
                  <c:v>1.0364701902420894</c:v>
                </c:pt>
                <c:pt idx="24">
                  <c:v>0.89766792179541632</c:v>
                </c:pt>
                <c:pt idx="25">
                  <c:v>0.82770770909792857</c:v>
                </c:pt>
                <c:pt idx="26">
                  <c:v>0.87617134330513402</c:v>
                </c:pt>
                <c:pt idx="27">
                  <c:v>0.913762375190456</c:v>
                </c:pt>
              </c:numCache>
            </c:numRef>
          </c:yVal>
          <c:smooth val="1"/>
        </c:ser>
        <c:ser>
          <c:idx val="2"/>
          <c:order val="1"/>
          <c:tx>
            <c:strRef>
              <c:f>'2 Quanta'!$DK$274</c:f>
              <c:strCache>
                <c:ptCount val="1"/>
                <c:pt idx="0">
                  <c:v>q2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Quanta'!$DK$275:$DK$316</c:f>
              <c:numCache>
                <c:formatCode>General</c:formatCode>
                <c:ptCount val="42"/>
                <c:pt idx="30">
                  <c:v>1.3759889920880635</c:v>
                </c:pt>
                <c:pt idx="31">
                  <c:v>1.1930468067225775</c:v>
                </c:pt>
                <c:pt idx="32">
                  <c:v>0.91552597375562617</c:v>
                </c:pt>
                <c:pt idx="33">
                  <c:v>0.86582376183592291</c:v>
                </c:pt>
                <c:pt idx="34">
                  <c:v>0.89639152244895903</c:v>
                </c:pt>
                <c:pt idx="35">
                  <c:v>0.89580132922525391</c:v>
                </c:pt>
              </c:numCache>
            </c:numRef>
          </c:yVal>
          <c:smooth val="1"/>
        </c:ser>
        <c:ser>
          <c:idx val="3"/>
          <c:order val="2"/>
          <c:tx>
            <c:strRef>
              <c:f>'2 Quanta'!$DL$274</c:f>
              <c:strCache>
                <c:ptCount val="1"/>
                <c:pt idx="0">
                  <c:v>qgem</c:v>
                </c:pt>
              </c:strCache>
            </c:strRef>
          </c:tx>
          <c:marker>
            <c:symbol val="none"/>
          </c:marker>
          <c:xVal>
            <c:numRef>
              <c:f>'2 Quanta'!$DD$275:$DD$316</c:f>
              <c:numCache>
                <c:formatCode>General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3.9019999999999999E-2</c:v>
                </c:pt>
                <c:pt idx="7">
                  <c:v>3.2395E-2</c:v>
                </c:pt>
                <c:pt idx="8">
                  <c:v>1.7376000000000003E-2</c:v>
                </c:pt>
                <c:pt idx="9">
                  <c:v>5.9609999999999976E-3</c:v>
                </c:pt>
                <c:pt idx="10">
                  <c:v>4.1849999999999977E-3</c:v>
                </c:pt>
                <c:pt idx="11">
                  <c:v>1.3427999999999999E-2</c:v>
                </c:pt>
                <c:pt idx="12">
                  <c:v>2.1842E-2</c:v>
                </c:pt>
                <c:pt idx="13">
                  <c:v>2.3422999999999999E-2</c:v>
                </c:pt>
                <c:pt idx="14">
                  <c:v>2.4971E-2</c:v>
                </c:pt>
                <c:pt idx="15">
                  <c:v>2.6613999999999999E-2</c:v>
                </c:pt>
                <c:pt idx="16">
                  <c:v>2.9373999999999997E-2</c:v>
                </c:pt>
                <c:pt idx="17">
                  <c:v>3.5929000000000003E-2</c:v>
                </c:pt>
                <c:pt idx="18">
                  <c:v>8.2927000000000001E-2</c:v>
                </c:pt>
                <c:pt idx="22">
                  <c:v>2.8454999999999973E-3</c:v>
                </c:pt>
                <c:pt idx="23">
                  <c:v>3.6099999999999986E-3</c:v>
                </c:pt>
                <c:pt idx="24">
                  <c:v>7.5554999999999997E-3</c:v>
                </c:pt>
                <c:pt idx="25">
                  <c:v>8.0140000000000003E-3</c:v>
                </c:pt>
                <c:pt idx="26">
                  <c:v>9.6844999999999987E-3</c:v>
                </c:pt>
                <c:pt idx="27">
                  <c:v>9.9099999999999987E-3</c:v>
                </c:pt>
                <c:pt idx="30">
                  <c:v>2.9069999999999999E-3</c:v>
                </c:pt>
                <c:pt idx="31">
                  <c:v>3.7484999999999984E-3</c:v>
                </c:pt>
                <c:pt idx="32">
                  <c:v>8.0265000000000006E-3</c:v>
                </c:pt>
                <c:pt idx="33">
                  <c:v>8.6430000000000014E-3</c:v>
                </c:pt>
                <c:pt idx="34">
                  <c:v>1.0345499999999999E-2</c:v>
                </c:pt>
                <c:pt idx="35">
                  <c:v>1.0472E-2</c:v>
                </c:pt>
                <c:pt idx="37">
                  <c:v>2.8762499999999986E-3</c:v>
                </c:pt>
                <c:pt idx="38">
                  <c:v>3.6792499999999985E-3</c:v>
                </c:pt>
                <c:pt idx="39">
                  <c:v>7.7910000000000002E-3</c:v>
                </c:pt>
                <c:pt idx="40">
                  <c:v>8.3285000000000008E-3</c:v>
                </c:pt>
                <c:pt idx="41">
                  <c:v>1.0015E-2</c:v>
                </c:pt>
              </c:numCache>
            </c:numRef>
          </c:xVal>
          <c:yVal>
            <c:numRef>
              <c:f>'2 Quanta'!$DL$275:$DL$316</c:f>
              <c:numCache>
                <c:formatCode>General</c:formatCode>
                <c:ptCount val="42"/>
                <c:pt idx="37">
                  <c:v>1.2966927239719457</c:v>
                </c:pt>
                <c:pt idx="38">
                  <c:v>1.1147584984823333</c:v>
                </c:pt>
                <c:pt idx="39">
                  <c:v>0.90659694777552124</c:v>
                </c:pt>
                <c:pt idx="40">
                  <c:v>0.8467657354669258</c:v>
                </c:pt>
                <c:pt idx="41">
                  <c:v>0.88628143287704653</c:v>
                </c:pt>
              </c:numCache>
            </c:numRef>
          </c:yVal>
          <c:smooth val="1"/>
        </c:ser>
        <c:axId val="140110080"/>
        <c:axId val="141176832"/>
      </c:scatterChart>
      <c:valAx>
        <c:axId val="140110080"/>
        <c:scaling>
          <c:orientation val="minMax"/>
          <c:max val="1.2000000000000005E-2"/>
          <c:min val="0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176832"/>
        <c:crosses val="autoZero"/>
        <c:crossBetween val="midCat"/>
      </c:valAx>
      <c:valAx>
        <c:axId val="141176832"/>
        <c:scaling>
          <c:orientation val="minMax"/>
          <c:max val="1.5"/>
          <c:min val="0.70000000000000062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011008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81545822397200352"/>
          <c:y val="0.13368328958880141"/>
          <c:w val="0.16231955380577429"/>
          <c:h val="0.31133675998833482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88" l="0.70000000000000062" r="0.70000000000000062" t="0.75000000000000888" header="0.30000000000000032" footer="0.30000000000000032"/>
    <c:pageSetup/>
  </c:printSettings>
  <c:userShapes r:id="rId1"/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9713670166228288"/>
          <c:h val="0.8326195683872849"/>
        </c:manualLayout>
      </c:layout>
      <c:scatterChart>
        <c:scatterStyle val="smoothMarker"/>
        <c:ser>
          <c:idx val="2"/>
          <c:order val="0"/>
          <c:tx>
            <c:strRef>
              <c:f>'2 Quanta'!$EO$276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Quanta'!$EO$282:$EO$319</c:f>
              <c:numCache>
                <c:formatCode>General</c:formatCode>
                <c:ptCount val="38"/>
                <c:pt idx="0">
                  <c:v>0.34986260881595177</c:v>
                </c:pt>
                <c:pt idx="1">
                  <c:v>0.31596176335053699</c:v>
                </c:pt>
                <c:pt idx="2">
                  <c:v>0.35196031026366353</c:v>
                </c:pt>
                <c:pt idx="3">
                  <c:v>0.41500359984622343</c:v>
                </c:pt>
                <c:pt idx="4">
                  <c:v>0.62768954651466924</c:v>
                </c:pt>
                <c:pt idx="5">
                  <c:v>0.82774232141881876</c:v>
                </c:pt>
                <c:pt idx="6">
                  <c:v>0.45907164156754371</c:v>
                </c:pt>
                <c:pt idx="7">
                  <c:v>0.4043476268806816</c:v>
                </c:pt>
                <c:pt idx="8">
                  <c:v>0.40049658539242877</c:v>
                </c:pt>
                <c:pt idx="9">
                  <c:v>0.392373512119367</c:v>
                </c:pt>
                <c:pt idx="10">
                  <c:v>0.37948090998579986</c:v>
                </c:pt>
                <c:pt idx="11">
                  <c:v>0.37602509080095531</c:v>
                </c:pt>
                <c:pt idx="12">
                  <c:v>0.34539435124804074</c:v>
                </c:pt>
                <c:pt idx="13">
                  <c:v>0.15442797249226065</c:v>
                </c:pt>
              </c:numCache>
            </c:numRef>
          </c:yVal>
          <c:smooth val="1"/>
        </c:ser>
        <c:ser>
          <c:idx val="5"/>
          <c:order val="1"/>
          <c:tx>
            <c:strRef>
              <c:f>'2 Quanta'!$ER$276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Quanta'!$ER$282:$ER$319</c:f>
              <c:numCache>
                <c:formatCode>General</c:formatCode>
                <c:ptCount val="38"/>
                <c:pt idx="17">
                  <c:v>1.2173964558558279</c:v>
                </c:pt>
                <c:pt idx="18">
                  <c:v>1.0364701902420894</c:v>
                </c:pt>
                <c:pt idx="19">
                  <c:v>0.82770770909792857</c:v>
                </c:pt>
                <c:pt idx="20">
                  <c:v>0.89766792179541632</c:v>
                </c:pt>
                <c:pt idx="21">
                  <c:v>0.87617134330513402</c:v>
                </c:pt>
                <c:pt idx="22">
                  <c:v>0.913762375190456</c:v>
                </c:pt>
              </c:numCache>
            </c:numRef>
          </c:yVal>
          <c:smooth val="1"/>
        </c:ser>
        <c:ser>
          <c:idx val="8"/>
          <c:order val="2"/>
          <c:tx>
            <c:strRef>
              <c:f>'2 Quanta'!$EU$276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Quanta'!$EU$282:$EU$319</c:f>
              <c:numCache>
                <c:formatCode>General</c:formatCode>
                <c:ptCount val="38"/>
                <c:pt idx="25">
                  <c:v>1.3759889920880635</c:v>
                </c:pt>
                <c:pt idx="26">
                  <c:v>1.1930468067225775</c:v>
                </c:pt>
                <c:pt idx="27">
                  <c:v>0.91552597375562617</c:v>
                </c:pt>
                <c:pt idx="28">
                  <c:v>0.86582376183592291</c:v>
                </c:pt>
                <c:pt idx="29">
                  <c:v>0.89639152244895903</c:v>
                </c:pt>
                <c:pt idx="30">
                  <c:v>0.89580132922525391</c:v>
                </c:pt>
              </c:numCache>
            </c:numRef>
          </c:yVal>
          <c:smooth val="1"/>
        </c:ser>
        <c:ser>
          <c:idx val="11"/>
          <c:order val="3"/>
          <c:tx>
            <c:strRef>
              <c:f>'2 Quanta'!$EX$276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Quanta'!$EX$282:$EX$319</c:f>
              <c:numCache>
                <c:formatCode>General</c:formatCode>
                <c:ptCount val="38"/>
                <c:pt idx="32">
                  <c:v>1.2966927239719457</c:v>
                </c:pt>
                <c:pt idx="33">
                  <c:v>1.1147584984823333</c:v>
                </c:pt>
                <c:pt idx="34">
                  <c:v>0.8467657354669258</c:v>
                </c:pt>
                <c:pt idx="35">
                  <c:v>0.90659694777552124</c:v>
                </c:pt>
                <c:pt idx="36">
                  <c:v>0.88628143287704653</c:v>
                </c:pt>
                <c:pt idx="37">
                  <c:v>0.90478185220785501</c:v>
                </c:pt>
              </c:numCache>
            </c:numRef>
          </c:yVal>
          <c:smooth val="1"/>
        </c:ser>
        <c:axId val="141211136"/>
        <c:axId val="141212672"/>
      </c:scatterChart>
      <c:valAx>
        <c:axId val="141211136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212672"/>
        <c:crosses val="autoZero"/>
        <c:crossBetween val="midCat"/>
        <c:majorUnit val="0.1"/>
      </c:valAx>
      <c:valAx>
        <c:axId val="141212672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211136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3141666666666649"/>
          <c:y val="0.10571376494605031"/>
          <c:w val="0.17691666666666694"/>
          <c:h val="0.3348687664042114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66" l="0.70000000000000062" r="0.70000000000000062" t="0.75000000000000866" header="0.30000000000000032" footer="0.30000000000000032"/>
    <c:pageSetup/>
  </c:printSettings>
  <c:userShapes r:id="rId1"/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9155074365704292E-2"/>
          <c:y val="5.1400554097404488E-2"/>
          <c:w val="0.89598381452319953"/>
          <c:h val="0.8326195683872849"/>
        </c:manualLayout>
      </c:layout>
      <c:scatterChart>
        <c:scatterStyle val="smoothMarker"/>
        <c:ser>
          <c:idx val="1"/>
          <c:order val="0"/>
          <c:tx>
            <c:strRef>
              <c:f>'2 Quanta'!$EN$276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Quanta'!$EN$282:$EN$319</c:f>
              <c:numCache>
                <c:formatCode>General</c:formatCode>
                <c:ptCount val="38"/>
                <c:pt idx="1">
                  <c:v>0.5194766797250352</c:v>
                </c:pt>
                <c:pt idx="2">
                  <c:v>0.63539668700959029</c:v>
                </c:pt>
                <c:pt idx="3">
                  <c:v>0.75662493903430339</c:v>
                </c:pt>
                <c:pt idx="4">
                  <c:v>0.79325095057034223</c:v>
                </c:pt>
                <c:pt idx="5">
                  <c:v>0.79310344827586199</c:v>
                </c:pt>
                <c:pt idx="6">
                  <c:v>0.77368421052631575</c:v>
                </c:pt>
                <c:pt idx="7">
                  <c:v>0.73502393582610948</c:v>
                </c:pt>
                <c:pt idx="8">
                  <c:v>0.72372227579556414</c:v>
                </c:pt>
                <c:pt idx="9">
                  <c:v>0.71229934433642328</c:v>
                </c:pt>
                <c:pt idx="10">
                  <c:v>0.69977666702116348</c:v>
                </c:pt>
                <c:pt idx="11">
                  <c:v>0.67255956956187546</c:v>
                </c:pt>
                <c:pt idx="12">
                  <c:v>0.58817951959544879</c:v>
                </c:pt>
                <c:pt idx="13">
                  <c:v>0.43703311958749252</c:v>
                </c:pt>
              </c:numCache>
            </c:numRef>
          </c:yVal>
          <c:smooth val="1"/>
        </c:ser>
        <c:ser>
          <c:idx val="4"/>
          <c:order val="1"/>
          <c:tx>
            <c:strRef>
              <c:f>'2 Quanta'!$EQ$276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Quanta'!$EQ$282:$EQ$319</c:f>
              <c:numCache>
                <c:formatCode>General</c:formatCode>
                <c:ptCount val="38"/>
                <c:pt idx="17">
                  <c:v>1.2790091264667538</c:v>
                </c:pt>
                <c:pt idx="18">
                  <c:v>1.1710709318497914</c:v>
                </c:pt>
                <c:pt idx="19">
                  <c:v>1.1099271887764164</c:v>
                </c:pt>
                <c:pt idx="20">
                  <c:v>1.1263612081364289</c:v>
                </c:pt>
                <c:pt idx="21">
                  <c:v>1.1254087638979726</c:v>
                </c:pt>
                <c:pt idx="22">
                  <c:v>1.1576262540384288</c:v>
                </c:pt>
              </c:numCache>
            </c:numRef>
          </c:yVal>
          <c:smooth val="1"/>
        </c:ser>
        <c:ser>
          <c:idx val="7"/>
          <c:order val="2"/>
          <c:tx>
            <c:strRef>
              <c:f>'2 Quanta'!$ET$276</c:f>
              <c:strCache>
                <c:ptCount val="1"/>
                <c:pt idx="0">
                  <c:v>q2</c:v>
                </c:pt>
              </c:strCache>
            </c:strRef>
          </c:tx>
          <c:spPr>
            <a:ln>
              <a:solidFill>
                <a:srgbClr val="7A983E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Quanta'!$ET$282:$ET$319</c:f>
              <c:numCache>
                <c:formatCode>General</c:formatCode>
                <c:ptCount val="38"/>
                <c:pt idx="25">
                  <c:v>1.2490660024906599</c:v>
                </c:pt>
                <c:pt idx="26">
                  <c:v>1.1615586690017512</c:v>
                </c:pt>
                <c:pt idx="27">
                  <c:v>1.1249760030716067</c:v>
                </c:pt>
                <c:pt idx="28">
                  <c:v>1.1132044290199967</c:v>
                </c:pt>
                <c:pt idx="29">
                  <c:v>1.1221850273889227</c:v>
                </c:pt>
                <c:pt idx="30">
                  <c:v>1.1422243315931022</c:v>
                </c:pt>
              </c:numCache>
            </c:numRef>
          </c:yVal>
          <c:smooth val="1"/>
        </c:ser>
        <c:ser>
          <c:idx val="10"/>
          <c:order val="3"/>
          <c:tx>
            <c:strRef>
              <c:f>'2 Quanta'!$EW$276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Quanta'!$EW$282:$EW$319</c:f>
              <c:numCache>
                <c:formatCode>General</c:formatCode>
                <c:ptCount val="38"/>
                <c:pt idx="32">
                  <c:v>1.264037564478707</c:v>
                </c:pt>
                <c:pt idx="33">
                  <c:v>1.1663148004257713</c:v>
                </c:pt>
                <c:pt idx="34">
                  <c:v>1.1115658088982066</c:v>
                </c:pt>
                <c:pt idx="35">
                  <c:v>1.1256686056040177</c:v>
                </c:pt>
                <c:pt idx="36">
                  <c:v>1.1237968956434476</c:v>
                </c:pt>
                <c:pt idx="37">
                  <c:v>1.1499252928157655</c:v>
                </c:pt>
              </c:numCache>
            </c:numRef>
          </c:yVal>
          <c:smooth val="1"/>
        </c:ser>
        <c:axId val="141419648"/>
        <c:axId val="141421184"/>
      </c:scatterChart>
      <c:valAx>
        <c:axId val="141419648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421184"/>
        <c:crosses val="autoZero"/>
        <c:crossBetween val="midCat"/>
        <c:majorUnit val="0.1"/>
      </c:valAx>
      <c:valAx>
        <c:axId val="141421184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41964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5995822397200363"/>
          <c:y val="9.6454505686790246E-2"/>
          <c:w val="0.20393066491688538"/>
          <c:h val="0.33486876640421143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866" l="0.70000000000000062" r="0.70000000000000062" t="0.75000000000000866" header="0.30000000000000032" footer="0.30000000000000032"/>
    <c:pageSetup/>
  </c:printSettings>
  <c:userShapes r:id="rId1"/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0.10732174103237244"/>
          <c:y val="5.1400554097404488E-2"/>
          <c:w val="0.86897003499562564"/>
          <c:h val="0.8326195683872849"/>
        </c:manualLayout>
      </c:layout>
      <c:scatterChart>
        <c:scatterStyle val="smoothMarker"/>
        <c:ser>
          <c:idx val="0"/>
          <c:order val="0"/>
          <c:tx>
            <c:strRef>
              <c:f>'2 Quanta'!$EM$276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chemeClr val="accent1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Quanta'!$EM$282:$EM$319</c:f>
              <c:numCache>
                <c:formatCode>General</c:formatCode>
                <c:ptCount val="38"/>
                <c:pt idx="1">
                  <c:v>3.9019999999999999E-2</c:v>
                </c:pt>
                <c:pt idx="2">
                  <c:v>3.2395E-2</c:v>
                </c:pt>
                <c:pt idx="3">
                  <c:v>1.7376000000000003E-2</c:v>
                </c:pt>
                <c:pt idx="4">
                  <c:v>5.9609999999999976E-3</c:v>
                </c:pt>
                <c:pt idx="5">
                  <c:v>4.1849999999999977E-3</c:v>
                </c:pt>
                <c:pt idx="6">
                  <c:v>1.3427999999999999E-2</c:v>
                </c:pt>
                <c:pt idx="7">
                  <c:v>2.1842E-2</c:v>
                </c:pt>
                <c:pt idx="8">
                  <c:v>2.3422999999999999E-2</c:v>
                </c:pt>
                <c:pt idx="9">
                  <c:v>2.4971E-2</c:v>
                </c:pt>
                <c:pt idx="10">
                  <c:v>2.6613999999999999E-2</c:v>
                </c:pt>
                <c:pt idx="11">
                  <c:v>2.9373999999999997E-2</c:v>
                </c:pt>
                <c:pt idx="12">
                  <c:v>3.5929000000000003E-2</c:v>
                </c:pt>
                <c:pt idx="13">
                  <c:v>8.2927000000000001E-2</c:v>
                </c:pt>
              </c:numCache>
            </c:numRef>
          </c:yVal>
          <c:smooth val="1"/>
        </c:ser>
        <c:ser>
          <c:idx val="3"/>
          <c:order val="1"/>
          <c:tx>
            <c:strRef>
              <c:f>'2 Quanta'!$EP$276</c:f>
              <c:strCache>
                <c:ptCount val="1"/>
                <c:pt idx="0">
                  <c:v>q1</c:v>
                </c:pt>
              </c:strCache>
            </c:strRef>
          </c:tx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Quanta'!$EP$282:$EP$319</c:f>
              <c:numCache>
                <c:formatCode>General</c:formatCode>
                <c:ptCount val="38"/>
                <c:pt idx="17">
                  <c:v>2.8454999999999973E-3</c:v>
                </c:pt>
                <c:pt idx="18">
                  <c:v>3.6099999999999986E-3</c:v>
                </c:pt>
                <c:pt idx="19">
                  <c:v>8.0140000000000003E-3</c:v>
                </c:pt>
                <c:pt idx="20">
                  <c:v>7.5554999999999997E-3</c:v>
                </c:pt>
                <c:pt idx="21">
                  <c:v>9.6844999999999987E-3</c:v>
                </c:pt>
                <c:pt idx="22">
                  <c:v>9.9099999999999987E-3</c:v>
                </c:pt>
              </c:numCache>
            </c:numRef>
          </c:yVal>
          <c:smooth val="1"/>
        </c:ser>
        <c:ser>
          <c:idx val="6"/>
          <c:order val="2"/>
          <c:tx>
            <c:strRef>
              <c:f>'2 Quanta'!$ES$276</c:f>
              <c:strCache>
                <c:ptCount val="1"/>
                <c:pt idx="0">
                  <c:v>q1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Quanta'!$ES$282:$ES$319</c:f>
              <c:numCache>
                <c:formatCode>General</c:formatCode>
                <c:ptCount val="38"/>
                <c:pt idx="25">
                  <c:v>2.9069999999999999E-3</c:v>
                </c:pt>
                <c:pt idx="26">
                  <c:v>3.7484999999999984E-3</c:v>
                </c:pt>
                <c:pt idx="27">
                  <c:v>8.0265000000000006E-3</c:v>
                </c:pt>
                <c:pt idx="28">
                  <c:v>8.6430000000000014E-3</c:v>
                </c:pt>
                <c:pt idx="29">
                  <c:v>1.0345499999999999E-2</c:v>
                </c:pt>
                <c:pt idx="30">
                  <c:v>1.0472E-2</c:v>
                </c:pt>
              </c:numCache>
            </c:numRef>
          </c:yVal>
          <c:smooth val="1"/>
        </c:ser>
        <c:ser>
          <c:idx val="9"/>
          <c:order val="3"/>
          <c:tx>
            <c:strRef>
              <c:f>'2 Quanta'!$EV$276</c:f>
              <c:strCache>
                <c:ptCount val="1"/>
                <c:pt idx="0">
                  <c:v>qgem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'2 Quanta'!$EL$282:$EL$319</c:f>
              <c:numCache>
                <c:formatCode>General</c:formatCode>
                <c:ptCount val="38"/>
                <c:pt idx="0">
                  <c:v>1.24</c:v>
                </c:pt>
                <c:pt idx="1">
                  <c:v>0.76</c:v>
                </c:pt>
                <c:pt idx="2">
                  <c:v>0.65</c:v>
                </c:pt>
                <c:pt idx="3">
                  <c:v>0.26</c:v>
                </c:pt>
                <c:pt idx="4">
                  <c:v>7.0000000000000007E-2</c:v>
                </c:pt>
                <c:pt idx="5">
                  <c:v>0.06</c:v>
                </c:pt>
                <c:pt idx="6">
                  <c:v>0.19</c:v>
                </c:pt>
                <c:pt idx="7">
                  <c:v>0.39</c:v>
                </c:pt>
                <c:pt idx="8">
                  <c:v>0.44</c:v>
                </c:pt>
                <c:pt idx="9">
                  <c:v>0.48</c:v>
                </c:pt>
                <c:pt idx="10">
                  <c:v>0.51</c:v>
                </c:pt>
                <c:pt idx="11">
                  <c:v>0.61</c:v>
                </c:pt>
                <c:pt idx="12">
                  <c:v>0.77</c:v>
                </c:pt>
                <c:pt idx="13">
                  <c:v>0.82</c:v>
                </c:pt>
                <c:pt idx="17">
                  <c:v>0.06</c:v>
                </c:pt>
                <c:pt idx="18">
                  <c:v>7.0000000000000007E-2</c:v>
                </c:pt>
                <c:pt idx="19">
                  <c:v>0.22</c:v>
                </c:pt>
                <c:pt idx="20">
                  <c:v>0.23</c:v>
                </c:pt>
                <c:pt idx="21">
                  <c:v>0.36</c:v>
                </c:pt>
                <c:pt idx="22">
                  <c:v>0.41</c:v>
                </c:pt>
                <c:pt idx="25">
                  <c:v>0.08</c:v>
                </c:pt>
                <c:pt idx="26">
                  <c:v>0.1</c:v>
                </c:pt>
                <c:pt idx="27">
                  <c:v>0.27</c:v>
                </c:pt>
                <c:pt idx="28">
                  <c:v>0.28000000000000003</c:v>
                </c:pt>
                <c:pt idx="29">
                  <c:v>0.43</c:v>
                </c:pt>
                <c:pt idx="30">
                  <c:v>0.44</c:v>
                </c:pt>
                <c:pt idx="32">
                  <c:v>7.0000000000000007E-2</c:v>
                </c:pt>
                <c:pt idx="33">
                  <c:v>8.5000000000000006E-2</c:v>
                </c:pt>
                <c:pt idx="34">
                  <c:v>0.25</c:v>
                </c:pt>
                <c:pt idx="35">
                  <c:v>0.25</c:v>
                </c:pt>
                <c:pt idx="36">
                  <c:v>0.39500000000000002</c:v>
                </c:pt>
                <c:pt idx="37">
                  <c:v>0.42499999999999999</c:v>
                </c:pt>
              </c:numCache>
            </c:numRef>
          </c:xVal>
          <c:yVal>
            <c:numRef>
              <c:f>'2 Quanta'!$EV$282:$EV$319</c:f>
              <c:numCache>
                <c:formatCode>General</c:formatCode>
                <c:ptCount val="38"/>
                <c:pt idx="32">
                  <c:v>2.8762499999999986E-3</c:v>
                </c:pt>
                <c:pt idx="33">
                  <c:v>3.6792499999999985E-3</c:v>
                </c:pt>
                <c:pt idx="34">
                  <c:v>8.3285000000000008E-3</c:v>
                </c:pt>
                <c:pt idx="35">
                  <c:v>7.7910000000000002E-3</c:v>
                </c:pt>
                <c:pt idx="36">
                  <c:v>1.0015E-2</c:v>
                </c:pt>
                <c:pt idx="37">
                  <c:v>1.0190999999999999E-2</c:v>
                </c:pt>
              </c:numCache>
            </c:numRef>
          </c:yVal>
          <c:smooth val="1"/>
        </c:ser>
        <c:axId val="141537280"/>
        <c:axId val="141538816"/>
      </c:scatterChart>
      <c:valAx>
        <c:axId val="141537280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538816"/>
        <c:crosses val="autoZero"/>
        <c:crossBetween val="midCat"/>
        <c:majorUnit val="0.1"/>
      </c:valAx>
      <c:valAx>
        <c:axId val="141538816"/>
        <c:scaling>
          <c:orientation val="minMax"/>
          <c:max val="4.5000000000000012E-2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41537280"/>
        <c:crosses val="autoZero"/>
        <c:crossBetween val="midCat"/>
      </c:valAx>
    </c:plotArea>
    <c:plotVisOnly val="1"/>
  </c:chart>
  <c:printSettings>
    <c:headerFooter/>
    <c:pageMargins b="0.75000000000000888" l="0.70000000000000062" r="0.70000000000000062" t="0.75000000000000888" header="0.30000000000000032" footer="0.30000000000000032"/>
    <c:pageSetup/>
  </c:printSettings>
  <c:userShapes r:id="rId1"/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Schrodinger!$I$459</c:f>
              <c:strCache>
                <c:ptCount val="1"/>
                <c:pt idx="0">
                  <c:v>6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Schrodinger!$I$460:$I$4895</c:f>
              <c:numCache>
                <c:formatCode>General</c:formatCode>
                <c:ptCount val="4436"/>
                <c:pt idx="3297">
                  <c:v>1.0999999999999999E-2</c:v>
                </c:pt>
                <c:pt idx="3298">
                  <c:v>1.0999999999999999E-2</c:v>
                </c:pt>
                <c:pt idx="3299">
                  <c:v>1.1001E-2</c:v>
                </c:pt>
                <c:pt idx="3300">
                  <c:v>1.1001E-2</c:v>
                </c:pt>
                <c:pt idx="3301">
                  <c:v>1.1003000000000002E-2</c:v>
                </c:pt>
                <c:pt idx="3302">
                  <c:v>1.1004000000000003E-2</c:v>
                </c:pt>
                <c:pt idx="3303">
                  <c:v>1.1006000000000005E-2</c:v>
                </c:pt>
                <c:pt idx="3304">
                  <c:v>1.1008000000000007E-2</c:v>
                </c:pt>
                <c:pt idx="3305">
                  <c:v>1.101100000000001E-2</c:v>
                </c:pt>
                <c:pt idx="3306">
                  <c:v>1.1013000000000012E-2</c:v>
                </c:pt>
                <c:pt idx="3307">
                  <c:v>1.1016000000000001E-2</c:v>
                </c:pt>
                <c:pt idx="3308">
                  <c:v>1.1020000000000005E-2</c:v>
                </c:pt>
                <c:pt idx="3309">
                  <c:v>1.1024000000000009E-2</c:v>
                </c:pt>
                <c:pt idx="3310">
                  <c:v>1.1028E-2</c:v>
                </c:pt>
                <c:pt idx="3311">
                  <c:v>1.1032000000000004E-2</c:v>
                </c:pt>
                <c:pt idx="3312">
                  <c:v>1.1037000000000009E-2</c:v>
                </c:pt>
                <c:pt idx="3313">
                  <c:v>1.1042E-2</c:v>
                </c:pt>
                <c:pt idx="3314">
                  <c:v>1.1047000000000005E-2</c:v>
                </c:pt>
                <c:pt idx="3315">
                  <c:v>1.1053000000000011E-2</c:v>
                </c:pt>
                <c:pt idx="3316">
                  <c:v>1.1059000000000003E-2</c:v>
                </c:pt>
                <c:pt idx="3317">
                  <c:v>1.1065000000000009E-2</c:v>
                </c:pt>
                <c:pt idx="3318">
                  <c:v>1.1072000000000002E-2</c:v>
                </c:pt>
                <c:pt idx="3319">
                  <c:v>1.1079000000000009E-2</c:v>
                </c:pt>
                <c:pt idx="3320">
                  <c:v>1.1086000000000002E-2</c:v>
                </c:pt>
                <c:pt idx="3321">
                  <c:v>1.109400000000001E-2</c:v>
                </c:pt>
                <c:pt idx="3322">
                  <c:v>1.1102000000000004E-2</c:v>
                </c:pt>
                <c:pt idx="3323">
                  <c:v>1.1110000000000012E-2</c:v>
                </c:pt>
                <c:pt idx="3324">
                  <c:v>1.1118000000000006E-2</c:v>
                </c:pt>
                <c:pt idx="3325">
                  <c:v>1.1127000000000001E-2</c:v>
                </c:pt>
                <c:pt idx="3326">
                  <c:v>1.113600000000001E-2</c:v>
                </c:pt>
                <c:pt idx="3327">
                  <c:v>1.1145000000000006E-2</c:v>
                </c:pt>
                <c:pt idx="3328">
                  <c:v>1.1155000000000002E-2</c:v>
                </c:pt>
                <c:pt idx="3329">
                  <c:v>1.1165000000000012E-2</c:v>
                </c:pt>
                <c:pt idx="3330">
                  <c:v>1.1175000000000008E-2</c:v>
                </c:pt>
                <c:pt idx="3331">
                  <c:v>1.1186000000000005E-2</c:v>
                </c:pt>
                <c:pt idx="3332">
                  <c:v>1.1197000000000002E-2</c:v>
                </c:pt>
                <c:pt idx="3333">
                  <c:v>1.1207999999999999E-2</c:v>
                </c:pt>
                <c:pt idx="3334">
                  <c:v>1.121900000000001E-2</c:v>
                </c:pt>
                <c:pt idx="3335">
                  <c:v>1.1231000000000008E-2</c:v>
                </c:pt>
                <c:pt idx="3336">
                  <c:v>1.1243000000000006E-2</c:v>
                </c:pt>
                <c:pt idx="3337">
                  <c:v>1.1255000000000005E-2</c:v>
                </c:pt>
                <c:pt idx="3338">
                  <c:v>1.1267000000000003E-2</c:v>
                </c:pt>
                <c:pt idx="3339">
                  <c:v>1.1280000000000002E-2</c:v>
                </c:pt>
                <c:pt idx="3340">
                  <c:v>1.1293000000000001E-2</c:v>
                </c:pt>
                <c:pt idx="3341">
                  <c:v>1.1306E-2</c:v>
                </c:pt>
                <c:pt idx="3342">
                  <c:v>1.132E-2</c:v>
                </c:pt>
                <c:pt idx="3343">
                  <c:v>1.1332999999999999E-2</c:v>
                </c:pt>
                <c:pt idx="3344">
                  <c:v>1.1346999999999999E-2</c:v>
                </c:pt>
                <c:pt idx="3345">
                  <c:v>1.1361E-2</c:v>
                </c:pt>
                <c:pt idx="3346">
                  <c:v>1.1376000000000001E-2</c:v>
                </c:pt>
                <c:pt idx="3347">
                  <c:v>1.1390000000000001E-2</c:v>
                </c:pt>
                <c:pt idx="3348">
                  <c:v>1.1405000000000002E-2</c:v>
                </c:pt>
                <c:pt idx="3349">
                  <c:v>1.1420000000000003E-2</c:v>
                </c:pt>
                <c:pt idx="3350">
                  <c:v>1.1436000000000005E-2</c:v>
                </c:pt>
                <c:pt idx="3351">
                  <c:v>1.1451000000000006E-2</c:v>
                </c:pt>
                <c:pt idx="3352">
                  <c:v>1.1467000000000008E-2</c:v>
                </c:pt>
                <c:pt idx="3353">
                  <c:v>1.1483000000000011E-2</c:v>
                </c:pt>
                <c:pt idx="3354">
                  <c:v>1.1499000000000013E-2</c:v>
                </c:pt>
                <c:pt idx="3355">
                  <c:v>1.1515000000000001E-2</c:v>
                </c:pt>
                <c:pt idx="3356">
                  <c:v>1.1532000000000004E-2</c:v>
                </c:pt>
                <c:pt idx="3357">
                  <c:v>1.1548000000000006E-2</c:v>
                </c:pt>
                <c:pt idx="3358">
                  <c:v>1.1565000000000009E-2</c:v>
                </c:pt>
                <c:pt idx="3359">
                  <c:v>1.1582000000000012E-2</c:v>
                </c:pt>
                <c:pt idx="3360">
                  <c:v>1.1599000000000002E-2</c:v>
                </c:pt>
                <c:pt idx="3361">
                  <c:v>1.1617000000000006E-2</c:v>
                </c:pt>
                <c:pt idx="3362">
                  <c:v>1.1634000000000009E-2</c:v>
                </c:pt>
                <c:pt idx="3363">
                  <c:v>1.1651999999999999E-2</c:v>
                </c:pt>
                <c:pt idx="3364">
                  <c:v>1.1669000000000002E-2</c:v>
                </c:pt>
                <c:pt idx="3365">
                  <c:v>1.1687000000000006E-2</c:v>
                </c:pt>
                <c:pt idx="3366">
                  <c:v>1.1705000000000011E-2</c:v>
                </c:pt>
                <c:pt idx="3367">
                  <c:v>1.1724000000000002E-2</c:v>
                </c:pt>
                <c:pt idx="3368">
                  <c:v>1.1742000000000006E-2</c:v>
                </c:pt>
                <c:pt idx="3369">
                  <c:v>1.176000000000001E-2</c:v>
                </c:pt>
                <c:pt idx="3370">
                  <c:v>1.1779000000000001E-2</c:v>
                </c:pt>
                <c:pt idx="3371">
                  <c:v>1.1797000000000005E-2</c:v>
                </c:pt>
                <c:pt idx="3372">
                  <c:v>1.1816000000000011E-2</c:v>
                </c:pt>
                <c:pt idx="3373">
                  <c:v>1.1834000000000001E-2</c:v>
                </c:pt>
                <c:pt idx="3374">
                  <c:v>1.1853000000000006E-2</c:v>
                </c:pt>
                <c:pt idx="3375">
                  <c:v>1.1872000000000011E-2</c:v>
                </c:pt>
                <c:pt idx="3376">
                  <c:v>1.1891000000000002E-2</c:v>
                </c:pt>
                <c:pt idx="3377">
                  <c:v>1.1910000000000007E-2</c:v>
                </c:pt>
                <c:pt idx="3378">
                  <c:v>1.1929000000000013E-2</c:v>
                </c:pt>
                <c:pt idx="3379">
                  <c:v>1.1948000000000004E-2</c:v>
                </c:pt>
                <c:pt idx="3380">
                  <c:v>1.1967000000000009E-2</c:v>
                </c:pt>
                <c:pt idx="3381">
                  <c:v>1.1986E-2</c:v>
                </c:pt>
                <c:pt idx="3382">
                  <c:v>1.2005000000000005E-2</c:v>
                </c:pt>
                <c:pt idx="3383">
                  <c:v>1.202400000000001E-2</c:v>
                </c:pt>
                <c:pt idx="3384">
                  <c:v>1.2043000000000002E-2</c:v>
                </c:pt>
                <c:pt idx="3385">
                  <c:v>1.2062000000000007E-2</c:v>
                </c:pt>
                <c:pt idx="3386">
                  <c:v>1.2081000000000012E-2</c:v>
                </c:pt>
                <c:pt idx="3387">
                  <c:v>1.2100000000000003E-2</c:v>
                </c:pt>
                <c:pt idx="3388">
                  <c:v>1.2119000000000008E-2</c:v>
                </c:pt>
                <c:pt idx="3389">
                  <c:v>1.2137999999999999E-2</c:v>
                </c:pt>
                <c:pt idx="3390">
                  <c:v>1.2156000000000004E-2</c:v>
                </c:pt>
                <c:pt idx="3391">
                  <c:v>1.2175000000000009E-2</c:v>
                </c:pt>
                <c:pt idx="3392">
                  <c:v>1.2194E-2</c:v>
                </c:pt>
                <c:pt idx="3393">
                  <c:v>1.2212000000000004E-2</c:v>
                </c:pt>
                <c:pt idx="3394">
                  <c:v>1.2231000000000009E-2</c:v>
                </c:pt>
                <c:pt idx="3395">
                  <c:v>1.2248999999999999E-2</c:v>
                </c:pt>
                <c:pt idx="3396">
                  <c:v>1.2267000000000004E-2</c:v>
                </c:pt>
                <c:pt idx="3397">
                  <c:v>1.2285000000000008E-2</c:v>
                </c:pt>
                <c:pt idx="3398">
                  <c:v>1.2303000000000012E-2</c:v>
                </c:pt>
                <c:pt idx="3399">
                  <c:v>1.2321000000000002E-2</c:v>
                </c:pt>
                <c:pt idx="3400">
                  <c:v>1.2339000000000006E-2</c:v>
                </c:pt>
                <c:pt idx="3401">
                  <c:v>1.2356000000000009E-2</c:v>
                </c:pt>
                <c:pt idx="3402">
                  <c:v>1.2373000000000012E-2</c:v>
                </c:pt>
                <c:pt idx="3403">
                  <c:v>1.2390000000000002E-2</c:v>
                </c:pt>
                <c:pt idx="3404">
                  <c:v>1.2407000000000005E-2</c:v>
                </c:pt>
                <c:pt idx="3405">
                  <c:v>1.2424000000000008E-2</c:v>
                </c:pt>
                <c:pt idx="3406">
                  <c:v>1.244000000000001E-2</c:v>
                </c:pt>
                <c:pt idx="3407">
                  <c:v>1.2456999999999999E-2</c:v>
                </c:pt>
                <c:pt idx="3408">
                  <c:v>1.2473000000000001E-2</c:v>
                </c:pt>
                <c:pt idx="3409">
                  <c:v>1.2488000000000003E-2</c:v>
                </c:pt>
                <c:pt idx="3410">
                  <c:v>1.2504000000000005E-2</c:v>
                </c:pt>
                <c:pt idx="3411">
                  <c:v>1.2519000000000006E-2</c:v>
                </c:pt>
                <c:pt idx="3412">
                  <c:v>1.2534000000000007E-2</c:v>
                </c:pt>
                <c:pt idx="3413">
                  <c:v>1.2549000000000008E-2</c:v>
                </c:pt>
                <c:pt idx="3414">
                  <c:v>1.2563000000000008E-2</c:v>
                </c:pt>
                <c:pt idx="3415">
                  <c:v>1.2577000000000008E-2</c:v>
                </c:pt>
                <c:pt idx="3416">
                  <c:v>1.2591000000000008E-2</c:v>
                </c:pt>
                <c:pt idx="3417">
                  <c:v>1.2604000000000008E-2</c:v>
                </c:pt>
                <c:pt idx="3418">
                  <c:v>1.2617000000000007E-2</c:v>
                </c:pt>
                <c:pt idx="3419">
                  <c:v>1.2630000000000006E-2</c:v>
                </c:pt>
                <c:pt idx="3420">
                  <c:v>1.2642000000000004E-2</c:v>
                </c:pt>
                <c:pt idx="3421">
                  <c:v>1.2654000000000002E-2</c:v>
                </c:pt>
                <c:pt idx="3422">
                  <c:v>1.2664999999999999E-2</c:v>
                </c:pt>
                <c:pt idx="3423">
                  <c:v>1.2677000000000011E-2</c:v>
                </c:pt>
                <c:pt idx="3424">
                  <c:v>1.2687000000000007E-2</c:v>
                </c:pt>
                <c:pt idx="3425">
                  <c:v>1.2698000000000004E-2</c:v>
                </c:pt>
                <c:pt idx="3426">
                  <c:v>1.2708000000000001E-2</c:v>
                </c:pt>
                <c:pt idx="3427">
                  <c:v>1.271700000000001E-2</c:v>
                </c:pt>
                <c:pt idx="3428">
                  <c:v>1.2726000000000005E-2</c:v>
                </c:pt>
                <c:pt idx="3429">
                  <c:v>1.2735E-2</c:v>
                </c:pt>
                <c:pt idx="3430">
                  <c:v>1.2743000000000008E-2</c:v>
                </c:pt>
                <c:pt idx="3431">
                  <c:v>1.2751000000000002E-2</c:v>
                </c:pt>
                <c:pt idx="3432">
                  <c:v>1.2758000000000009E-2</c:v>
                </c:pt>
                <c:pt idx="3433">
                  <c:v>1.2765000000000002E-2</c:v>
                </c:pt>
                <c:pt idx="3434">
                  <c:v>1.2771000000000008E-2</c:v>
                </c:pt>
                <c:pt idx="3435">
                  <c:v>1.2777E-2</c:v>
                </c:pt>
                <c:pt idx="3436">
                  <c:v>1.2782000000000005E-2</c:v>
                </c:pt>
                <c:pt idx="3437">
                  <c:v>1.278700000000001E-2</c:v>
                </c:pt>
                <c:pt idx="3438">
                  <c:v>1.2791E-2</c:v>
                </c:pt>
                <c:pt idx="3439">
                  <c:v>1.2795000000000004E-2</c:v>
                </c:pt>
                <c:pt idx="3440">
                  <c:v>1.2798000000000007E-2</c:v>
                </c:pt>
                <c:pt idx="3441">
                  <c:v>1.2800000000000009E-2</c:v>
                </c:pt>
                <c:pt idx="3442">
                  <c:v>1.2803000000000012E-2</c:v>
                </c:pt>
                <c:pt idx="3443">
                  <c:v>1.2803999999999999E-2</c:v>
                </c:pt>
                <c:pt idx="3444">
                  <c:v>1.2805E-2</c:v>
                </c:pt>
                <c:pt idx="3445">
                  <c:v>1.2806000000000001E-2</c:v>
                </c:pt>
                <c:pt idx="3446">
                  <c:v>1.2805E-2</c:v>
                </c:pt>
                <c:pt idx="3447">
                  <c:v>1.2805E-2</c:v>
                </c:pt>
                <c:pt idx="3448">
                  <c:v>1.2803999999999999E-2</c:v>
                </c:pt>
                <c:pt idx="3449">
                  <c:v>1.2802000000000011E-2</c:v>
                </c:pt>
                <c:pt idx="3450">
                  <c:v>1.2799000000000008E-2</c:v>
                </c:pt>
                <c:pt idx="3451">
                  <c:v>1.2796000000000005E-2</c:v>
                </c:pt>
                <c:pt idx="3452">
                  <c:v>1.2793000000000002E-2</c:v>
                </c:pt>
                <c:pt idx="3453">
                  <c:v>1.2789000000000012E-2</c:v>
                </c:pt>
                <c:pt idx="3454">
                  <c:v>1.2784000000000007E-2</c:v>
                </c:pt>
                <c:pt idx="3455">
                  <c:v>1.2779000000000002E-2</c:v>
                </c:pt>
                <c:pt idx="3456">
                  <c:v>1.277300000000001E-2</c:v>
                </c:pt>
                <c:pt idx="3457">
                  <c:v>1.2766000000000003E-2</c:v>
                </c:pt>
                <c:pt idx="3458">
                  <c:v>1.275900000000001E-2</c:v>
                </c:pt>
                <c:pt idx="3459">
                  <c:v>1.2752000000000003E-2</c:v>
                </c:pt>
                <c:pt idx="3460">
                  <c:v>1.2744000000000009E-2</c:v>
                </c:pt>
                <c:pt idx="3461">
                  <c:v>1.2735E-2</c:v>
                </c:pt>
                <c:pt idx="3462">
                  <c:v>1.2725000000000004E-2</c:v>
                </c:pt>
                <c:pt idx="3463">
                  <c:v>1.2716000000000009E-2</c:v>
                </c:pt>
                <c:pt idx="3464">
                  <c:v>1.2705000000000011E-2</c:v>
                </c:pt>
                <c:pt idx="3465">
                  <c:v>1.2694E-2</c:v>
                </c:pt>
                <c:pt idx="3466">
                  <c:v>1.2682000000000002E-2</c:v>
                </c:pt>
                <c:pt idx="3467">
                  <c:v>1.2670000000000004E-2</c:v>
                </c:pt>
                <c:pt idx="3468">
                  <c:v>1.2658000000000006E-2</c:v>
                </c:pt>
                <c:pt idx="3469">
                  <c:v>1.2644000000000006E-2</c:v>
                </c:pt>
                <c:pt idx="3470">
                  <c:v>1.2631000000000007E-2</c:v>
                </c:pt>
                <c:pt idx="3471">
                  <c:v>1.2616000000000006E-2</c:v>
                </c:pt>
                <c:pt idx="3472">
                  <c:v>1.2602000000000006E-2</c:v>
                </c:pt>
                <c:pt idx="3473">
                  <c:v>1.2586000000000003E-2</c:v>
                </c:pt>
                <c:pt idx="3474">
                  <c:v>1.2571000000000002E-2</c:v>
                </c:pt>
                <c:pt idx="3475">
                  <c:v>1.2553999999999999E-2</c:v>
                </c:pt>
                <c:pt idx="3476">
                  <c:v>1.2538000000000011E-2</c:v>
                </c:pt>
                <c:pt idx="3477">
                  <c:v>1.2520000000000007E-2</c:v>
                </c:pt>
                <c:pt idx="3478">
                  <c:v>1.2503000000000004E-2</c:v>
                </c:pt>
                <c:pt idx="3479">
                  <c:v>1.2485E-2</c:v>
                </c:pt>
                <c:pt idx="3480">
                  <c:v>1.2466000000000008E-2</c:v>
                </c:pt>
                <c:pt idx="3481">
                  <c:v>1.2447000000000003E-2</c:v>
                </c:pt>
                <c:pt idx="3482">
                  <c:v>1.2428000000000012E-2</c:v>
                </c:pt>
                <c:pt idx="3483">
                  <c:v>1.2408000000000006E-2</c:v>
                </c:pt>
                <c:pt idx="3484">
                  <c:v>1.2388E-2</c:v>
                </c:pt>
                <c:pt idx="3485">
                  <c:v>1.2368000000000007E-2</c:v>
                </c:pt>
                <c:pt idx="3486">
                  <c:v>1.2347E-2</c:v>
                </c:pt>
                <c:pt idx="3487">
                  <c:v>1.2326000000000007E-2</c:v>
                </c:pt>
                <c:pt idx="3488">
                  <c:v>1.2303999999999999E-2</c:v>
                </c:pt>
                <c:pt idx="3489">
                  <c:v>1.2283000000000006E-2</c:v>
                </c:pt>
                <c:pt idx="3490">
                  <c:v>1.2261000000000011E-2</c:v>
                </c:pt>
                <c:pt idx="3491">
                  <c:v>1.2239000000000003E-2</c:v>
                </c:pt>
                <c:pt idx="3492">
                  <c:v>1.2216000000000008E-2</c:v>
                </c:pt>
                <c:pt idx="3493">
                  <c:v>1.2194E-2</c:v>
                </c:pt>
                <c:pt idx="3494">
                  <c:v>1.2171000000000005E-2</c:v>
                </c:pt>
                <c:pt idx="3495">
                  <c:v>1.2148000000000009E-2</c:v>
                </c:pt>
                <c:pt idx="3496">
                  <c:v>1.2125E-2</c:v>
                </c:pt>
                <c:pt idx="3497">
                  <c:v>1.2102000000000005E-2</c:v>
                </c:pt>
                <c:pt idx="3498">
                  <c:v>1.2078000000000009E-2</c:v>
                </c:pt>
                <c:pt idx="3499">
                  <c:v>1.2055E-2</c:v>
                </c:pt>
                <c:pt idx="3500">
                  <c:v>1.2032000000000004E-2</c:v>
                </c:pt>
                <c:pt idx="3501">
                  <c:v>1.2008000000000008E-2</c:v>
                </c:pt>
                <c:pt idx="3502">
                  <c:v>1.1984999999999999E-2</c:v>
                </c:pt>
                <c:pt idx="3503">
                  <c:v>1.1961000000000003E-2</c:v>
                </c:pt>
                <c:pt idx="3504">
                  <c:v>1.1938000000000008E-2</c:v>
                </c:pt>
                <c:pt idx="3505">
                  <c:v>1.1914000000000011E-2</c:v>
                </c:pt>
                <c:pt idx="3506">
                  <c:v>1.1891000000000002E-2</c:v>
                </c:pt>
                <c:pt idx="3507">
                  <c:v>1.1868000000000007E-2</c:v>
                </c:pt>
                <c:pt idx="3508">
                  <c:v>1.1845000000000012E-2</c:v>
                </c:pt>
                <c:pt idx="3509">
                  <c:v>1.1822000000000003E-2</c:v>
                </c:pt>
                <c:pt idx="3510">
                  <c:v>1.1799000000000007E-2</c:v>
                </c:pt>
                <c:pt idx="3511">
                  <c:v>1.1776999999999999E-2</c:v>
                </c:pt>
                <c:pt idx="3512">
                  <c:v>1.1755000000000005E-2</c:v>
                </c:pt>
                <c:pt idx="3513">
                  <c:v>1.1733000000000011E-2</c:v>
                </c:pt>
                <c:pt idx="3514">
                  <c:v>1.1711000000000003E-2</c:v>
                </c:pt>
                <c:pt idx="3515">
                  <c:v>1.1690000000000009E-2</c:v>
                </c:pt>
                <c:pt idx="3516">
                  <c:v>1.1669000000000002E-2</c:v>
                </c:pt>
                <c:pt idx="3517">
                  <c:v>1.1648000000000009E-2</c:v>
                </c:pt>
                <c:pt idx="3518">
                  <c:v>1.1628000000000003E-2</c:v>
                </c:pt>
                <c:pt idx="3519">
                  <c:v>1.1608000000000011E-2</c:v>
                </c:pt>
                <c:pt idx="3520">
                  <c:v>1.1588000000000005E-2</c:v>
                </c:pt>
                <c:pt idx="3521">
                  <c:v>1.1568999999999999E-2</c:v>
                </c:pt>
                <c:pt idx="3522">
                  <c:v>1.1551000000000009E-2</c:v>
                </c:pt>
                <c:pt idx="3523">
                  <c:v>1.1533000000000005E-2</c:v>
                </c:pt>
                <c:pt idx="3524">
                  <c:v>1.1515000000000001E-2</c:v>
                </c:pt>
                <c:pt idx="3525">
                  <c:v>1.1498000000000012E-2</c:v>
                </c:pt>
                <c:pt idx="3526">
                  <c:v>1.148200000000001E-2</c:v>
                </c:pt>
                <c:pt idx="3527">
                  <c:v>1.1466000000000007E-2</c:v>
                </c:pt>
                <c:pt idx="3528">
                  <c:v>1.1451000000000006E-2</c:v>
                </c:pt>
                <c:pt idx="3529">
                  <c:v>1.1436000000000005E-2</c:v>
                </c:pt>
                <c:pt idx="3530">
                  <c:v>1.1422000000000005E-2</c:v>
                </c:pt>
                <c:pt idx="3531">
                  <c:v>1.1409000000000006E-2</c:v>
                </c:pt>
                <c:pt idx="3532">
                  <c:v>1.1397000000000008E-2</c:v>
                </c:pt>
                <c:pt idx="3533">
                  <c:v>1.138500000000001E-2</c:v>
                </c:pt>
                <c:pt idx="3534">
                  <c:v>1.1374000000000013E-2</c:v>
                </c:pt>
                <c:pt idx="3535">
                  <c:v>1.1363000000000002E-2</c:v>
                </c:pt>
                <c:pt idx="3536">
                  <c:v>1.1354000000000006E-2</c:v>
                </c:pt>
                <c:pt idx="3537">
                  <c:v>1.1345000000000011E-2</c:v>
                </c:pt>
                <c:pt idx="3538">
                  <c:v>1.1337000000000003E-2</c:v>
                </c:pt>
                <c:pt idx="3539">
                  <c:v>1.133000000000001E-2</c:v>
                </c:pt>
                <c:pt idx="3540">
                  <c:v>1.1323000000000003E-2</c:v>
                </c:pt>
                <c:pt idx="3541">
                  <c:v>1.1318000000000012E-2</c:v>
                </c:pt>
                <c:pt idx="3542">
                  <c:v>1.1313000000000007E-2</c:v>
                </c:pt>
                <c:pt idx="3543">
                  <c:v>1.1309000000000003E-2</c:v>
                </c:pt>
                <c:pt idx="3544">
                  <c:v>1.1306E-2</c:v>
                </c:pt>
                <c:pt idx="3545">
                  <c:v>1.1303000000000011E-2</c:v>
                </c:pt>
                <c:pt idx="3546">
                  <c:v>1.130200000000001E-2</c:v>
                </c:pt>
                <c:pt idx="3547">
                  <c:v>1.130200000000001E-2</c:v>
                </c:pt>
                <c:pt idx="3548">
                  <c:v>1.130200000000001E-2</c:v>
                </c:pt>
                <c:pt idx="3549">
                  <c:v>1.1303000000000011E-2</c:v>
                </c:pt>
                <c:pt idx="3550">
                  <c:v>1.1304999999999999E-2</c:v>
                </c:pt>
                <c:pt idx="3551">
                  <c:v>1.1308000000000002E-2</c:v>
                </c:pt>
                <c:pt idx="3552">
                  <c:v>1.1312000000000006E-2</c:v>
                </c:pt>
                <c:pt idx="3553">
                  <c:v>1.1317000000000011E-2</c:v>
                </c:pt>
                <c:pt idx="3554">
                  <c:v>1.1322000000000002E-2</c:v>
                </c:pt>
                <c:pt idx="3555">
                  <c:v>1.1329000000000009E-2</c:v>
                </c:pt>
                <c:pt idx="3556">
                  <c:v>1.1336000000000002E-2</c:v>
                </c:pt>
                <c:pt idx="3557">
                  <c:v>1.134400000000001E-2</c:v>
                </c:pt>
                <c:pt idx="3558">
                  <c:v>1.1353000000000005E-2</c:v>
                </c:pt>
                <c:pt idx="3559">
                  <c:v>1.1363000000000002E-2</c:v>
                </c:pt>
                <c:pt idx="3560">
                  <c:v>1.1374000000000013E-2</c:v>
                </c:pt>
                <c:pt idx="3561">
                  <c:v>1.1386000000000011E-2</c:v>
                </c:pt>
                <c:pt idx="3562">
                  <c:v>1.1398000000000009E-2</c:v>
                </c:pt>
                <c:pt idx="3563">
                  <c:v>1.1411000000000008E-2</c:v>
                </c:pt>
                <c:pt idx="3564">
                  <c:v>1.1425000000000008E-2</c:v>
                </c:pt>
                <c:pt idx="3565">
                  <c:v>1.1440000000000009E-2</c:v>
                </c:pt>
                <c:pt idx="3566">
                  <c:v>1.145500000000001E-2</c:v>
                </c:pt>
                <c:pt idx="3567">
                  <c:v>1.1471000000000012E-2</c:v>
                </c:pt>
                <c:pt idx="3568">
                  <c:v>1.1488000000000002E-2</c:v>
                </c:pt>
                <c:pt idx="3569">
                  <c:v>1.1506000000000006E-2</c:v>
                </c:pt>
                <c:pt idx="3570">
                  <c:v>1.152400000000001E-2</c:v>
                </c:pt>
                <c:pt idx="3571">
                  <c:v>1.1543000000000001E-2</c:v>
                </c:pt>
                <c:pt idx="3572">
                  <c:v>1.1562000000000006E-2</c:v>
                </c:pt>
                <c:pt idx="3573">
                  <c:v>1.1582000000000012E-2</c:v>
                </c:pt>
                <c:pt idx="3574">
                  <c:v>1.1603000000000006E-2</c:v>
                </c:pt>
                <c:pt idx="3575">
                  <c:v>1.1623999999999999E-2</c:v>
                </c:pt>
                <c:pt idx="3576">
                  <c:v>1.1646000000000007E-2</c:v>
                </c:pt>
                <c:pt idx="3577">
                  <c:v>1.1668000000000001E-2</c:v>
                </c:pt>
                <c:pt idx="3578">
                  <c:v>1.1690000000000009E-2</c:v>
                </c:pt>
                <c:pt idx="3579">
                  <c:v>1.1713000000000005E-2</c:v>
                </c:pt>
                <c:pt idx="3580">
                  <c:v>1.1737000000000001E-2</c:v>
                </c:pt>
                <c:pt idx="3581">
                  <c:v>1.1761000000000011E-2</c:v>
                </c:pt>
                <c:pt idx="3582">
                  <c:v>1.1785000000000007E-2</c:v>
                </c:pt>
                <c:pt idx="3583">
                  <c:v>1.1809000000000004E-2</c:v>
                </c:pt>
                <c:pt idx="3584">
                  <c:v>1.1834000000000001E-2</c:v>
                </c:pt>
                <c:pt idx="3585">
                  <c:v>1.1859000000000012E-2</c:v>
                </c:pt>
                <c:pt idx="3586">
                  <c:v>1.1884000000000009E-2</c:v>
                </c:pt>
                <c:pt idx="3587">
                  <c:v>1.1909000000000006E-2</c:v>
                </c:pt>
                <c:pt idx="3588">
                  <c:v>1.1935000000000005E-2</c:v>
                </c:pt>
                <c:pt idx="3589">
                  <c:v>1.1960000000000002E-2</c:v>
                </c:pt>
                <c:pt idx="3590">
                  <c:v>1.1986E-2</c:v>
                </c:pt>
                <c:pt idx="3591">
                  <c:v>1.2012000000000012E-2</c:v>
                </c:pt>
                <c:pt idx="3592">
                  <c:v>1.2037000000000009E-2</c:v>
                </c:pt>
                <c:pt idx="3593">
                  <c:v>1.2063000000000008E-2</c:v>
                </c:pt>
                <c:pt idx="3594">
                  <c:v>1.2088000000000005E-2</c:v>
                </c:pt>
                <c:pt idx="3595">
                  <c:v>1.2114000000000003E-2</c:v>
                </c:pt>
                <c:pt idx="3596">
                  <c:v>1.2139E-2</c:v>
                </c:pt>
                <c:pt idx="3597">
                  <c:v>1.2164000000000012E-2</c:v>
                </c:pt>
                <c:pt idx="3598">
                  <c:v>1.2188000000000008E-2</c:v>
                </c:pt>
                <c:pt idx="3599">
                  <c:v>1.2213000000000005E-2</c:v>
                </c:pt>
                <c:pt idx="3600">
                  <c:v>1.2237000000000001E-2</c:v>
                </c:pt>
                <c:pt idx="3601">
                  <c:v>1.2261000000000011E-2</c:v>
                </c:pt>
                <c:pt idx="3602">
                  <c:v>1.2284000000000007E-2</c:v>
                </c:pt>
                <c:pt idx="3603">
                  <c:v>1.2307000000000002E-2</c:v>
                </c:pt>
                <c:pt idx="3604">
                  <c:v>1.2330000000000011E-2</c:v>
                </c:pt>
                <c:pt idx="3605">
                  <c:v>1.2352000000000005E-2</c:v>
                </c:pt>
                <c:pt idx="3606">
                  <c:v>1.2373000000000012E-2</c:v>
                </c:pt>
                <c:pt idx="3607">
                  <c:v>1.2394000000000006E-2</c:v>
                </c:pt>
                <c:pt idx="3608">
                  <c:v>1.2414999999999999E-2</c:v>
                </c:pt>
                <c:pt idx="3609">
                  <c:v>1.2434000000000004E-2</c:v>
                </c:pt>
                <c:pt idx="3610">
                  <c:v>1.245400000000001E-2</c:v>
                </c:pt>
                <c:pt idx="3611">
                  <c:v>1.2472E-2</c:v>
                </c:pt>
                <c:pt idx="3612">
                  <c:v>1.2490000000000005E-2</c:v>
                </c:pt>
                <c:pt idx="3613">
                  <c:v>1.2507000000000008E-2</c:v>
                </c:pt>
                <c:pt idx="3614">
                  <c:v>1.252300000000001E-2</c:v>
                </c:pt>
                <c:pt idx="3615">
                  <c:v>1.2539000000000012E-2</c:v>
                </c:pt>
                <c:pt idx="3616">
                  <c:v>1.2553000000000012E-2</c:v>
                </c:pt>
                <c:pt idx="3617">
                  <c:v>1.2567000000000012E-2</c:v>
                </c:pt>
                <c:pt idx="3618">
                  <c:v>1.2580000000000011E-2</c:v>
                </c:pt>
                <c:pt idx="3619">
                  <c:v>1.2592000000000009E-2</c:v>
                </c:pt>
                <c:pt idx="3620">
                  <c:v>1.2603000000000007E-2</c:v>
                </c:pt>
                <c:pt idx="3621">
                  <c:v>1.2614000000000004E-2</c:v>
                </c:pt>
                <c:pt idx="3622">
                  <c:v>1.2623000000000013E-2</c:v>
                </c:pt>
                <c:pt idx="3623">
                  <c:v>1.2631000000000007E-2</c:v>
                </c:pt>
                <c:pt idx="3624">
                  <c:v>1.2639000000000001E-2</c:v>
                </c:pt>
                <c:pt idx="3625">
                  <c:v>1.2645000000000007E-2</c:v>
                </c:pt>
                <c:pt idx="3626">
                  <c:v>1.2650999999999999E-2</c:v>
                </c:pt>
                <c:pt idx="3627">
                  <c:v>1.2655000000000003E-2</c:v>
                </c:pt>
                <c:pt idx="3628">
                  <c:v>1.2658000000000006E-2</c:v>
                </c:pt>
                <c:pt idx="3629">
                  <c:v>1.2661000000000009E-2</c:v>
                </c:pt>
                <c:pt idx="3630">
                  <c:v>1.266200000000001E-2</c:v>
                </c:pt>
                <c:pt idx="3631">
                  <c:v>1.2663000000000011E-2</c:v>
                </c:pt>
                <c:pt idx="3632">
                  <c:v>1.266200000000001E-2</c:v>
                </c:pt>
                <c:pt idx="3633">
                  <c:v>1.2660000000000008E-2</c:v>
                </c:pt>
                <c:pt idx="3634">
                  <c:v>1.2658000000000006E-2</c:v>
                </c:pt>
                <c:pt idx="3635">
                  <c:v>1.2654000000000002E-2</c:v>
                </c:pt>
                <c:pt idx="3636">
                  <c:v>1.2649000000000011E-2</c:v>
                </c:pt>
                <c:pt idx="3637">
                  <c:v>1.2643000000000005E-2</c:v>
                </c:pt>
                <c:pt idx="3638">
                  <c:v>1.2636999999999999E-2</c:v>
                </c:pt>
                <c:pt idx="3639">
                  <c:v>1.2629000000000005E-2</c:v>
                </c:pt>
                <c:pt idx="3640">
                  <c:v>1.262000000000001E-2</c:v>
                </c:pt>
                <c:pt idx="3641">
                  <c:v>1.261E-2</c:v>
                </c:pt>
                <c:pt idx="3642">
                  <c:v>1.2600000000000004E-2</c:v>
                </c:pt>
                <c:pt idx="3643">
                  <c:v>1.2588000000000005E-2</c:v>
                </c:pt>
                <c:pt idx="3644">
                  <c:v>1.2575000000000006E-2</c:v>
                </c:pt>
                <c:pt idx="3645">
                  <c:v>1.2562000000000007E-2</c:v>
                </c:pt>
                <c:pt idx="3646">
                  <c:v>1.2548000000000007E-2</c:v>
                </c:pt>
                <c:pt idx="3647">
                  <c:v>1.2532000000000005E-2</c:v>
                </c:pt>
                <c:pt idx="3648">
                  <c:v>1.2516000000000003E-2</c:v>
                </c:pt>
                <c:pt idx="3649">
                  <c:v>1.2499E-2</c:v>
                </c:pt>
                <c:pt idx="3650">
                  <c:v>1.248200000000001E-2</c:v>
                </c:pt>
                <c:pt idx="3651">
                  <c:v>1.2463000000000005E-2</c:v>
                </c:pt>
                <c:pt idx="3652">
                  <c:v>1.2444E-2</c:v>
                </c:pt>
                <c:pt idx="3653">
                  <c:v>1.2424000000000008E-2</c:v>
                </c:pt>
                <c:pt idx="3654">
                  <c:v>1.2404000000000002E-2</c:v>
                </c:pt>
                <c:pt idx="3655">
                  <c:v>1.2382000000000008E-2</c:v>
                </c:pt>
                <c:pt idx="3656">
                  <c:v>1.2359999999999999E-2</c:v>
                </c:pt>
                <c:pt idx="3657">
                  <c:v>1.2338000000000005E-2</c:v>
                </c:pt>
                <c:pt idx="3658">
                  <c:v>1.231500000000001E-2</c:v>
                </c:pt>
                <c:pt idx="3659">
                  <c:v>1.2292000000000001E-2</c:v>
                </c:pt>
                <c:pt idx="3660">
                  <c:v>1.2268000000000005E-2</c:v>
                </c:pt>
                <c:pt idx="3661">
                  <c:v>1.2243000000000007E-2</c:v>
                </c:pt>
                <c:pt idx="3662">
                  <c:v>1.2219000000000011E-2</c:v>
                </c:pt>
                <c:pt idx="3663">
                  <c:v>1.2194E-2</c:v>
                </c:pt>
                <c:pt idx="3664">
                  <c:v>1.2168000000000002E-2</c:v>
                </c:pt>
                <c:pt idx="3665">
                  <c:v>1.2143000000000004E-2</c:v>
                </c:pt>
                <c:pt idx="3666">
                  <c:v>1.2117000000000006E-2</c:v>
                </c:pt>
                <c:pt idx="3667">
                  <c:v>1.2090000000000007E-2</c:v>
                </c:pt>
                <c:pt idx="3668">
                  <c:v>1.2064000000000009E-2</c:v>
                </c:pt>
                <c:pt idx="3669">
                  <c:v>1.203800000000001E-2</c:v>
                </c:pt>
                <c:pt idx="3670">
                  <c:v>1.2012000000000012E-2</c:v>
                </c:pt>
                <c:pt idx="3671">
                  <c:v>1.1984999999999999E-2</c:v>
                </c:pt>
                <c:pt idx="3672">
                  <c:v>1.1959000000000001E-2</c:v>
                </c:pt>
                <c:pt idx="3673">
                  <c:v>1.1932000000000002E-2</c:v>
                </c:pt>
                <c:pt idx="3674">
                  <c:v>1.1906000000000003E-2</c:v>
                </c:pt>
                <c:pt idx="3675">
                  <c:v>1.1880000000000005E-2</c:v>
                </c:pt>
                <c:pt idx="3676">
                  <c:v>1.1854000000000007E-2</c:v>
                </c:pt>
                <c:pt idx="3677">
                  <c:v>1.182900000000001E-2</c:v>
                </c:pt>
                <c:pt idx="3678">
                  <c:v>1.1803000000000011E-2</c:v>
                </c:pt>
                <c:pt idx="3679">
                  <c:v>1.1778E-2</c:v>
                </c:pt>
                <c:pt idx="3680">
                  <c:v>1.1753000000000003E-2</c:v>
                </c:pt>
                <c:pt idx="3681">
                  <c:v>1.1729000000000007E-2</c:v>
                </c:pt>
                <c:pt idx="3682">
                  <c:v>1.1705000000000011E-2</c:v>
                </c:pt>
                <c:pt idx="3683">
                  <c:v>1.1682000000000001E-2</c:v>
                </c:pt>
                <c:pt idx="3684">
                  <c:v>1.1659000000000006E-2</c:v>
                </c:pt>
                <c:pt idx="3685">
                  <c:v>1.1637000000000012E-2</c:v>
                </c:pt>
                <c:pt idx="3686">
                  <c:v>1.1615000000000004E-2</c:v>
                </c:pt>
                <c:pt idx="3687">
                  <c:v>1.1594000000000011E-2</c:v>
                </c:pt>
                <c:pt idx="3688">
                  <c:v>1.1574000000000004E-2</c:v>
                </c:pt>
                <c:pt idx="3689">
                  <c:v>1.1554000000000012E-2</c:v>
                </c:pt>
                <c:pt idx="3690">
                  <c:v>1.1535000000000007E-2</c:v>
                </c:pt>
                <c:pt idx="3691">
                  <c:v>1.1517000000000003E-2</c:v>
                </c:pt>
                <c:pt idx="3692">
                  <c:v>1.15E-2</c:v>
                </c:pt>
                <c:pt idx="3693">
                  <c:v>1.1483000000000011E-2</c:v>
                </c:pt>
                <c:pt idx="3694">
                  <c:v>1.1468000000000009E-2</c:v>
                </c:pt>
                <c:pt idx="3695">
                  <c:v>1.1453000000000008E-2</c:v>
                </c:pt>
                <c:pt idx="3696">
                  <c:v>1.1439000000000008E-2</c:v>
                </c:pt>
                <c:pt idx="3697">
                  <c:v>1.1426000000000009E-2</c:v>
                </c:pt>
                <c:pt idx="3698">
                  <c:v>1.1414000000000011E-2</c:v>
                </c:pt>
                <c:pt idx="3699">
                  <c:v>1.1403E-2</c:v>
                </c:pt>
                <c:pt idx="3700">
                  <c:v>1.1393000000000004E-2</c:v>
                </c:pt>
                <c:pt idx="3701">
                  <c:v>1.1384000000000009E-2</c:v>
                </c:pt>
                <c:pt idx="3702">
                  <c:v>1.1376000000000001E-2</c:v>
                </c:pt>
                <c:pt idx="3703">
                  <c:v>1.1369000000000008E-2</c:v>
                </c:pt>
                <c:pt idx="3704">
                  <c:v>1.1363000000000002E-2</c:v>
                </c:pt>
                <c:pt idx="3705">
                  <c:v>1.135800000000001E-2</c:v>
                </c:pt>
                <c:pt idx="3706">
                  <c:v>1.1354000000000006E-2</c:v>
                </c:pt>
                <c:pt idx="3707">
                  <c:v>1.1352000000000004E-2</c:v>
                </c:pt>
                <c:pt idx="3708">
                  <c:v>1.1350000000000002E-2</c:v>
                </c:pt>
                <c:pt idx="3709">
                  <c:v>1.1350000000000002E-2</c:v>
                </c:pt>
                <c:pt idx="3710">
                  <c:v>1.1350000000000002E-2</c:v>
                </c:pt>
                <c:pt idx="3711">
                  <c:v>1.1352000000000004E-2</c:v>
                </c:pt>
                <c:pt idx="3712">
                  <c:v>1.1355000000000007E-2</c:v>
                </c:pt>
                <c:pt idx="3713">
                  <c:v>1.135800000000001E-2</c:v>
                </c:pt>
                <c:pt idx="3714">
                  <c:v>1.1363000000000002E-2</c:v>
                </c:pt>
                <c:pt idx="3715">
                  <c:v>1.1369000000000008E-2</c:v>
                </c:pt>
                <c:pt idx="3716">
                  <c:v>1.1376000000000001E-2</c:v>
                </c:pt>
                <c:pt idx="3717">
                  <c:v>1.1384000000000009E-2</c:v>
                </c:pt>
                <c:pt idx="3718">
                  <c:v>1.1393000000000004E-2</c:v>
                </c:pt>
                <c:pt idx="3719">
                  <c:v>1.1404000000000001E-2</c:v>
                </c:pt>
                <c:pt idx="3720">
                  <c:v>1.1415000000000012E-2</c:v>
                </c:pt>
                <c:pt idx="3721">
                  <c:v>1.142700000000001E-2</c:v>
                </c:pt>
                <c:pt idx="3722">
                  <c:v>1.1440000000000009E-2</c:v>
                </c:pt>
                <c:pt idx="3723">
                  <c:v>1.1454000000000009E-2</c:v>
                </c:pt>
                <c:pt idx="3724">
                  <c:v>1.146900000000001E-2</c:v>
                </c:pt>
                <c:pt idx="3725">
                  <c:v>1.1485000000000013E-2</c:v>
                </c:pt>
                <c:pt idx="3726">
                  <c:v>1.1501000000000001E-2</c:v>
                </c:pt>
                <c:pt idx="3727">
                  <c:v>1.1519000000000005E-2</c:v>
                </c:pt>
                <c:pt idx="3728">
                  <c:v>1.1537000000000009E-2</c:v>
                </c:pt>
                <c:pt idx="3729">
                  <c:v>1.1556E-2</c:v>
                </c:pt>
                <c:pt idx="3730">
                  <c:v>1.1576000000000006E-2</c:v>
                </c:pt>
                <c:pt idx="3731">
                  <c:v>1.1597E-2</c:v>
                </c:pt>
                <c:pt idx="3732">
                  <c:v>1.1618000000000007E-2</c:v>
                </c:pt>
                <c:pt idx="3733">
                  <c:v>1.1640000000000001E-2</c:v>
                </c:pt>
                <c:pt idx="3734">
                  <c:v>1.166300000000001E-2</c:v>
                </c:pt>
                <c:pt idx="3735">
                  <c:v>1.1686000000000005E-2</c:v>
                </c:pt>
                <c:pt idx="3736">
                  <c:v>1.1709000000000001E-2</c:v>
                </c:pt>
                <c:pt idx="3737">
                  <c:v>1.1734000000000012E-2</c:v>
                </c:pt>
                <c:pt idx="3738">
                  <c:v>1.1758000000000008E-2</c:v>
                </c:pt>
                <c:pt idx="3739">
                  <c:v>1.1783000000000005E-2</c:v>
                </c:pt>
                <c:pt idx="3740">
                  <c:v>1.1808000000000003E-2</c:v>
                </c:pt>
                <c:pt idx="3741">
                  <c:v>1.1834000000000001E-2</c:v>
                </c:pt>
                <c:pt idx="3742">
                  <c:v>1.1859999999999999E-2</c:v>
                </c:pt>
                <c:pt idx="3743">
                  <c:v>1.1886000000000011E-2</c:v>
                </c:pt>
                <c:pt idx="3744">
                  <c:v>1.191300000000001E-2</c:v>
                </c:pt>
                <c:pt idx="3745">
                  <c:v>1.1939000000000009E-2</c:v>
                </c:pt>
                <c:pt idx="3746">
                  <c:v>1.1966000000000008E-2</c:v>
                </c:pt>
                <c:pt idx="3747">
                  <c:v>1.1993000000000007E-2</c:v>
                </c:pt>
                <c:pt idx="3748">
                  <c:v>1.2019000000000005E-2</c:v>
                </c:pt>
                <c:pt idx="3749">
                  <c:v>1.2046000000000005E-2</c:v>
                </c:pt>
                <c:pt idx="3750">
                  <c:v>1.2073000000000004E-2</c:v>
                </c:pt>
                <c:pt idx="3751">
                  <c:v>1.2099000000000002E-2</c:v>
                </c:pt>
                <c:pt idx="3752">
                  <c:v>1.2125E-2</c:v>
                </c:pt>
                <c:pt idx="3753">
                  <c:v>1.2152E-2</c:v>
                </c:pt>
                <c:pt idx="3754">
                  <c:v>1.2177000000000011E-2</c:v>
                </c:pt>
                <c:pt idx="3755">
                  <c:v>1.2203000000000009E-2</c:v>
                </c:pt>
                <c:pt idx="3756">
                  <c:v>1.2228000000000006E-2</c:v>
                </c:pt>
                <c:pt idx="3757">
                  <c:v>1.2253000000000003E-2</c:v>
                </c:pt>
                <c:pt idx="3758">
                  <c:v>1.2277E-2</c:v>
                </c:pt>
                <c:pt idx="3759">
                  <c:v>1.230100000000001E-2</c:v>
                </c:pt>
                <c:pt idx="3760">
                  <c:v>1.2325000000000006E-2</c:v>
                </c:pt>
                <c:pt idx="3761">
                  <c:v>1.2347E-2</c:v>
                </c:pt>
                <c:pt idx="3762">
                  <c:v>1.2370000000000009E-2</c:v>
                </c:pt>
                <c:pt idx="3763">
                  <c:v>1.2391000000000003E-2</c:v>
                </c:pt>
                <c:pt idx="3764">
                  <c:v>1.241200000000001E-2</c:v>
                </c:pt>
                <c:pt idx="3765">
                  <c:v>1.2432000000000002E-2</c:v>
                </c:pt>
                <c:pt idx="3766">
                  <c:v>1.2452000000000008E-2</c:v>
                </c:pt>
                <c:pt idx="3767">
                  <c:v>1.2470999999999999E-2</c:v>
                </c:pt>
                <c:pt idx="3768">
                  <c:v>1.2489000000000004E-2</c:v>
                </c:pt>
                <c:pt idx="3769">
                  <c:v>1.2506000000000007E-2</c:v>
                </c:pt>
                <c:pt idx="3770">
                  <c:v>1.2522000000000009E-2</c:v>
                </c:pt>
                <c:pt idx="3771">
                  <c:v>1.253700000000001E-2</c:v>
                </c:pt>
                <c:pt idx="3772">
                  <c:v>1.2552000000000011E-2</c:v>
                </c:pt>
                <c:pt idx="3773">
                  <c:v>1.256500000000001E-2</c:v>
                </c:pt>
                <c:pt idx="3774">
                  <c:v>1.2578000000000009E-2</c:v>
                </c:pt>
                <c:pt idx="3775">
                  <c:v>1.2589000000000006E-2</c:v>
                </c:pt>
                <c:pt idx="3776">
                  <c:v>1.2600000000000004E-2</c:v>
                </c:pt>
                <c:pt idx="3777">
                  <c:v>1.2609000000000013E-2</c:v>
                </c:pt>
                <c:pt idx="3778">
                  <c:v>1.2618000000000008E-2</c:v>
                </c:pt>
                <c:pt idx="3779">
                  <c:v>1.2625000000000001E-2</c:v>
                </c:pt>
                <c:pt idx="3780">
                  <c:v>1.2631000000000007E-2</c:v>
                </c:pt>
                <c:pt idx="3781">
                  <c:v>1.2636000000000012E-2</c:v>
                </c:pt>
                <c:pt idx="3782">
                  <c:v>1.2641000000000003E-2</c:v>
                </c:pt>
                <c:pt idx="3783">
                  <c:v>1.2644000000000006E-2</c:v>
                </c:pt>
                <c:pt idx="3784">
                  <c:v>1.2645000000000007E-2</c:v>
                </c:pt>
                <c:pt idx="3785">
                  <c:v>1.2646000000000008E-2</c:v>
                </c:pt>
                <c:pt idx="3786">
                  <c:v>1.2646000000000008E-2</c:v>
                </c:pt>
                <c:pt idx="3787">
                  <c:v>1.2645000000000007E-2</c:v>
                </c:pt>
                <c:pt idx="3788">
                  <c:v>1.2642000000000004E-2</c:v>
                </c:pt>
                <c:pt idx="3789">
                  <c:v>1.2638E-2</c:v>
                </c:pt>
                <c:pt idx="3790">
                  <c:v>1.263400000000001E-2</c:v>
                </c:pt>
                <c:pt idx="3791">
                  <c:v>1.2628000000000004E-2</c:v>
                </c:pt>
                <c:pt idx="3792">
                  <c:v>1.2621000000000011E-2</c:v>
                </c:pt>
                <c:pt idx="3793">
                  <c:v>1.2613000000000003E-2</c:v>
                </c:pt>
                <c:pt idx="3794">
                  <c:v>1.2604000000000008E-2</c:v>
                </c:pt>
                <c:pt idx="3795">
                  <c:v>1.2594000000000011E-2</c:v>
                </c:pt>
                <c:pt idx="3796">
                  <c:v>1.2583E-2</c:v>
                </c:pt>
                <c:pt idx="3797">
                  <c:v>1.2571000000000002E-2</c:v>
                </c:pt>
                <c:pt idx="3798">
                  <c:v>1.2558000000000003E-2</c:v>
                </c:pt>
                <c:pt idx="3799">
                  <c:v>1.2544000000000003E-2</c:v>
                </c:pt>
                <c:pt idx="3800">
                  <c:v>1.2529000000000002E-2</c:v>
                </c:pt>
                <c:pt idx="3801">
                  <c:v>1.2513E-2</c:v>
                </c:pt>
                <c:pt idx="3802">
                  <c:v>1.2496000000000011E-2</c:v>
                </c:pt>
                <c:pt idx="3803">
                  <c:v>1.2479000000000007E-2</c:v>
                </c:pt>
                <c:pt idx="3804">
                  <c:v>1.2460000000000002E-2</c:v>
                </c:pt>
                <c:pt idx="3805">
                  <c:v>1.2441000000000011E-2</c:v>
                </c:pt>
                <c:pt idx="3806">
                  <c:v>1.2421000000000005E-2</c:v>
                </c:pt>
                <c:pt idx="3807">
                  <c:v>1.2401000000000013E-2</c:v>
                </c:pt>
                <c:pt idx="3808">
                  <c:v>1.2379000000000005E-2</c:v>
                </c:pt>
                <c:pt idx="3809">
                  <c:v>1.235700000000001E-2</c:v>
                </c:pt>
                <c:pt idx="3810">
                  <c:v>1.2334000000000001E-2</c:v>
                </c:pt>
                <c:pt idx="3811">
                  <c:v>1.2311000000000006E-2</c:v>
                </c:pt>
                <c:pt idx="3812">
                  <c:v>1.2288000000000011E-2</c:v>
                </c:pt>
                <c:pt idx="3813">
                  <c:v>1.2263E-2</c:v>
                </c:pt>
                <c:pt idx="3814">
                  <c:v>1.2239000000000003E-2</c:v>
                </c:pt>
                <c:pt idx="3815">
                  <c:v>1.2213000000000005E-2</c:v>
                </c:pt>
                <c:pt idx="3816">
                  <c:v>1.2188000000000008E-2</c:v>
                </c:pt>
                <c:pt idx="3817">
                  <c:v>1.216200000000001E-2</c:v>
                </c:pt>
                <c:pt idx="3818">
                  <c:v>1.2136000000000011E-2</c:v>
                </c:pt>
                <c:pt idx="3819">
                  <c:v>1.2109999999999999E-2</c:v>
                </c:pt>
                <c:pt idx="3820">
                  <c:v>1.2083E-2</c:v>
                </c:pt>
                <c:pt idx="3821">
                  <c:v>1.2057000000000002E-2</c:v>
                </c:pt>
                <c:pt idx="3822">
                  <c:v>1.2030000000000002E-2</c:v>
                </c:pt>
                <c:pt idx="3823">
                  <c:v>1.2003000000000003E-2</c:v>
                </c:pt>
                <c:pt idx="3824">
                  <c:v>1.1976000000000004E-2</c:v>
                </c:pt>
                <c:pt idx="3825">
                  <c:v>1.1950000000000006E-2</c:v>
                </c:pt>
                <c:pt idx="3826">
                  <c:v>1.1923000000000007E-2</c:v>
                </c:pt>
                <c:pt idx="3827">
                  <c:v>1.1896000000000007E-2</c:v>
                </c:pt>
                <c:pt idx="3828">
                  <c:v>1.1870000000000009E-2</c:v>
                </c:pt>
                <c:pt idx="3829">
                  <c:v>1.1844000000000011E-2</c:v>
                </c:pt>
                <c:pt idx="3830">
                  <c:v>1.1818000000000013E-2</c:v>
                </c:pt>
                <c:pt idx="3831">
                  <c:v>1.1792E-2</c:v>
                </c:pt>
                <c:pt idx="3832">
                  <c:v>1.1767000000000003E-2</c:v>
                </c:pt>
                <c:pt idx="3833">
                  <c:v>1.1742000000000006E-2</c:v>
                </c:pt>
                <c:pt idx="3834">
                  <c:v>1.171800000000001E-2</c:v>
                </c:pt>
                <c:pt idx="3835">
                  <c:v>1.1694E-2</c:v>
                </c:pt>
                <c:pt idx="3836">
                  <c:v>1.1671000000000004E-2</c:v>
                </c:pt>
                <c:pt idx="3837">
                  <c:v>1.1648000000000009E-2</c:v>
                </c:pt>
                <c:pt idx="3838">
                  <c:v>1.1626000000000001E-2</c:v>
                </c:pt>
                <c:pt idx="3839">
                  <c:v>1.1604000000000007E-2</c:v>
                </c:pt>
                <c:pt idx="3840">
                  <c:v>1.1583E-2</c:v>
                </c:pt>
                <c:pt idx="3841">
                  <c:v>1.1563000000000007E-2</c:v>
                </c:pt>
                <c:pt idx="3842">
                  <c:v>1.1544000000000002E-2</c:v>
                </c:pt>
                <c:pt idx="3843">
                  <c:v>1.1525000000000011E-2</c:v>
                </c:pt>
                <c:pt idx="3844">
                  <c:v>1.1508000000000008E-2</c:v>
                </c:pt>
                <c:pt idx="3845">
                  <c:v>1.1491000000000005E-2</c:v>
                </c:pt>
                <c:pt idx="3846">
                  <c:v>1.1475000000000003E-2</c:v>
                </c:pt>
                <c:pt idx="3847">
                  <c:v>1.1460000000000001E-2</c:v>
                </c:pt>
                <c:pt idx="3848">
                  <c:v>1.1445E-2</c:v>
                </c:pt>
                <c:pt idx="3849">
                  <c:v>1.1432000000000001E-2</c:v>
                </c:pt>
                <c:pt idx="3850">
                  <c:v>1.1420000000000003E-2</c:v>
                </c:pt>
                <c:pt idx="3851">
                  <c:v>1.1409000000000006E-2</c:v>
                </c:pt>
                <c:pt idx="3852">
                  <c:v>1.1398000000000009E-2</c:v>
                </c:pt>
                <c:pt idx="3853">
                  <c:v>1.1389E-2</c:v>
                </c:pt>
                <c:pt idx="3854">
                  <c:v>1.1381000000000006E-2</c:v>
                </c:pt>
                <c:pt idx="3855">
                  <c:v>1.1374000000000013E-2</c:v>
                </c:pt>
                <c:pt idx="3856">
                  <c:v>1.1368000000000007E-2</c:v>
                </c:pt>
                <c:pt idx="3857">
                  <c:v>1.1363000000000002E-2</c:v>
                </c:pt>
                <c:pt idx="3858">
                  <c:v>1.1359000000000011E-2</c:v>
                </c:pt>
                <c:pt idx="3859">
                  <c:v>1.1357000000000009E-2</c:v>
                </c:pt>
                <c:pt idx="3860">
                  <c:v>1.1355000000000007E-2</c:v>
                </c:pt>
                <c:pt idx="3861">
                  <c:v>1.1355000000000007E-2</c:v>
                </c:pt>
                <c:pt idx="3862">
                  <c:v>1.1355000000000007E-2</c:v>
                </c:pt>
                <c:pt idx="3863">
                  <c:v>1.1357000000000009E-2</c:v>
                </c:pt>
                <c:pt idx="3864">
                  <c:v>1.1360000000000012E-2</c:v>
                </c:pt>
                <c:pt idx="3865">
                  <c:v>1.1364000000000003E-2</c:v>
                </c:pt>
                <c:pt idx="3866">
                  <c:v>1.1369000000000008E-2</c:v>
                </c:pt>
                <c:pt idx="3867">
                  <c:v>1.1375E-2</c:v>
                </c:pt>
                <c:pt idx="3868">
                  <c:v>1.1382000000000007E-2</c:v>
                </c:pt>
                <c:pt idx="3869">
                  <c:v>1.1391000000000002E-2</c:v>
                </c:pt>
                <c:pt idx="3870">
                  <c:v>1.1400000000000011E-2</c:v>
                </c:pt>
                <c:pt idx="3871">
                  <c:v>1.1410000000000007E-2</c:v>
                </c:pt>
                <c:pt idx="3872">
                  <c:v>1.1422000000000005E-2</c:v>
                </c:pt>
                <c:pt idx="3873">
                  <c:v>1.1434000000000003E-2</c:v>
                </c:pt>
                <c:pt idx="3874">
                  <c:v>1.1448000000000003E-2</c:v>
                </c:pt>
                <c:pt idx="3875">
                  <c:v>1.1462000000000003E-2</c:v>
                </c:pt>
                <c:pt idx="3876">
                  <c:v>1.1477000000000005E-2</c:v>
                </c:pt>
                <c:pt idx="3877">
                  <c:v>1.1493000000000007E-2</c:v>
                </c:pt>
                <c:pt idx="3878">
                  <c:v>1.151000000000001E-2</c:v>
                </c:pt>
                <c:pt idx="3879">
                  <c:v>1.1528E-2</c:v>
                </c:pt>
                <c:pt idx="3880">
                  <c:v>1.1547000000000005E-2</c:v>
                </c:pt>
                <c:pt idx="3881">
                  <c:v>1.156600000000001E-2</c:v>
                </c:pt>
                <c:pt idx="3882">
                  <c:v>1.1587000000000004E-2</c:v>
                </c:pt>
                <c:pt idx="3883">
                  <c:v>1.1608000000000011E-2</c:v>
                </c:pt>
                <c:pt idx="3884">
                  <c:v>1.1629000000000004E-2</c:v>
                </c:pt>
                <c:pt idx="3885">
                  <c:v>1.1651999999999999E-2</c:v>
                </c:pt>
                <c:pt idx="3886">
                  <c:v>1.1674000000000007E-2</c:v>
                </c:pt>
                <c:pt idx="3887">
                  <c:v>1.1698000000000004E-2</c:v>
                </c:pt>
                <c:pt idx="3888">
                  <c:v>1.1722E-2</c:v>
                </c:pt>
                <c:pt idx="3889">
                  <c:v>1.174600000000001E-2</c:v>
                </c:pt>
                <c:pt idx="3890">
                  <c:v>1.1771000000000007E-2</c:v>
                </c:pt>
                <c:pt idx="3891">
                  <c:v>1.1796000000000004E-2</c:v>
                </c:pt>
                <c:pt idx="3892">
                  <c:v>1.1822000000000003E-2</c:v>
                </c:pt>
                <c:pt idx="3893">
                  <c:v>1.1848000000000001E-2</c:v>
                </c:pt>
                <c:pt idx="3894">
                  <c:v>1.1873999999999999E-2</c:v>
                </c:pt>
                <c:pt idx="3895">
                  <c:v>1.1900000000000011E-2</c:v>
                </c:pt>
                <c:pt idx="3896">
                  <c:v>1.1927000000000011E-2</c:v>
                </c:pt>
                <c:pt idx="3897">
                  <c:v>1.195400000000001E-2</c:v>
                </c:pt>
                <c:pt idx="3898">
                  <c:v>1.1980000000000008E-2</c:v>
                </c:pt>
                <c:pt idx="3899">
                  <c:v>1.2007000000000007E-2</c:v>
                </c:pt>
                <c:pt idx="3900">
                  <c:v>1.2034000000000006E-2</c:v>
                </c:pt>
                <c:pt idx="3901">
                  <c:v>1.2061000000000006E-2</c:v>
                </c:pt>
                <c:pt idx="3902">
                  <c:v>1.2087000000000004E-2</c:v>
                </c:pt>
                <c:pt idx="3903">
                  <c:v>1.2114000000000003E-2</c:v>
                </c:pt>
                <c:pt idx="3904">
                  <c:v>1.2140000000000001E-2</c:v>
                </c:pt>
                <c:pt idx="3905">
                  <c:v>1.2166E-2</c:v>
                </c:pt>
                <c:pt idx="3906">
                  <c:v>1.2192000000000012E-2</c:v>
                </c:pt>
                <c:pt idx="3907">
                  <c:v>1.2217000000000009E-2</c:v>
                </c:pt>
                <c:pt idx="3908">
                  <c:v>1.2242000000000006E-2</c:v>
                </c:pt>
                <c:pt idx="3909">
                  <c:v>1.2267000000000004E-2</c:v>
                </c:pt>
                <c:pt idx="3910">
                  <c:v>1.2291E-2</c:v>
                </c:pt>
                <c:pt idx="3911">
                  <c:v>1.231500000000001E-2</c:v>
                </c:pt>
                <c:pt idx="3912">
                  <c:v>1.2338000000000005E-2</c:v>
                </c:pt>
                <c:pt idx="3913">
                  <c:v>1.2361E-2</c:v>
                </c:pt>
                <c:pt idx="3914">
                  <c:v>1.2382000000000008E-2</c:v>
                </c:pt>
                <c:pt idx="3915">
                  <c:v>1.2404000000000002E-2</c:v>
                </c:pt>
                <c:pt idx="3916">
                  <c:v>1.2424000000000008E-2</c:v>
                </c:pt>
                <c:pt idx="3917">
                  <c:v>1.2444E-2</c:v>
                </c:pt>
                <c:pt idx="3918">
                  <c:v>1.2463000000000005E-2</c:v>
                </c:pt>
                <c:pt idx="3919">
                  <c:v>1.248200000000001E-2</c:v>
                </c:pt>
                <c:pt idx="3920">
                  <c:v>1.2499E-2</c:v>
                </c:pt>
                <c:pt idx="3921">
                  <c:v>1.2516000000000003E-2</c:v>
                </c:pt>
                <c:pt idx="3922">
                  <c:v>1.2531000000000004E-2</c:v>
                </c:pt>
                <c:pt idx="3923">
                  <c:v>1.2546000000000005E-2</c:v>
                </c:pt>
                <c:pt idx="3924">
                  <c:v>1.2560000000000005E-2</c:v>
                </c:pt>
                <c:pt idx="3925">
                  <c:v>1.2573000000000004E-2</c:v>
                </c:pt>
                <c:pt idx="3926">
                  <c:v>1.2585000000000002E-2</c:v>
                </c:pt>
                <c:pt idx="3927">
                  <c:v>1.2596E-2</c:v>
                </c:pt>
                <c:pt idx="3928">
                  <c:v>1.260600000000001E-2</c:v>
                </c:pt>
                <c:pt idx="3929">
                  <c:v>1.2615000000000005E-2</c:v>
                </c:pt>
                <c:pt idx="3930">
                  <c:v>1.2622000000000012E-2</c:v>
                </c:pt>
                <c:pt idx="3931">
                  <c:v>1.2629000000000005E-2</c:v>
                </c:pt>
                <c:pt idx="3932">
                  <c:v>1.2635000000000011E-2</c:v>
                </c:pt>
                <c:pt idx="3933">
                  <c:v>1.2639000000000001E-2</c:v>
                </c:pt>
                <c:pt idx="3934">
                  <c:v>1.2643000000000005E-2</c:v>
                </c:pt>
                <c:pt idx="3935">
                  <c:v>1.2645000000000007E-2</c:v>
                </c:pt>
                <c:pt idx="3936">
                  <c:v>1.2646000000000008E-2</c:v>
                </c:pt>
                <c:pt idx="3937">
                  <c:v>1.2647000000000009E-2</c:v>
                </c:pt>
                <c:pt idx="3938">
                  <c:v>1.2646000000000008E-2</c:v>
                </c:pt>
                <c:pt idx="3939">
                  <c:v>1.2644000000000006E-2</c:v>
                </c:pt>
                <c:pt idx="3940">
                  <c:v>1.2640000000000002E-2</c:v>
                </c:pt>
                <c:pt idx="3941">
                  <c:v>1.2636000000000012E-2</c:v>
                </c:pt>
                <c:pt idx="3942">
                  <c:v>1.2631000000000007E-2</c:v>
                </c:pt>
                <c:pt idx="3943">
                  <c:v>1.2624E-2</c:v>
                </c:pt>
                <c:pt idx="3944">
                  <c:v>1.2617000000000007E-2</c:v>
                </c:pt>
                <c:pt idx="3945">
                  <c:v>1.2608000000000012E-2</c:v>
                </c:pt>
                <c:pt idx="3946">
                  <c:v>1.2599000000000003E-2</c:v>
                </c:pt>
                <c:pt idx="3947">
                  <c:v>1.2588000000000005E-2</c:v>
                </c:pt>
                <c:pt idx="3948">
                  <c:v>1.2576000000000007E-2</c:v>
                </c:pt>
                <c:pt idx="3949">
                  <c:v>1.2564000000000009E-2</c:v>
                </c:pt>
                <c:pt idx="3950">
                  <c:v>1.2550000000000009E-2</c:v>
                </c:pt>
                <c:pt idx="3951">
                  <c:v>1.2536000000000009E-2</c:v>
                </c:pt>
                <c:pt idx="3952">
                  <c:v>1.2520000000000007E-2</c:v>
                </c:pt>
                <c:pt idx="3953">
                  <c:v>1.2504000000000005E-2</c:v>
                </c:pt>
                <c:pt idx="3954">
                  <c:v>1.2487000000000002E-2</c:v>
                </c:pt>
                <c:pt idx="3955">
                  <c:v>1.2469000000000011E-2</c:v>
                </c:pt>
                <c:pt idx="3956">
                  <c:v>1.2450000000000006E-2</c:v>
                </c:pt>
                <c:pt idx="3957">
                  <c:v>1.243E-2</c:v>
                </c:pt>
                <c:pt idx="3958">
                  <c:v>1.2410000000000008E-2</c:v>
                </c:pt>
                <c:pt idx="3959">
                  <c:v>1.2389000000000001E-2</c:v>
                </c:pt>
                <c:pt idx="3960">
                  <c:v>1.2368000000000007E-2</c:v>
                </c:pt>
                <c:pt idx="3961">
                  <c:v>1.2345000000000012E-2</c:v>
                </c:pt>
                <c:pt idx="3962">
                  <c:v>1.2322000000000003E-2</c:v>
                </c:pt>
                <c:pt idx="3963">
                  <c:v>1.2299000000000008E-2</c:v>
                </c:pt>
                <c:pt idx="3964">
                  <c:v>1.2275000000000012E-2</c:v>
                </c:pt>
                <c:pt idx="3965">
                  <c:v>1.2251000000000001E-2</c:v>
                </c:pt>
                <c:pt idx="3966">
                  <c:v>1.2226000000000004E-2</c:v>
                </c:pt>
                <c:pt idx="3967">
                  <c:v>1.2201000000000007E-2</c:v>
                </c:pt>
                <c:pt idx="3968">
                  <c:v>1.2175000000000009E-2</c:v>
                </c:pt>
                <c:pt idx="3969">
                  <c:v>1.214900000000001E-2</c:v>
                </c:pt>
                <c:pt idx="3970">
                  <c:v>1.2123000000000012E-2</c:v>
                </c:pt>
                <c:pt idx="3971">
                  <c:v>1.2097E-2</c:v>
                </c:pt>
                <c:pt idx="3972">
                  <c:v>1.2070000000000001E-2</c:v>
                </c:pt>
                <c:pt idx="3973">
                  <c:v>1.2044000000000003E-2</c:v>
                </c:pt>
                <c:pt idx="3974">
                  <c:v>1.2017000000000003E-2</c:v>
                </c:pt>
                <c:pt idx="3975">
                  <c:v>1.1990000000000004E-2</c:v>
                </c:pt>
                <c:pt idx="3976">
                  <c:v>1.1964000000000006E-2</c:v>
                </c:pt>
                <c:pt idx="3977">
                  <c:v>1.1937000000000007E-2</c:v>
                </c:pt>
                <c:pt idx="3978">
                  <c:v>1.1911000000000008E-2</c:v>
                </c:pt>
                <c:pt idx="3979">
                  <c:v>1.1884000000000009E-2</c:v>
                </c:pt>
                <c:pt idx="3980">
                  <c:v>1.1858000000000011E-2</c:v>
                </c:pt>
                <c:pt idx="3981">
                  <c:v>1.1832000000000013E-2</c:v>
                </c:pt>
                <c:pt idx="3982">
                  <c:v>1.1806000000000001E-2</c:v>
                </c:pt>
                <c:pt idx="3983">
                  <c:v>1.1781000000000003E-2</c:v>
                </c:pt>
                <c:pt idx="3984">
                  <c:v>1.1756000000000006E-2</c:v>
                </c:pt>
                <c:pt idx="3985">
                  <c:v>1.173200000000001E-2</c:v>
                </c:pt>
                <c:pt idx="3986">
                  <c:v>1.1708E-2</c:v>
                </c:pt>
                <c:pt idx="3987">
                  <c:v>1.1684000000000003E-2</c:v>
                </c:pt>
                <c:pt idx="3988">
                  <c:v>1.1661000000000008E-2</c:v>
                </c:pt>
                <c:pt idx="3989">
                  <c:v>1.1637999999999999E-2</c:v>
                </c:pt>
                <c:pt idx="3990">
                  <c:v>1.1617000000000006E-2</c:v>
                </c:pt>
                <c:pt idx="3991">
                  <c:v>1.1595000000000012E-2</c:v>
                </c:pt>
                <c:pt idx="3992">
                  <c:v>1.1575000000000005E-2</c:v>
                </c:pt>
                <c:pt idx="3993">
                  <c:v>1.1554999999999999E-2</c:v>
                </c:pt>
                <c:pt idx="3994">
                  <c:v>1.1536000000000008E-2</c:v>
                </c:pt>
                <c:pt idx="3995">
                  <c:v>1.1518000000000004E-2</c:v>
                </c:pt>
                <c:pt idx="3996">
                  <c:v>1.15E-2</c:v>
                </c:pt>
                <c:pt idx="3997">
                  <c:v>1.1483000000000011E-2</c:v>
                </c:pt>
                <c:pt idx="3998">
                  <c:v>1.1468000000000009E-2</c:v>
                </c:pt>
                <c:pt idx="3999">
                  <c:v>1.1453000000000008E-2</c:v>
                </c:pt>
                <c:pt idx="4000">
                  <c:v>1.1439000000000008E-2</c:v>
                </c:pt>
                <c:pt idx="4001">
                  <c:v>1.1426000000000009E-2</c:v>
                </c:pt>
                <c:pt idx="4002">
                  <c:v>1.1414000000000011E-2</c:v>
                </c:pt>
                <c:pt idx="4003">
                  <c:v>1.1403E-2</c:v>
                </c:pt>
                <c:pt idx="4004">
                  <c:v>1.1392000000000003E-2</c:v>
                </c:pt>
                <c:pt idx="4005">
                  <c:v>1.1383000000000008E-2</c:v>
                </c:pt>
                <c:pt idx="4006">
                  <c:v>1.1375E-2</c:v>
                </c:pt>
                <c:pt idx="4007">
                  <c:v>1.1368000000000007E-2</c:v>
                </c:pt>
                <c:pt idx="4008">
                  <c:v>1.1362000000000001E-2</c:v>
                </c:pt>
                <c:pt idx="4009">
                  <c:v>1.1357000000000009E-2</c:v>
                </c:pt>
                <c:pt idx="4010">
                  <c:v>1.1354000000000006E-2</c:v>
                </c:pt>
                <c:pt idx="4011">
                  <c:v>1.1351000000000003E-2</c:v>
                </c:pt>
                <c:pt idx="4012">
                  <c:v>1.1349000000000001E-2</c:v>
                </c:pt>
                <c:pt idx="4013">
                  <c:v>1.1349000000000001E-2</c:v>
                </c:pt>
                <c:pt idx="4014">
                  <c:v>1.1349000000000001E-2</c:v>
                </c:pt>
                <c:pt idx="4015">
                  <c:v>1.1351000000000003E-2</c:v>
                </c:pt>
                <c:pt idx="4016">
                  <c:v>1.1353000000000005E-2</c:v>
                </c:pt>
                <c:pt idx="4017">
                  <c:v>1.1357000000000009E-2</c:v>
                </c:pt>
                <c:pt idx="4018">
                  <c:v>1.1362000000000001E-2</c:v>
                </c:pt>
                <c:pt idx="4019">
                  <c:v>1.1368000000000007E-2</c:v>
                </c:pt>
                <c:pt idx="4020">
                  <c:v>1.1375E-2</c:v>
                </c:pt>
                <c:pt idx="4021">
                  <c:v>1.1383000000000008E-2</c:v>
                </c:pt>
                <c:pt idx="4022">
                  <c:v>1.1392000000000003E-2</c:v>
                </c:pt>
                <c:pt idx="4023">
                  <c:v>1.1401999999999999E-2</c:v>
                </c:pt>
                <c:pt idx="4024">
                  <c:v>1.141300000000001E-2</c:v>
                </c:pt>
                <c:pt idx="4025">
                  <c:v>1.1425000000000008E-2</c:v>
                </c:pt>
                <c:pt idx="4026">
                  <c:v>1.1438000000000007E-2</c:v>
                </c:pt>
                <c:pt idx="4027">
                  <c:v>1.1451000000000006E-2</c:v>
                </c:pt>
                <c:pt idx="4028">
                  <c:v>1.1466000000000007E-2</c:v>
                </c:pt>
                <c:pt idx="4029">
                  <c:v>1.148200000000001E-2</c:v>
                </c:pt>
                <c:pt idx="4030">
                  <c:v>1.1498000000000012E-2</c:v>
                </c:pt>
                <c:pt idx="4031">
                  <c:v>1.1515000000000001E-2</c:v>
                </c:pt>
                <c:pt idx="4032">
                  <c:v>1.1534000000000006E-2</c:v>
                </c:pt>
                <c:pt idx="4033">
                  <c:v>1.155200000000001E-2</c:v>
                </c:pt>
                <c:pt idx="4034">
                  <c:v>1.1572000000000002E-2</c:v>
                </c:pt>
                <c:pt idx="4035">
                  <c:v>1.1592000000000009E-2</c:v>
                </c:pt>
                <c:pt idx="4036">
                  <c:v>1.1613000000000002E-2</c:v>
                </c:pt>
                <c:pt idx="4037">
                  <c:v>1.163500000000001E-2</c:v>
                </c:pt>
                <c:pt idx="4038">
                  <c:v>1.1657000000000004E-2</c:v>
                </c:pt>
                <c:pt idx="4039">
                  <c:v>1.1679999999999999E-2</c:v>
                </c:pt>
                <c:pt idx="4040">
                  <c:v>1.1703000000000009E-2</c:v>
                </c:pt>
                <c:pt idx="4041">
                  <c:v>1.1727000000000005E-2</c:v>
                </c:pt>
                <c:pt idx="4042">
                  <c:v>1.1751000000000001E-2</c:v>
                </c:pt>
                <c:pt idx="4043">
                  <c:v>1.1775000000000011E-2</c:v>
                </c:pt>
                <c:pt idx="4044">
                  <c:v>1.1800000000000008E-2</c:v>
                </c:pt>
                <c:pt idx="4045">
                  <c:v>1.1826000000000007E-2</c:v>
                </c:pt>
                <c:pt idx="4046">
                  <c:v>1.1851000000000004E-2</c:v>
                </c:pt>
                <c:pt idx="4047">
                  <c:v>1.1877000000000002E-2</c:v>
                </c:pt>
                <c:pt idx="4048">
                  <c:v>1.1903E-2</c:v>
                </c:pt>
                <c:pt idx="4049">
                  <c:v>1.1929000000000013E-2</c:v>
                </c:pt>
                <c:pt idx="4050">
                  <c:v>1.1955000000000011E-2</c:v>
                </c:pt>
                <c:pt idx="4051">
                  <c:v>1.198200000000001E-2</c:v>
                </c:pt>
                <c:pt idx="4052">
                  <c:v>1.2008000000000008E-2</c:v>
                </c:pt>
                <c:pt idx="4053">
                  <c:v>1.2034000000000006E-2</c:v>
                </c:pt>
                <c:pt idx="4054">
                  <c:v>1.2061000000000006E-2</c:v>
                </c:pt>
                <c:pt idx="4055">
                  <c:v>1.2087000000000004E-2</c:v>
                </c:pt>
                <c:pt idx="4056">
                  <c:v>1.2113000000000002E-2</c:v>
                </c:pt>
                <c:pt idx="4057">
                  <c:v>1.2139E-2</c:v>
                </c:pt>
                <c:pt idx="4058">
                  <c:v>1.2164000000000012E-2</c:v>
                </c:pt>
                <c:pt idx="4059">
                  <c:v>1.219000000000001E-2</c:v>
                </c:pt>
                <c:pt idx="4060">
                  <c:v>1.2215000000000007E-2</c:v>
                </c:pt>
                <c:pt idx="4061">
                  <c:v>1.2240000000000004E-2</c:v>
                </c:pt>
                <c:pt idx="4062">
                  <c:v>1.2264000000000001E-2</c:v>
                </c:pt>
                <c:pt idx="4063">
                  <c:v>1.2288000000000011E-2</c:v>
                </c:pt>
                <c:pt idx="4064">
                  <c:v>1.2311000000000006E-2</c:v>
                </c:pt>
                <c:pt idx="4065">
                  <c:v>1.2334000000000001E-2</c:v>
                </c:pt>
                <c:pt idx="4066">
                  <c:v>1.235700000000001E-2</c:v>
                </c:pt>
                <c:pt idx="4067">
                  <c:v>1.2379000000000005E-2</c:v>
                </c:pt>
                <c:pt idx="4068">
                  <c:v>1.2400000000000012E-2</c:v>
                </c:pt>
                <c:pt idx="4069">
                  <c:v>1.2421000000000005E-2</c:v>
                </c:pt>
                <c:pt idx="4070">
                  <c:v>1.2441000000000011E-2</c:v>
                </c:pt>
                <c:pt idx="4071">
                  <c:v>1.2460000000000002E-2</c:v>
                </c:pt>
                <c:pt idx="4072">
                  <c:v>1.2479000000000007E-2</c:v>
                </c:pt>
                <c:pt idx="4073">
                  <c:v>1.2497000000000012E-2</c:v>
                </c:pt>
                <c:pt idx="4074">
                  <c:v>1.2514000000000001E-2</c:v>
                </c:pt>
                <c:pt idx="4075">
                  <c:v>1.2530000000000003E-2</c:v>
                </c:pt>
                <c:pt idx="4076">
                  <c:v>1.2545000000000004E-2</c:v>
                </c:pt>
                <c:pt idx="4077">
                  <c:v>1.2560000000000005E-2</c:v>
                </c:pt>
                <c:pt idx="4078">
                  <c:v>1.2574000000000005E-2</c:v>
                </c:pt>
                <c:pt idx="4079">
                  <c:v>1.2586000000000003E-2</c:v>
                </c:pt>
                <c:pt idx="4080">
                  <c:v>1.2598000000000002E-2</c:v>
                </c:pt>
                <c:pt idx="4081">
                  <c:v>1.2609000000000013E-2</c:v>
                </c:pt>
                <c:pt idx="4082">
                  <c:v>1.2619000000000009E-2</c:v>
                </c:pt>
                <c:pt idx="4083">
                  <c:v>1.2628000000000004E-2</c:v>
                </c:pt>
                <c:pt idx="4084">
                  <c:v>1.2636000000000012E-2</c:v>
                </c:pt>
                <c:pt idx="4085">
                  <c:v>1.2643000000000005E-2</c:v>
                </c:pt>
                <c:pt idx="4086">
                  <c:v>1.2650000000000012E-2</c:v>
                </c:pt>
                <c:pt idx="4087">
                  <c:v>1.2655000000000003E-2</c:v>
                </c:pt>
                <c:pt idx="4088">
                  <c:v>1.2659000000000007E-2</c:v>
                </c:pt>
                <c:pt idx="4089">
                  <c:v>1.266200000000001E-2</c:v>
                </c:pt>
                <c:pt idx="4090">
                  <c:v>1.2664000000000012E-2</c:v>
                </c:pt>
                <c:pt idx="4091">
                  <c:v>1.2664999999999999E-2</c:v>
                </c:pt>
                <c:pt idx="4092">
                  <c:v>1.2664999999999999E-2</c:v>
                </c:pt>
                <c:pt idx="4093">
                  <c:v>1.2664000000000012E-2</c:v>
                </c:pt>
                <c:pt idx="4094">
                  <c:v>1.266200000000001E-2</c:v>
                </c:pt>
                <c:pt idx="4095">
                  <c:v>1.2659000000000007E-2</c:v>
                </c:pt>
                <c:pt idx="4096">
                  <c:v>1.2655000000000003E-2</c:v>
                </c:pt>
                <c:pt idx="4097">
                  <c:v>1.2650000000000012E-2</c:v>
                </c:pt>
                <c:pt idx="4098">
                  <c:v>1.2644000000000006E-2</c:v>
                </c:pt>
                <c:pt idx="4099">
                  <c:v>1.2636999999999999E-2</c:v>
                </c:pt>
                <c:pt idx="4100">
                  <c:v>1.2629000000000005E-2</c:v>
                </c:pt>
                <c:pt idx="4101">
                  <c:v>1.2621000000000011E-2</c:v>
                </c:pt>
                <c:pt idx="4102">
                  <c:v>1.2611000000000001E-2</c:v>
                </c:pt>
                <c:pt idx="4103">
                  <c:v>1.2600000000000004E-2</c:v>
                </c:pt>
                <c:pt idx="4104">
                  <c:v>1.2589000000000006E-2</c:v>
                </c:pt>
                <c:pt idx="4105">
                  <c:v>1.2576000000000007E-2</c:v>
                </c:pt>
                <c:pt idx="4106">
                  <c:v>1.2563000000000008E-2</c:v>
                </c:pt>
                <c:pt idx="4107">
                  <c:v>1.2549000000000008E-2</c:v>
                </c:pt>
                <c:pt idx="4108">
                  <c:v>1.2534000000000007E-2</c:v>
                </c:pt>
                <c:pt idx="4109">
                  <c:v>1.2518000000000005E-2</c:v>
                </c:pt>
                <c:pt idx="4110">
                  <c:v>1.2501000000000002E-2</c:v>
                </c:pt>
                <c:pt idx="4111">
                  <c:v>1.2484000000000012E-2</c:v>
                </c:pt>
                <c:pt idx="4112">
                  <c:v>1.2466000000000008E-2</c:v>
                </c:pt>
                <c:pt idx="4113">
                  <c:v>1.2448000000000004E-2</c:v>
                </c:pt>
                <c:pt idx="4114">
                  <c:v>1.2428000000000012E-2</c:v>
                </c:pt>
                <c:pt idx="4115">
                  <c:v>1.2408000000000006E-2</c:v>
                </c:pt>
                <c:pt idx="4116">
                  <c:v>1.2388E-2</c:v>
                </c:pt>
                <c:pt idx="4117">
                  <c:v>1.2367000000000006E-2</c:v>
                </c:pt>
                <c:pt idx="4118">
                  <c:v>1.2345000000000012E-2</c:v>
                </c:pt>
                <c:pt idx="4119">
                  <c:v>1.2323000000000004E-2</c:v>
                </c:pt>
                <c:pt idx="4120">
                  <c:v>1.230100000000001E-2</c:v>
                </c:pt>
                <c:pt idx="4121">
                  <c:v>1.2278000000000001E-2</c:v>
                </c:pt>
                <c:pt idx="4122">
                  <c:v>1.2254000000000004E-2</c:v>
                </c:pt>
                <c:pt idx="4123">
                  <c:v>1.2230000000000008E-2</c:v>
                </c:pt>
                <c:pt idx="4124">
                  <c:v>1.2206000000000012E-2</c:v>
                </c:pt>
                <c:pt idx="4125">
                  <c:v>1.2182000000000002E-2</c:v>
                </c:pt>
                <c:pt idx="4126">
                  <c:v>1.2157000000000005E-2</c:v>
                </c:pt>
                <c:pt idx="4127">
                  <c:v>1.2133000000000008E-2</c:v>
                </c:pt>
                <c:pt idx="4128">
                  <c:v>1.210700000000001E-2</c:v>
                </c:pt>
                <c:pt idx="4129">
                  <c:v>1.2081999999999999E-2</c:v>
                </c:pt>
                <c:pt idx="4130">
                  <c:v>1.2057000000000002E-2</c:v>
                </c:pt>
                <c:pt idx="4131">
                  <c:v>1.2032000000000004E-2</c:v>
                </c:pt>
                <c:pt idx="4132">
                  <c:v>1.2006000000000006E-2</c:v>
                </c:pt>
                <c:pt idx="4133">
                  <c:v>1.1981000000000009E-2</c:v>
                </c:pt>
                <c:pt idx="4134">
                  <c:v>1.1955000000000011E-2</c:v>
                </c:pt>
                <c:pt idx="4135">
                  <c:v>1.193E-2</c:v>
                </c:pt>
                <c:pt idx="4136">
                  <c:v>1.1905000000000002E-2</c:v>
                </c:pt>
                <c:pt idx="4137">
                  <c:v>1.1880000000000005E-2</c:v>
                </c:pt>
                <c:pt idx="4138">
                  <c:v>1.1855000000000008E-2</c:v>
                </c:pt>
                <c:pt idx="4139">
                  <c:v>1.1830000000000011E-2</c:v>
                </c:pt>
                <c:pt idx="4140">
                  <c:v>1.1805E-2</c:v>
                </c:pt>
                <c:pt idx="4141">
                  <c:v>1.1781000000000003E-2</c:v>
                </c:pt>
                <c:pt idx="4142">
                  <c:v>1.1757000000000007E-2</c:v>
                </c:pt>
                <c:pt idx="4143">
                  <c:v>1.1733000000000011E-2</c:v>
                </c:pt>
                <c:pt idx="4144">
                  <c:v>1.1710000000000002E-2</c:v>
                </c:pt>
                <c:pt idx="4145">
                  <c:v>1.1687000000000006E-2</c:v>
                </c:pt>
                <c:pt idx="4146">
                  <c:v>1.1665000000000012E-2</c:v>
                </c:pt>
                <c:pt idx="4147">
                  <c:v>1.1643000000000004E-2</c:v>
                </c:pt>
                <c:pt idx="4148">
                  <c:v>1.162100000000001E-2</c:v>
                </c:pt>
                <c:pt idx="4149">
                  <c:v>1.1600000000000003E-2</c:v>
                </c:pt>
                <c:pt idx="4150">
                  <c:v>1.158000000000001E-2</c:v>
                </c:pt>
                <c:pt idx="4151">
                  <c:v>1.1560000000000004E-2</c:v>
                </c:pt>
                <c:pt idx="4152">
                  <c:v>1.1540000000000012E-2</c:v>
                </c:pt>
                <c:pt idx="4153">
                  <c:v>1.1521000000000007E-2</c:v>
                </c:pt>
                <c:pt idx="4154">
                  <c:v>1.1503000000000003E-2</c:v>
                </c:pt>
                <c:pt idx="4155">
                  <c:v>1.1486E-2</c:v>
                </c:pt>
                <c:pt idx="4156">
                  <c:v>1.146900000000001E-2</c:v>
                </c:pt>
                <c:pt idx="4157">
                  <c:v>1.1453000000000008E-2</c:v>
                </c:pt>
                <c:pt idx="4158">
                  <c:v>1.1437000000000006E-2</c:v>
                </c:pt>
                <c:pt idx="4159">
                  <c:v>1.1423000000000006E-2</c:v>
                </c:pt>
                <c:pt idx="4160">
                  <c:v>1.1409000000000006E-2</c:v>
                </c:pt>
                <c:pt idx="4161">
                  <c:v>1.1395000000000006E-2</c:v>
                </c:pt>
                <c:pt idx="4162">
                  <c:v>1.1383000000000008E-2</c:v>
                </c:pt>
                <c:pt idx="4163">
                  <c:v>1.137100000000001E-2</c:v>
                </c:pt>
                <c:pt idx="4164">
                  <c:v>1.1360000000000012E-2</c:v>
                </c:pt>
                <c:pt idx="4165">
                  <c:v>1.1350000000000002E-2</c:v>
                </c:pt>
                <c:pt idx="4166">
                  <c:v>1.1341000000000007E-2</c:v>
                </c:pt>
                <c:pt idx="4167">
                  <c:v>1.1332000000000012E-2</c:v>
                </c:pt>
                <c:pt idx="4168">
                  <c:v>1.1325000000000005E-2</c:v>
                </c:pt>
                <c:pt idx="4169">
                  <c:v>1.1318000000000012E-2</c:v>
                </c:pt>
                <c:pt idx="4170">
                  <c:v>1.1312000000000006E-2</c:v>
                </c:pt>
                <c:pt idx="4171">
                  <c:v>1.1307000000000001E-2</c:v>
                </c:pt>
                <c:pt idx="4172">
                  <c:v>1.1303000000000011E-2</c:v>
                </c:pt>
                <c:pt idx="4173">
                  <c:v>1.1299000000000007E-2</c:v>
                </c:pt>
                <c:pt idx="4174">
                  <c:v>1.1297000000000005E-2</c:v>
                </c:pt>
                <c:pt idx="4175">
                  <c:v>1.1295000000000003E-2</c:v>
                </c:pt>
                <c:pt idx="4176">
                  <c:v>1.1294000000000002E-2</c:v>
                </c:pt>
                <c:pt idx="4177">
                  <c:v>1.1294000000000002E-2</c:v>
                </c:pt>
                <c:pt idx="4178">
                  <c:v>1.1295000000000003E-2</c:v>
                </c:pt>
                <c:pt idx="4179">
                  <c:v>1.1296000000000004E-2</c:v>
                </c:pt>
                <c:pt idx="4180">
                  <c:v>1.1299000000000007E-2</c:v>
                </c:pt>
                <c:pt idx="4181">
                  <c:v>1.130200000000001E-2</c:v>
                </c:pt>
                <c:pt idx="4182">
                  <c:v>1.1306E-2</c:v>
                </c:pt>
                <c:pt idx="4183">
                  <c:v>1.1311000000000005E-2</c:v>
                </c:pt>
                <c:pt idx="4184">
                  <c:v>1.1317000000000011E-2</c:v>
                </c:pt>
                <c:pt idx="4185">
                  <c:v>1.1323000000000003E-2</c:v>
                </c:pt>
                <c:pt idx="4186">
                  <c:v>1.1331000000000011E-2</c:v>
                </c:pt>
                <c:pt idx="4187">
                  <c:v>1.1339000000000005E-2</c:v>
                </c:pt>
                <c:pt idx="4188">
                  <c:v>1.1348E-2</c:v>
                </c:pt>
                <c:pt idx="4189">
                  <c:v>1.1357000000000009E-2</c:v>
                </c:pt>
                <c:pt idx="4190">
                  <c:v>1.1367000000000006E-2</c:v>
                </c:pt>
                <c:pt idx="4191">
                  <c:v>1.1378000000000003E-2</c:v>
                </c:pt>
                <c:pt idx="4192">
                  <c:v>1.1390000000000001E-2</c:v>
                </c:pt>
                <c:pt idx="4193">
                  <c:v>1.1401999999999999E-2</c:v>
                </c:pt>
                <c:pt idx="4194">
                  <c:v>1.1415000000000012E-2</c:v>
                </c:pt>
                <c:pt idx="4195">
                  <c:v>1.1429000000000012E-2</c:v>
                </c:pt>
                <c:pt idx="4196">
                  <c:v>1.1443000000000012E-2</c:v>
                </c:pt>
                <c:pt idx="4197">
                  <c:v>1.1457999999999999E-2</c:v>
                </c:pt>
                <c:pt idx="4198">
                  <c:v>1.1474000000000002E-2</c:v>
                </c:pt>
                <c:pt idx="4199">
                  <c:v>1.1490000000000004E-2</c:v>
                </c:pt>
                <c:pt idx="4200">
                  <c:v>1.1506000000000006E-2</c:v>
                </c:pt>
                <c:pt idx="4201">
                  <c:v>1.1523000000000009E-2</c:v>
                </c:pt>
                <c:pt idx="4202">
                  <c:v>1.1540999999999999E-2</c:v>
                </c:pt>
                <c:pt idx="4203">
                  <c:v>1.1559000000000003E-2</c:v>
                </c:pt>
                <c:pt idx="4204">
                  <c:v>1.1578000000000008E-2</c:v>
                </c:pt>
                <c:pt idx="4205">
                  <c:v>1.1597E-2</c:v>
                </c:pt>
                <c:pt idx="4206">
                  <c:v>1.1616000000000005E-2</c:v>
                </c:pt>
                <c:pt idx="4207">
                  <c:v>1.1636000000000011E-2</c:v>
                </c:pt>
                <c:pt idx="4208">
                  <c:v>1.1656000000000003E-2</c:v>
                </c:pt>
                <c:pt idx="4209">
                  <c:v>1.167700000000001E-2</c:v>
                </c:pt>
                <c:pt idx="4210">
                  <c:v>1.1698000000000004E-2</c:v>
                </c:pt>
                <c:pt idx="4211">
                  <c:v>1.1719000000000011E-2</c:v>
                </c:pt>
                <c:pt idx="4212">
                  <c:v>1.1740000000000004E-2</c:v>
                </c:pt>
                <c:pt idx="4213">
                  <c:v>1.1762000000000012E-2</c:v>
                </c:pt>
                <c:pt idx="4214">
                  <c:v>1.1784000000000006E-2</c:v>
                </c:pt>
                <c:pt idx="4215">
                  <c:v>1.1806000000000001E-2</c:v>
                </c:pt>
                <c:pt idx="4216">
                  <c:v>1.1828000000000009E-2</c:v>
                </c:pt>
                <c:pt idx="4217">
                  <c:v>1.1851000000000004E-2</c:v>
                </c:pt>
                <c:pt idx="4218">
                  <c:v>1.1873999999999999E-2</c:v>
                </c:pt>
                <c:pt idx="4219">
                  <c:v>1.1896000000000007E-2</c:v>
                </c:pt>
                <c:pt idx="4220">
                  <c:v>1.1919000000000003E-2</c:v>
                </c:pt>
                <c:pt idx="4221">
                  <c:v>1.1942000000000012E-2</c:v>
                </c:pt>
                <c:pt idx="4222">
                  <c:v>1.1965000000000007E-2</c:v>
                </c:pt>
                <c:pt idx="4223">
                  <c:v>1.1988000000000002E-2</c:v>
                </c:pt>
                <c:pt idx="4224">
                  <c:v>1.2011000000000011E-2</c:v>
                </c:pt>
                <c:pt idx="4225">
                  <c:v>1.2035000000000007E-2</c:v>
                </c:pt>
                <c:pt idx="4226">
                  <c:v>1.2058000000000003E-2</c:v>
                </c:pt>
                <c:pt idx="4227">
                  <c:v>1.2081000000000012E-2</c:v>
                </c:pt>
                <c:pt idx="4228">
                  <c:v>1.2103000000000006E-2</c:v>
                </c:pt>
                <c:pt idx="4229">
                  <c:v>1.2126000000000001E-2</c:v>
                </c:pt>
                <c:pt idx="4230">
                  <c:v>1.214900000000001E-2</c:v>
                </c:pt>
                <c:pt idx="4231">
                  <c:v>1.2171000000000005E-2</c:v>
                </c:pt>
                <c:pt idx="4232">
                  <c:v>1.2194E-2</c:v>
                </c:pt>
                <c:pt idx="4233">
                  <c:v>1.2216000000000008E-2</c:v>
                </c:pt>
                <c:pt idx="4234">
                  <c:v>1.2238000000000002E-2</c:v>
                </c:pt>
                <c:pt idx="4235">
                  <c:v>1.226000000000001E-2</c:v>
                </c:pt>
                <c:pt idx="4236">
                  <c:v>1.2282000000000005E-2</c:v>
                </c:pt>
                <c:pt idx="4237">
                  <c:v>1.2303000000000012E-2</c:v>
                </c:pt>
                <c:pt idx="4238">
                  <c:v>1.2324000000000005E-2</c:v>
                </c:pt>
                <c:pt idx="4239">
                  <c:v>1.2345000000000012E-2</c:v>
                </c:pt>
                <c:pt idx="4240">
                  <c:v>1.2365000000000004E-2</c:v>
                </c:pt>
                <c:pt idx="4241">
                  <c:v>1.2386000000000012E-2</c:v>
                </c:pt>
                <c:pt idx="4242">
                  <c:v>1.2406000000000004E-2</c:v>
                </c:pt>
                <c:pt idx="4243">
                  <c:v>1.2425000000000009E-2</c:v>
                </c:pt>
                <c:pt idx="4244">
                  <c:v>1.2444E-2</c:v>
                </c:pt>
                <c:pt idx="4245">
                  <c:v>1.2463000000000005E-2</c:v>
                </c:pt>
                <c:pt idx="4246">
                  <c:v>1.248200000000001E-2</c:v>
                </c:pt>
                <c:pt idx="4247">
                  <c:v>1.2500000000000001E-2</c:v>
                </c:pt>
                <c:pt idx="4248">
                  <c:v>1.2518000000000005E-2</c:v>
                </c:pt>
                <c:pt idx="4249">
                  <c:v>1.2535000000000008E-2</c:v>
                </c:pt>
                <c:pt idx="4250">
                  <c:v>1.2552000000000011E-2</c:v>
                </c:pt>
                <c:pt idx="4251">
                  <c:v>1.2567999999999999E-2</c:v>
                </c:pt>
                <c:pt idx="4252">
                  <c:v>1.2584000000000001E-2</c:v>
                </c:pt>
                <c:pt idx="4253">
                  <c:v>1.2600000000000004E-2</c:v>
                </c:pt>
                <c:pt idx="4254">
                  <c:v>1.2615000000000005E-2</c:v>
                </c:pt>
                <c:pt idx="4255">
                  <c:v>1.2629000000000005E-2</c:v>
                </c:pt>
                <c:pt idx="4256">
                  <c:v>1.2643000000000005E-2</c:v>
                </c:pt>
                <c:pt idx="4257">
                  <c:v>1.2657000000000005E-2</c:v>
                </c:pt>
                <c:pt idx="4258">
                  <c:v>1.2670000000000004E-2</c:v>
                </c:pt>
                <c:pt idx="4259">
                  <c:v>1.2683000000000003E-2</c:v>
                </c:pt>
                <c:pt idx="4260">
                  <c:v>1.2695000000000001E-2</c:v>
                </c:pt>
                <c:pt idx="4261">
                  <c:v>1.2707E-2</c:v>
                </c:pt>
                <c:pt idx="4262">
                  <c:v>1.2718000000000011E-2</c:v>
                </c:pt>
                <c:pt idx="4263">
                  <c:v>1.2728000000000007E-2</c:v>
                </c:pt>
                <c:pt idx="4264">
                  <c:v>1.2738000000000003E-2</c:v>
                </c:pt>
                <c:pt idx="4265">
                  <c:v>1.2747999999999999E-2</c:v>
                </c:pt>
                <c:pt idx="4266">
                  <c:v>1.2757000000000008E-2</c:v>
                </c:pt>
                <c:pt idx="4267">
                  <c:v>1.2765000000000002E-2</c:v>
                </c:pt>
                <c:pt idx="4268">
                  <c:v>1.277300000000001E-2</c:v>
                </c:pt>
                <c:pt idx="4269">
                  <c:v>1.2781000000000004E-2</c:v>
                </c:pt>
                <c:pt idx="4270">
                  <c:v>1.278700000000001E-2</c:v>
                </c:pt>
                <c:pt idx="4271">
                  <c:v>1.2794000000000003E-2</c:v>
                </c:pt>
                <c:pt idx="4272">
                  <c:v>1.2800000000000009E-2</c:v>
                </c:pt>
                <c:pt idx="4273">
                  <c:v>1.2805E-2</c:v>
                </c:pt>
                <c:pt idx="4274">
                  <c:v>1.2810000000000005E-2</c:v>
                </c:pt>
                <c:pt idx="4275">
                  <c:v>1.2814000000000009E-2</c:v>
                </c:pt>
                <c:pt idx="4276">
                  <c:v>1.2817000000000012E-2</c:v>
                </c:pt>
                <c:pt idx="4277">
                  <c:v>1.2820000000000002E-2</c:v>
                </c:pt>
                <c:pt idx="4278">
                  <c:v>1.2823000000000005E-2</c:v>
                </c:pt>
                <c:pt idx="4279">
                  <c:v>1.2825000000000007E-2</c:v>
                </c:pt>
                <c:pt idx="4280">
                  <c:v>1.2827000000000009E-2</c:v>
                </c:pt>
                <c:pt idx="4281">
                  <c:v>1.2827000000000009E-2</c:v>
                </c:pt>
                <c:pt idx="4282">
                  <c:v>1.282800000000001E-2</c:v>
                </c:pt>
                <c:pt idx="4283">
                  <c:v>1.282800000000001E-2</c:v>
                </c:pt>
                <c:pt idx="4284">
                  <c:v>1.2827000000000009E-2</c:v>
                </c:pt>
                <c:pt idx="4285">
                  <c:v>1.2826000000000008E-2</c:v>
                </c:pt>
                <c:pt idx="4286">
                  <c:v>1.2825000000000007E-2</c:v>
                </c:pt>
                <c:pt idx="4287">
                  <c:v>1.2823000000000005E-2</c:v>
                </c:pt>
                <c:pt idx="4288">
                  <c:v>1.2820000000000002E-2</c:v>
                </c:pt>
                <c:pt idx="4289">
                  <c:v>1.2817000000000012E-2</c:v>
                </c:pt>
                <c:pt idx="4290">
                  <c:v>1.2813000000000008E-2</c:v>
                </c:pt>
                <c:pt idx="4291">
                  <c:v>1.2809000000000004E-2</c:v>
                </c:pt>
                <c:pt idx="4292">
                  <c:v>1.2805E-2</c:v>
                </c:pt>
                <c:pt idx="4293">
                  <c:v>1.2800000000000009E-2</c:v>
                </c:pt>
                <c:pt idx="4294">
                  <c:v>1.2794000000000003E-2</c:v>
                </c:pt>
                <c:pt idx="4295">
                  <c:v>1.2788000000000011E-2</c:v>
                </c:pt>
                <c:pt idx="4296">
                  <c:v>1.2782000000000005E-2</c:v>
                </c:pt>
                <c:pt idx="4297">
                  <c:v>1.2775000000000012E-2</c:v>
                </c:pt>
                <c:pt idx="4298">
                  <c:v>1.2768000000000005E-2</c:v>
                </c:pt>
                <c:pt idx="4299">
                  <c:v>1.2760000000000011E-2</c:v>
                </c:pt>
                <c:pt idx="4300">
                  <c:v>1.2752000000000003E-2</c:v>
                </c:pt>
                <c:pt idx="4301">
                  <c:v>1.2744000000000009E-2</c:v>
                </c:pt>
                <c:pt idx="4302">
                  <c:v>1.2735E-2</c:v>
                </c:pt>
                <c:pt idx="4303">
                  <c:v>1.2725000000000004E-2</c:v>
                </c:pt>
                <c:pt idx="4304">
                  <c:v>1.2716000000000009E-2</c:v>
                </c:pt>
                <c:pt idx="4305">
                  <c:v>1.2706000000000012E-2</c:v>
                </c:pt>
                <c:pt idx="4306">
                  <c:v>1.2695000000000001E-2</c:v>
                </c:pt>
                <c:pt idx="4307">
                  <c:v>1.2684000000000004E-2</c:v>
                </c:pt>
                <c:pt idx="4308">
                  <c:v>1.2673000000000007E-2</c:v>
                </c:pt>
                <c:pt idx="4309">
                  <c:v>1.266200000000001E-2</c:v>
                </c:pt>
                <c:pt idx="4310">
                  <c:v>1.2650000000000012E-2</c:v>
                </c:pt>
                <c:pt idx="4311">
                  <c:v>1.2638E-2</c:v>
                </c:pt>
                <c:pt idx="4312">
                  <c:v>1.2625000000000001E-2</c:v>
                </c:pt>
                <c:pt idx="4313">
                  <c:v>1.2612000000000002E-2</c:v>
                </c:pt>
                <c:pt idx="4314">
                  <c:v>1.2599000000000003E-2</c:v>
                </c:pt>
                <c:pt idx="4315">
                  <c:v>1.2586000000000003E-2</c:v>
                </c:pt>
                <c:pt idx="4316">
                  <c:v>1.2572000000000003E-2</c:v>
                </c:pt>
                <c:pt idx="4317">
                  <c:v>1.2558000000000003E-2</c:v>
                </c:pt>
                <c:pt idx="4318">
                  <c:v>1.2544000000000003E-2</c:v>
                </c:pt>
                <c:pt idx="4319">
                  <c:v>1.2529000000000002E-2</c:v>
                </c:pt>
                <c:pt idx="4320">
                  <c:v>1.2514000000000001E-2</c:v>
                </c:pt>
                <c:pt idx="4321">
                  <c:v>1.2499E-2</c:v>
                </c:pt>
                <c:pt idx="4322">
                  <c:v>1.2484000000000012E-2</c:v>
                </c:pt>
                <c:pt idx="4323">
                  <c:v>1.246800000000001E-2</c:v>
                </c:pt>
                <c:pt idx="4324">
                  <c:v>1.2453000000000009E-2</c:v>
                </c:pt>
                <c:pt idx="4325">
                  <c:v>1.2437000000000007E-2</c:v>
                </c:pt>
                <c:pt idx="4326">
                  <c:v>1.2421000000000005E-2</c:v>
                </c:pt>
                <c:pt idx="4327">
                  <c:v>1.2404000000000002E-2</c:v>
                </c:pt>
                <c:pt idx="4328">
                  <c:v>1.2388E-2</c:v>
                </c:pt>
                <c:pt idx="4329">
                  <c:v>1.237100000000001E-2</c:v>
                </c:pt>
                <c:pt idx="4330">
                  <c:v>1.2354000000000007E-2</c:v>
                </c:pt>
                <c:pt idx="4331">
                  <c:v>1.2337000000000004E-2</c:v>
                </c:pt>
                <c:pt idx="4332">
                  <c:v>1.2320000000000001E-2</c:v>
                </c:pt>
                <c:pt idx="4333">
                  <c:v>1.2303000000000012E-2</c:v>
                </c:pt>
                <c:pt idx="4334">
                  <c:v>1.2285000000000008E-2</c:v>
                </c:pt>
                <c:pt idx="4335">
                  <c:v>1.2268000000000005E-2</c:v>
                </c:pt>
                <c:pt idx="4336">
                  <c:v>1.225E-2</c:v>
                </c:pt>
                <c:pt idx="4337">
                  <c:v>1.223200000000001E-2</c:v>
                </c:pt>
                <c:pt idx="4338">
                  <c:v>1.2214000000000006E-2</c:v>
                </c:pt>
                <c:pt idx="4339">
                  <c:v>1.2196000000000002E-2</c:v>
                </c:pt>
                <c:pt idx="4340">
                  <c:v>1.2178000000000012E-2</c:v>
                </c:pt>
                <c:pt idx="4341">
                  <c:v>1.2160000000000008E-2</c:v>
                </c:pt>
                <c:pt idx="4342">
                  <c:v>1.2142000000000003E-2</c:v>
                </c:pt>
                <c:pt idx="4343">
                  <c:v>1.2123999999999999E-2</c:v>
                </c:pt>
                <c:pt idx="4344">
                  <c:v>1.2105000000000008E-2</c:v>
                </c:pt>
                <c:pt idx="4345">
                  <c:v>1.2087000000000004E-2</c:v>
                </c:pt>
                <c:pt idx="4346">
                  <c:v>1.2069E-2</c:v>
                </c:pt>
                <c:pt idx="4347">
                  <c:v>1.2050000000000009E-2</c:v>
                </c:pt>
                <c:pt idx="4348">
                  <c:v>1.2032000000000004E-2</c:v>
                </c:pt>
                <c:pt idx="4349">
                  <c:v>1.2012999999999999E-2</c:v>
                </c:pt>
                <c:pt idx="4350">
                  <c:v>1.1995000000000009E-2</c:v>
                </c:pt>
                <c:pt idx="4351">
                  <c:v>1.1976000000000004E-2</c:v>
                </c:pt>
                <c:pt idx="4352">
                  <c:v>1.1958E-2</c:v>
                </c:pt>
                <c:pt idx="4353">
                  <c:v>1.194000000000001E-2</c:v>
                </c:pt>
                <c:pt idx="4354">
                  <c:v>1.1921000000000005E-2</c:v>
                </c:pt>
                <c:pt idx="4355">
                  <c:v>1.1903E-2</c:v>
                </c:pt>
                <c:pt idx="4356">
                  <c:v>1.1884000000000009E-2</c:v>
                </c:pt>
                <c:pt idx="4357">
                  <c:v>1.1866000000000005E-2</c:v>
                </c:pt>
                <c:pt idx="4358">
                  <c:v>1.1848000000000001E-2</c:v>
                </c:pt>
                <c:pt idx="4359">
                  <c:v>1.1830000000000011E-2</c:v>
                </c:pt>
                <c:pt idx="4360">
                  <c:v>1.1812000000000007E-2</c:v>
                </c:pt>
                <c:pt idx="4361">
                  <c:v>1.1794000000000002E-2</c:v>
                </c:pt>
                <c:pt idx="4362">
                  <c:v>1.1776000000000012E-2</c:v>
                </c:pt>
                <c:pt idx="4363">
                  <c:v>1.1758000000000008E-2</c:v>
                </c:pt>
                <c:pt idx="4364">
                  <c:v>1.1740000000000004E-2</c:v>
                </c:pt>
                <c:pt idx="4365">
                  <c:v>1.1722E-2</c:v>
                </c:pt>
                <c:pt idx="4366">
                  <c:v>1.1705000000000011E-2</c:v>
                </c:pt>
                <c:pt idx="4367">
                  <c:v>1.1687000000000006E-2</c:v>
                </c:pt>
                <c:pt idx="4368">
                  <c:v>1.1670000000000003E-2</c:v>
                </c:pt>
                <c:pt idx="4369">
                  <c:v>1.1653E-2</c:v>
                </c:pt>
                <c:pt idx="4370">
                  <c:v>1.163500000000001E-2</c:v>
                </c:pt>
                <c:pt idx="4371">
                  <c:v>1.1618000000000007E-2</c:v>
                </c:pt>
                <c:pt idx="4372">
                  <c:v>1.1602000000000005E-2</c:v>
                </c:pt>
                <c:pt idx="4373">
                  <c:v>1.1585000000000002E-2</c:v>
                </c:pt>
                <c:pt idx="4374">
                  <c:v>1.1568000000000012E-2</c:v>
                </c:pt>
                <c:pt idx="4375">
                  <c:v>1.155200000000001E-2</c:v>
                </c:pt>
                <c:pt idx="4376">
                  <c:v>1.1536000000000008E-2</c:v>
                </c:pt>
                <c:pt idx="4377">
                  <c:v>1.1520000000000006E-2</c:v>
                </c:pt>
                <c:pt idx="4378">
                  <c:v>1.1504000000000004E-2</c:v>
                </c:pt>
                <c:pt idx="4379">
                  <c:v>1.1488000000000002E-2</c:v>
                </c:pt>
                <c:pt idx="4380">
                  <c:v>1.1472E-2</c:v>
                </c:pt>
                <c:pt idx="4381">
                  <c:v>1.1457000000000012E-2</c:v>
                </c:pt>
                <c:pt idx="4382">
                  <c:v>1.1442000000000011E-2</c:v>
                </c:pt>
                <c:pt idx="4383">
                  <c:v>1.142700000000001E-2</c:v>
                </c:pt>
                <c:pt idx="4384">
                  <c:v>1.1412000000000009E-2</c:v>
                </c:pt>
                <c:pt idx="4385">
                  <c:v>1.1397000000000008E-2</c:v>
                </c:pt>
                <c:pt idx="4386">
                  <c:v>1.1383000000000008E-2</c:v>
                </c:pt>
                <c:pt idx="4387">
                  <c:v>1.1369000000000008E-2</c:v>
                </c:pt>
                <c:pt idx="4388">
                  <c:v>1.1355000000000007E-2</c:v>
                </c:pt>
                <c:pt idx="4389">
                  <c:v>1.1341000000000007E-2</c:v>
                </c:pt>
                <c:pt idx="4390">
                  <c:v>1.1327000000000007E-2</c:v>
                </c:pt>
                <c:pt idx="4391">
                  <c:v>1.1314000000000008E-2</c:v>
                </c:pt>
                <c:pt idx="4392">
                  <c:v>1.1301000000000009E-2</c:v>
                </c:pt>
                <c:pt idx="4393">
                  <c:v>1.128800000000001E-2</c:v>
                </c:pt>
                <c:pt idx="4394">
                  <c:v>1.1276000000000012E-2</c:v>
                </c:pt>
                <c:pt idx="4395">
                  <c:v>1.1263000000000013E-2</c:v>
                </c:pt>
                <c:pt idx="4396">
                  <c:v>1.1251000000000001E-2</c:v>
                </c:pt>
                <c:pt idx="4397">
                  <c:v>1.1239000000000002E-2</c:v>
                </c:pt>
                <c:pt idx="4398">
                  <c:v>1.1228000000000005E-2</c:v>
                </c:pt>
                <c:pt idx="4399">
                  <c:v>1.1216000000000007E-2</c:v>
                </c:pt>
                <c:pt idx="4400">
                  <c:v>1.120500000000001E-2</c:v>
                </c:pt>
                <c:pt idx="4401">
                  <c:v>1.1193999999999999E-2</c:v>
                </c:pt>
                <c:pt idx="4402">
                  <c:v>1.1184000000000003E-2</c:v>
                </c:pt>
                <c:pt idx="4403">
                  <c:v>1.1174000000000007E-2</c:v>
                </c:pt>
                <c:pt idx="4404">
                  <c:v>1.1164000000000011E-2</c:v>
                </c:pt>
                <c:pt idx="4405">
                  <c:v>1.1154000000000001E-2</c:v>
                </c:pt>
                <c:pt idx="4406">
                  <c:v>1.1144000000000005E-2</c:v>
                </c:pt>
                <c:pt idx="4407">
                  <c:v>1.1135000000000009E-2</c:v>
                </c:pt>
                <c:pt idx="4408">
                  <c:v>1.1126E-2</c:v>
                </c:pt>
                <c:pt idx="4409">
                  <c:v>1.1118000000000006E-2</c:v>
                </c:pt>
                <c:pt idx="4410">
                  <c:v>1.1109000000000011E-2</c:v>
                </c:pt>
                <c:pt idx="4411">
                  <c:v>1.1101000000000003E-2</c:v>
                </c:pt>
                <c:pt idx="4412">
                  <c:v>1.109400000000001E-2</c:v>
                </c:pt>
                <c:pt idx="4413">
                  <c:v>1.1086000000000002E-2</c:v>
                </c:pt>
                <c:pt idx="4414">
                  <c:v>1.1079000000000009E-2</c:v>
                </c:pt>
                <c:pt idx="4415">
                  <c:v>1.1072000000000002E-2</c:v>
                </c:pt>
                <c:pt idx="4416">
                  <c:v>1.106600000000001E-2</c:v>
                </c:pt>
                <c:pt idx="4417">
                  <c:v>1.1060000000000004E-2</c:v>
                </c:pt>
                <c:pt idx="4418">
                  <c:v>1.1054000000000012E-2</c:v>
                </c:pt>
                <c:pt idx="4419">
                  <c:v>1.1048000000000006E-2</c:v>
                </c:pt>
                <c:pt idx="4420">
                  <c:v>1.1043000000000001E-2</c:v>
                </c:pt>
                <c:pt idx="4421">
                  <c:v>1.103800000000001E-2</c:v>
                </c:pt>
                <c:pt idx="4422">
                  <c:v>1.1033000000000005E-2</c:v>
                </c:pt>
                <c:pt idx="4423">
                  <c:v>1.1029000000000001E-2</c:v>
                </c:pt>
                <c:pt idx="4424">
                  <c:v>1.102500000000001E-2</c:v>
                </c:pt>
                <c:pt idx="4425">
                  <c:v>1.1021000000000006E-2</c:v>
                </c:pt>
                <c:pt idx="4426">
                  <c:v>1.1018000000000003E-2</c:v>
                </c:pt>
                <c:pt idx="4427">
                  <c:v>1.1015E-2</c:v>
                </c:pt>
                <c:pt idx="4428">
                  <c:v>1.1012000000000011E-2</c:v>
                </c:pt>
                <c:pt idx="4429">
                  <c:v>1.1010000000000009E-2</c:v>
                </c:pt>
                <c:pt idx="4430">
                  <c:v>1.1008000000000007E-2</c:v>
                </c:pt>
                <c:pt idx="4431">
                  <c:v>1.1006000000000005E-2</c:v>
                </c:pt>
                <c:pt idx="4432">
                  <c:v>1.1005000000000004E-2</c:v>
                </c:pt>
                <c:pt idx="4433">
                  <c:v>1.1004000000000003E-2</c:v>
                </c:pt>
                <c:pt idx="4434">
                  <c:v>1.1003000000000002E-2</c:v>
                </c:pt>
                <c:pt idx="4435">
                  <c:v>1.1002000000000001E-2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Schrodinger!$J$459</c:f>
              <c:strCache>
                <c:ptCount val="1"/>
                <c:pt idx="0">
                  <c:v>5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Schrodinger!$J$460:$J$4895</c:f>
              <c:numCache>
                <c:formatCode>General</c:formatCode>
                <c:ptCount val="4436"/>
                <c:pt idx="2309">
                  <c:v>8.9999999999999993E-3</c:v>
                </c:pt>
                <c:pt idx="2310">
                  <c:v>8.9999999999999993E-3</c:v>
                </c:pt>
                <c:pt idx="2311">
                  <c:v>9.0010000000000003E-3</c:v>
                </c:pt>
                <c:pt idx="2312">
                  <c:v>9.0010000000000003E-3</c:v>
                </c:pt>
                <c:pt idx="2313">
                  <c:v>9.0020000000000013E-3</c:v>
                </c:pt>
                <c:pt idx="2314">
                  <c:v>9.0040000000000033E-3</c:v>
                </c:pt>
                <c:pt idx="2315">
                  <c:v>9.0060000000000053E-3</c:v>
                </c:pt>
                <c:pt idx="2316">
                  <c:v>9.0080000000000073E-3</c:v>
                </c:pt>
                <c:pt idx="2317">
                  <c:v>9.0100000000000093E-3</c:v>
                </c:pt>
                <c:pt idx="2318">
                  <c:v>9.0120000000000113E-3</c:v>
                </c:pt>
                <c:pt idx="2319">
                  <c:v>9.0150000000000004E-3</c:v>
                </c:pt>
                <c:pt idx="2320">
                  <c:v>9.0190000000000044E-3</c:v>
                </c:pt>
                <c:pt idx="2321">
                  <c:v>9.0220000000000074E-3</c:v>
                </c:pt>
                <c:pt idx="2322">
                  <c:v>9.0260000000000114E-3</c:v>
                </c:pt>
                <c:pt idx="2323">
                  <c:v>9.0300000000000016E-3</c:v>
                </c:pt>
                <c:pt idx="2324">
                  <c:v>9.0340000000000056E-3</c:v>
                </c:pt>
                <c:pt idx="2325">
                  <c:v>9.0390000000000106E-3</c:v>
                </c:pt>
                <c:pt idx="2326">
                  <c:v>9.0440000000000017E-3</c:v>
                </c:pt>
                <c:pt idx="2327">
                  <c:v>9.0500000000000077E-3</c:v>
                </c:pt>
                <c:pt idx="2328">
                  <c:v>9.0549999999999988E-3</c:v>
                </c:pt>
                <c:pt idx="2329">
                  <c:v>9.0610000000000048E-3</c:v>
                </c:pt>
                <c:pt idx="2330">
                  <c:v>9.0670000000000108E-3</c:v>
                </c:pt>
                <c:pt idx="2331">
                  <c:v>9.0740000000000039E-3</c:v>
                </c:pt>
                <c:pt idx="2332">
                  <c:v>9.0810000000000109E-3</c:v>
                </c:pt>
                <c:pt idx="2333">
                  <c:v>9.0880000000000041E-3</c:v>
                </c:pt>
                <c:pt idx="2334">
                  <c:v>9.0950000000000111E-3</c:v>
                </c:pt>
                <c:pt idx="2335">
                  <c:v>9.1030000000000052E-3</c:v>
                </c:pt>
                <c:pt idx="2336">
                  <c:v>9.1109999999999993E-3</c:v>
                </c:pt>
                <c:pt idx="2337">
                  <c:v>9.1190000000000073E-3</c:v>
                </c:pt>
                <c:pt idx="2338">
                  <c:v>9.1280000000000024E-3</c:v>
                </c:pt>
                <c:pt idx="2339">
                  <c:v>9.1360000000000104E-3</c:v>
                </c:pt>
                <c:pt idx="2340">
                  <c:v>9.1450000000000056E-3</c:v>
                </c:pt>
                <c:pt idx="2341">
                  <c:v>9.1550000000000017E-3</c:v>
                </c:pt>
                <c:pt idx="2342">
                  <c:v>9.1640000000000107E-3</c:v>
                </c:pt>
                <c:pt idx="2343">
                  <c:v>9.1740000000000068E-3</c:v>
                </c:pt>
                <c:pt idx="2344">
                  <c:v>9.1840000000000029E-3</c:v>
                </c:pt>
                <c:pt idx="2345">
                  <c:v>9.195E-3</c:v>
                </c:pt>
                <c:pt idx="2346">
                  <c:v>9.206000000000011E-3</c:v>
                </c:pt>
                <c:pt idx="2347">
                  <c:v>9.2170000000000082E-3</c:v>
                </c:pt>
                <c:pt idx="2348">
                  <c:v>9.2280000000000053E-3</c:v>
                </c:pt>
                <c:pt idx="2349">
                  <c:v>9.2390000000000024E-3</c:v>
                </c:pt>
                <c:pt idx="2350">
                  <c:v>9.2510000000000005E-3</c:v>
                </c:pt>
                <c:pt idx="2351">
                  <c:v>9.2630000000000125E-3</c:v>
                </c:pt>
                <c:pt idx="2352">
                  <c:v>9.2750000000000107E-3</c:v>
                </c:pt>
                <c:pt idx="2353">
                  <c:v>9.2880000000000098E-3</c:v>
                </c:pt>
                <c:pt idx="2354">
                  <c:v>9.3000000000000079E-3</c:v>
                </c:pt>
                <c:pt idx="2355">
                  <c:v>9.313000000000007E-3</c:v>
                </c:pt>
                <c:pt idx="2356">
                  <c:v>9.3260000000000062E-3</c:v>
                </c:pt>
                <c:pt idx="2357">
                  <c:v>9.3400000000000063E-3</c:v>
                </c:pt>
                <c:pt idx="2358">
                  <c:v>9.3540000000000064E-3</c:v>
                </c:pt>
                <c:pt idx="2359">
                  <c:v>9.3670000000000055E-3</c:v>
                </c:pt>
                <c:pt idx="2360">
                  <c:v>9.3810000000000057E-3</c:v>
                </c:pt>
                <c:pt idx="2361">
                  <c:v>9.3960000000000068E-3</c:v>
                </c:pt>
                <c:pt idx="2362">
                  <c:v>9.4100000000000069E-3</c:v>
                </c:pt>
                <c:pt idx="2363">
                  <c:v>9.425000000000008E-3</c:v>
                </c:pt>
                <c:pt idx="2364">
                  <c:v>9.4400000000000091E-3</c:v>
                </c:pt>
                <c:pt idx="2365">
                  <c:v>9.4550000000000103E-3</c:v>
                </c:pt>
                <c:pt idx="2366">
                  <c:v>9.4700000000000114E-3</c:v>
                </c:pt>
                <c:pt idx="2367">
                  <c:v>9.4859999999999996E-3</c:v>
                </c:pt>
                <c:pt idx="2368">
                  <c:v>9.5010000000000008E-3</c:v>
                </c:pt>
                <c:pt idx="2369">
                  <c:v>9.5170000000000029E-3</c:v>
                </c:pt>
                <c:pt idx="2370">
                  <c:v>9.533000000000005E-3</c:v>
                </c:pt>
                <c:pt idx="2371">
                  <c:v>9.5500000000000081E-3</c:v>
                </c:pt>
                <c:pt idx="2372">
                  <c:v>9.5660000000000103E-3</c:v>
                </c:pt>
                <c:pt idx="2373">
                  <c:v>9.5829999999999995E-3</c:v>
                </c:pt>
                <c:pt idx="2374">
                  <c:v>9.5990000000000016E-3</c:v>
                </c:pt>
                <c:pt idx="2375">
                  <c:v>9.6160000000000048E-3</c:v>
                </c:pt>
                <c:pt idx="2376">
                  <c:v>9.6330000000000079E-3</c:v>
                </c:pt>
                <c:pt idx="2377">
                  <c:v>9.650000000000011E-3</c:v>
                </c:pt>
                <c:pt idx="2378">
                  <c:v>9.6670000000000002E-3</c:v>
                </c:pt>
                <c:pt idx="2379">
                  <c:v>9.6850000000000044E-3</c:v>
                </c:pt>
                <c:pt idx="2380">
                  <c:v>9.7020000000000075E-3</c:v>
                </c:pt>
                <c:pt idx="2381">
                  <c:v>9.7200000000000116E-3</c:v>
                </c:pt>
                <c:pt idx="2382">
                  <c:v>9.7380000000000019E-3</c:v>
                </c:pt>
                <c:pt idx="2383">
                  <c:v>9.756000000000006E-3</c:v>
                </c:pt>
                <c:pt idx="2384">
                  <c:v>9.7730000000000091E-3</c:v>
                </c:pt>
                <c:pt idx="2385">
                  <c:v>9.7920000000000004E-3</c:v>
                </c:pt>
                <c:pt idx="2386">
                  <c:v>9.8100000000000045E-3</c:v>
                </c:pt>
                <c:pt idx="2387">
                  <c:v>9.8280000000000086E-3</c:v>
                </c:pt>
                <c:pt idx="2388">
                  <c:v>9.8459999999999989E-3</c:v>
                </c:pt>
                <c:pt idx="2389">
                  <c:v>9.864000000000003E-3</c:v>
                </c:pt>
                <c:pt idx="2390">
                  <c:v>9.8830000000000081E-3</c:v>
                </c:pt>
                <c:pt idx="2391">
                  <c:v>9.9010000000000122E-3</c:v>
                </c:pt>
                <c:pt idx="2392">
                  <c:v>9.9200000000000035E-3</c:v>
                </c:pt>
                <c:pt idx="2393">
                  <c:v>9.9380000000000076E-3</c:v>
                </c:pt>
                <c:pt idx="2394">
                  <c:v>9.9569999999999988E-3</c:v>
                </c:pt>
                <c:pt idx="2395">
                  <c:v>9.975000000000003E-3</c:v>
                </c:pt>
                <c:pt idx="2396">
                  <c:v>9.9940000000000081E-3</c:v>
                </c:pt>
                <c:pt idx="2397">
                  <c:v>1.0012000000000012E-2</c:v>
                </c:pt>
                <c:pt idx="2398">
                  <c:v>1.0031000000000003E-2</c:v>
                </c:pt>
                <c:pt idx="2399">
                  <c:v>1.0049000000000008E-2</c:v>
                </c:pt>
                <c:pt idx="2400">
                  <c:v>1.0067999999999999E-2</c:v>
                </c:pt>
                <c:pt idx="2401">
                  <c:v>1.0086000000000003E-2</c:v>
                </c:pt>
                <c:pt idx="2402">
                  <c:v>1.0105000000000008E-2</c:v>
                </c:pt>
                <c:pt idx="2403">
                  <c:v>1.0123000000000012E-2</c:v>
                </c:pt>
                <c:pt idx="2404">
                  <c:v>1.0142000000000003E-2</c:v>
                </c:pt>
                <c:pt idx="2405">
                  <c:v>1.0160000000000008E-2</c:v>
                </c:pt>
                <c:pt idx="2406">
                  <c:v>1.0178000000000012E-2</c:v>
                </c:pt>
                <c:pt idx="2407">
                  <c:v>1.0196000000000002E-2</c:v>
                </c:pt>
                <c:pt idx="2408">
                  <c:v>1.0214000000000006E-2</c:v>
                </c:pt>
                <c:pt idx="2409">
                  <c:v>1.023200000000001E-2</c:v>
                </c:pt>
                <c:pt idx="2410">
                  <c:v>1.025E-2</c:v>
                </c:pt>
                <c:pt idx="2411">
                  <c:v>1.0268000000000005E-2</c:v>
                </c:pt>
                <c:pt idx="2412">
                  <c:v>1.0285000000000008E-2</c:v>
                </c:pt>
                <c:pt idx="2413">
                  <c:v>1.0303000000000012E-2</c:v>
                </c:pt>
                <c:pt idx="2414">
                  <c:v>1.0320000000000001E-2</c:v>
                </c:pt>
                <c:pt idx="2415">
                  <c:v>1.0337000000000004E-2</c:v>
                </c:pt>
                <c:pt idx="2416">
                  <c:v>1.0354000000000007E-2</c:v>
                </c:pt>
                <c:pt idx="2417">
                  <c:v>1.037100000000001E-2</c:v>
                </c:pt>
                <c:pt idx="2418">
                  <c:v>1.0387000000000013E-2</c:v>
                </c:pt>
                <c:pt idx="2419">
                  <c:v>1.0404000000000002E-2</c:v>
                </c:pt>
                <c:pt idx="2420">
                  <c:v>1.0420000000000004E-2</c:v>
                </c:pt>
                <c:pt idx="2421">
                  <c:v>1.0436000000000006E-2</c:v>
                </c:pt>
                <c:pt idx="2422">
                  <c:v>1.0452000000000008E-2</c:v>
                </c:pt>
                <c:pt idx="2423">
                  <c:v>1.0467000000000009E-2</c:v>
                </c:pt>
                <c:pt idx="2424">
                  <c:v>1.0483000000000011E-2</c:v>
                </c:pt>
                <c:pt idx="2425">
                  <c:v>1.0498000000000013E-2</c:v>
                </c:pt>
                <c:pt idx="2426">
                  <c:v>1.0512000000000013E-2</c:v>
                </c:pt>
                <c:pt idx="2427">
                  <c:v>1.0527E-2</c:v>
                </c:pt>
                <c:pt idx="2428">
                  <c:v>1.0541E-2</c:v>
                </c:pt>
                <c:pt idx="2429">
                  <c:v>1.0555E-2</c:v>
                </c:pt>
                <c:pt idx="2430">
                  <c:v>1.0567999999999999E-2</c:v>
                </c:pt>
                <c:pt idx="2431">
                  <c:v>1.0581999999999999E-2</c:v>
                </c:pt>
                <c:pt idx="2432">
                  <c:v>1.0595000000000012E-2</c:v>
                </c:pt>
                <c:pt idx="2433">
                  <c:v>1.0607000000000011E-2</c:v>
                </c:pt>
                <c:pt idx="2434">
                  <c:v>1.062000000000001E-2</c:v>
                </c:pt>
                <c:pt idx="2435">
                  <c:v>1.0631000000000007E-2</c:v>
                </c:pt>
                <c:pt idx="2436">
                  <c:v>1.0643000000000005E-2</c:v>
                </c:pt>
                <c:pt idx="2437">
                  <c:v>1.0654000000000002E-2</c:v>
                </c:pt>
                <c:pt idx="2438">
                  <c:v>1.0664999999999999E-2</c:v>
                </c:pt>
                <c:pt idx="2439">
                  <c:v>1.0675000000000009E-2</c:v>
                </c:pt>
                <c:pt idx="2440">
                  <c:v>1.0685000000000005E-2</c:v>
                </c:pt>
                <c:pt idx="2441">
                  <c:v>1.0695000000000001E-2</c:v>
                </c:pt>
                <c:pt idx="2442">
                  <c:v>1.070400000000001E-2</c:v>
                </c:pt>
                <c:pt idx="2443">
                  <c:v>1.0713000000000006E-2</c:v>
                </c:pt>
                <c:pt idx="2444">
                  <c:v>1.0721E-2</c:v>
                </c:pt>
                <c:pt idx="2445">
                  <c:v>1.0729000000000008E-2</c:v>
                </c:pt>
                <c:pt idx="2446">
                  <c:v>1.0736000000000001E-2</c:v>
                </c:pt>
                <c:pt idx="2447">
                  <c:v>1.0743000000000008E-2</c:v>
                </c:pt>
                <c:pt idx="2448">
                  <c:v>1.0749E-2</c:v>
                </c:pt>
                <c:pt idx="2449">
                  <c:v>1.0755000000000006E-2</c:v>
                </c:pt>
                <c:pt idx="2450">
                  <c:v>1.0761000000000012E-2</c:v>
                </c:pt>
                <c:pt idx="2451">
                  <c:v>1.0766000000000003E-2</c:v>
                </c:pt>
                <c:pt idx="2452">
                  <c:v>1.0770000000000007E-2</c:v>
                </c:pt>
                <c:pt idx="2453">
                  <c:v>1.0774000000000011E-2</c:v>
                </c:pt>
                <c:pt idx="2454">
                  <c:v>1.0778000000000001E-2</c:v>
                </c:pt>
                <c:pt idx="2455">
                  <c:v>1.0781000000000004E-2</c:v>
                </c:pt>
                <c:pt idx="2456">
                  <c:v>1.0783000000000006E-2</c:v>
                </c:pt>
                <c:pt idx="2457">
                  <c:v>1.0785000000000008E-2</c:v>
                </c:pt>
                <c:pt idx="2458">
                  <c:v>1.0786000000000009E-2</c:v>
                </c:pt>
                <c:pt idx="2459">
                  <c:v>1.078700000000001E-2</c:v>
                </c:pt>
                <c:pt idx="2460">
                  <c:v>1.078700000000001E-2</c:v>
                </c:pt>
                <c:pt idx="2461">
                  <c:v>1.078700000000001E-2</c:v>
                </c:pt>
                <c:pt idx="2462">
                  <c:v>1.0786000000000009E-2</c:v>
                </c:pt>
                <c:pt idx="2463">
                  <c:v>1.0784000000000007E-2</c:v>
                </c:pt>
                <c:pt idx="2464">
                  <c:v>1.0782000000000005E-2</c:v>
                </c:pt>
                <c:pt idx="2465">
                  <c:v>1.0780000000000003E-2</c:v>
                </c:pt>
                <c:pt idx="2466">
                  <c:v>1.0777E-2</c:v>
                </c:pt>
                <c:pt idx="2467">
                  <c:v>1.077300000000001E-2</c:v>
                </c:pt>
                <c:pt idx="2468">
                  <c:v>1.0769000000000006E-2</c:v>
                </c:pt>
                <c:pt idx="2469">
                  <c:v>1.0764000000000001E-2</c:v>
                </c:pt>
                <c:pt idx="2470">
                  <c:v>1.0758000000000009E-2</c:v>
                </c:pt>
                <c:pt idx="2471">
                  <c:v>1.0752000000000003E-2</c:v>
                </c:pt>
                <c:pt idx="2472">
                  <c:v>1.0746000000000011E-2</c:v>
                </c:pt>
                <c:pt idx="2473">
                  <c:v>1.0738000000000003E-2</c:v>
                </c:pt>
                <c:pt idx="2474">
                  <c:v>1.073100000000001E-2</c:v>
                </c:pt>
                <c:pt idx="2475">
                  <c:v>1.0722000000000001E-2</c:v>
                </c:pt>
                <c:pt idx="2476">
                  <c:v>1.0713000000000006E-2</c:v>
                </c:pt>
                <c:pt idx="2477">
                  <c:v>1.070400000000001E-2</c:v>
                </c:pt>
                <c:pt idx="2478">
                  <c:v>1.0694E-2</c:v>
                </c:pt>
                <c:pt idx="2479">
                  <c:v>1.0683000000000003E-2</c:v>
                </c:pt>
                <c:pt idx="2480">
                  <c:v>1.0672000000000006E-2</c:v>
                </c:pt>
                <c:pt idx="2481">
                  <c:v>1.0661000000000009E-2</c:v>
                </c:pt>
                <c:pt idx="2482">
                  <c:v>1.064800000000001E-2</c:v>
                </c:pt>
                <c:pt idx="2483">
                  <c:v>1.0636000000000012E-2</c:v>
                </c:pt>
                <c:pt idx="2484">
                  <c:v>1.0622000000000012E-2</c:v>
                </c:pt>
                <c:pt idx="2485">
                  <c:v>1.0608000000000012E-2</c:v>
                </c:pt>
                <c:pt idx="2486">
                  <c:v>1.0594000000000011E-2</c:v>
                </c:pt>
                <c:pt idx="2487">
                  <c:v>1.057900000000001E-2</c:v>
                </c:pt>
                <c:pt idx="2488">
                  <c:v>1.0564000000000009E-2</c:v>
                </c:pt>
                <c:pt idx="2489">
                  <c:v>1.0548000000000007E-2</c:v>
                </c:pt>
                <c:pt idx="2490">
                  <c:v>1.0532000000000005E-2</c:v>
                </c:pt>
                <c:pt idx="2491">
                  <c:v>1.0515000000000002E-2</c:v>
                </c:pt>
                <c:pt idx="2492">
                  <c:v>1.0498000000000013E-2</c:v>
                </c:pt>
                <c:pt idx="2493">
                  <c:v>1.0480000000000008E-2</c:v>
                </c:pt>
                <c:pt idx="2494">
                  <c:v>1.0462000000000004E-2</c:v>
                </c:pt>
                <c:pt idx="2495">
                  <c:v>1.0444E-2</c:v>
                </c:pt>
                <c:pt idx="2496">
                  <c:v>1.0425000000000009E-2</c:v>
                </c:pt>
                <c:pt idx="2497">
                  <c:v>1.0406000000000004E-2</c:v>
                </c:pt>
                <c:pt idx="2498">
                  <c:v>1.0386000000000012E-2</c:v>
                </c:pt>
                <c:pt idx="2499">
                  <c:v>1.0366000000000005E-2</c:v>
                </c:pt>
                <c:pt idx="2500">
                  <c:v>1.0345999999999999E-2</c:v>
                </c:pt>
                <c:pt idx="2501">
                  <c:v>1.0325000000000006E-2</c:v>
                </c:pt>
                <c:pt idx="2502">
                  <c:v>1.0303999999999999E-2</c:v>
                </c:pt>
                <c:pt idx="2503">
                  <c:v>1.0283000000000006E-2</c:v>
                </c:pt>
                <c:pt idx="2504">
                  <c:v>1.0261000000000011E-2</c:v>
                </c:pt>
                <c:pt idx="2505">
                  <c:v>1.0239000000000003E-2</c:v>
                </c:pt>
                <c:pt idx="2506">
                  <c:v>1.0217000000000009E-2</c:v>
                </c:pt>
                <c:pt idx="2507">
                  <c:v>1.0195000000000001E-2</c:v>
                </c:pt>
                <c:pt idx="2508">
                  <c:v>1.0173000000000007E-2</c:v>
                </c:pt>
                <c:pt idx="2509">
                  <c:v>1.0150000000000011E-2</c:v>
                </c:pt>
                <c:pt idx="2510">
                  <c:v>1.0127000000000002E-2</c:v>
                </c:pt>
                <c:pt idx="2511">
                  <c:v>1.0105000000000008E-2</c:v>
                </c:pt>
                <c:pt idx="2512">
                  <c:v>1.0081999999999999E-2</c:v>
                </c:pt>
                <c:pt idx="2513">
                  <c:v>1.0059000000000004E-2</c:v>
                </c:pt>
                <c:pt idx="2514">
                  <c:v>1.0036000000000008E-2</c:v>
                </c:pt>
                <c:pt idx="2515">
                  <c:v>1.0012000000000012E-2</c:v>
                </c:pt>
                <c:pt idx="2516">
                  <c:v>9.9890000000000031E-3</c:v>
                </c:pt>
                <c:pt idx="2517">
                  <c:v>9.9660000000000078E-3</c:v>
                </c:pt>
                <c:pt idx="2518">
                  <c:v>9.9430000000000126E-3</c:v>
                </c:pt>
                <c:pt idx="2519">
                  <c:v>9.9200000000000035E-3</c:v>
                </c:pt>
                <c:pt idx="2520">
                  <c:v>9.8970000000000082E-3</c:v>
                </c:pt>
                <c:pt idx="2521">
                  <c:v>9.8739999999999991E-3</c:v>
                </c:pt>
                <c:pt idx="2522">
                  <c:v>9.8510000000000039E-3</c:v>
                </c:pt>
                <c:pt idx="2523">
                  <c:v>9.8290000000000096E-3</c:v>
                </c:pt>
                <c:pt idx="2524">
                  <c:v>9.8070000000000015E-3</c:v>
                </c:pt>
                <c:pt idx="2525">
                  <c:v>9.7840000000000062E-3</c:v>
                </c:pt>
                <c:pt idx="2526">
                  <c:v>9.762000000000012E-3</c:v>
                </c:pt>
                <c:pt idx="2527">
                  <c:v>9.7410000000000049E-3</c:v>
                </c:pt>
                <c:pt idx="2528">
                  <c:v>9.7190000000000106E-3</c:v>
                </c:pt>
                <c:pt idx="2529">
                  <c:v>9.6980000000000035E-3</c:v>
                </c:pt>
                <c:pt idx="2530">
                  <c:v>9.6780000000000112E-3</c:v>
                </c:pt>
                <c:pt idx="2531">
                  <c:v>9.6570000000000041E-3</c:v>
                </c:pt>
                <c:pt idx="2532">
                  <c:v>9.6370000000000119E-3</c:v>
                </c:pt>
                <c:pt idx="2533">
                  <c:v>9.6180000000000068E-3</c:v>
                </c:pt>
                <c:pt idx="2534">
                  <c:v>9.5980000000000006E-3</c:v>
                </c:pt>
                <c:pt idx="2535">
                  <c:v>9.5800000000000104E-3</c:v>
                </c:pt>
                <c:pt idx="2536">
                  <c:v>9.5610000000000053E-3</c:v>
                </c:pt>
                <c:pt idx="2537">
                  <c:v>9.5440000000000021E-3</c:v>
                </c:pt>
                <c:pt idx="2538">
                  <c:v>9.526999999999999E-3</c:v>
                </c:pt>
                <c:pt idx="2539">
                  <c:v>9.5100000000000098E-3</c:v>
                </c:pt>
                <c:pt idx="2540">
                  <c:v>9.4940000000000076E-3</c:v>
                </c:pt>
                <c:pt idx="2541">
                  <c:v>9.4780000000000055E-3</c:v>
                </c:pt>
                <c:pt idx="2542">
                  <c:v>9.4630000000000044E-3</c:v>
                </c:pt>
                <c:pt idx="2543">
                  <c:v>9.4490000000000043E-3</c:v>
                </c:pt>
                <c:pt idx="2544">
                  <c:v>9.4360000000000051E-3</c:v>
                </c:pt>
                <c:pt idx="2545">
                  <c:v>9.423000000000006E-3</c:v>
                </c:pt>
                <c:pt idx="2546">
                  <c:v>9.4100000000000069E-3</c:v>
                </c:pt>
                <c:pt idx="2547">
                  <c:v>9.3990000000000098E-3</c:v>
                </c:pt>
                <c:pt idx="2548">
                  <c:v>9.3880000000000127E-3</c:v>
                </c:pt>
                <c:pt idx="2549">
                  <c:v>9.3780000000000027E-3</c:v>
                </c:pt>
                <c:pt idx="2550">
                  <c:v>9.3690000000000075E-3</c:v>
                </c:pt>
                <c:pt idx="2551">
                  <c:v>9.3600000000000124E-3</c:v>
                </c:pt>
                <c:pt idx="2552">
                  <c:v>9.3520000000000044E-3</c:v>
                </c:pt>
                <c:pt idx="2553">
                  <c:v>9.3450000000000113E-3</c:v>
                </c:pt>
                <c:pt idx="2554">
                  <c:v>9.3390000000000053E-3</c:v>
                </c:pt>
                <c:pt idx="2555">
                  <c:v>9.3340000000000003E-3</c:v>
                </c:pt>
                <c:pt idx="2556">
                  <c:v>9.3290000000000092E-3</c:v>
                </c:pt>
                <c:pt idx="2557">
                  <c:v>9.3260000000000062E-3</c:v>
                </c:pt>
                <c:pt idx="2558">
                  <c:v>9.3230000000000032E-3</c:v>
                </c:pt>
                <c:pt idx="2559">
                  <c:v>9.3210000000000012E-3</c:v>
                </c:pt>
                <c:pt idx="2560">
                  <c:v>9.3200000000000002E-3</c:v>
                </c:pt>
                <c:pt idx="2561">
                  <c:v>9.3200000000000002E-3</c:v>
                </c:pt>
                <c:pt idx="2562">
                  <c:v>9.3200000000000002E-3</c:v>
                </c:pt>
                <c:pt idx="2563">
                  <c:v>9.3220000000000022E-3</c:v>
                </c:pt>
                <c:pt idx="2564">
                  <c:v>9.3240000000000042E-3</c:v>
                </c:pt>
                <c:pt idx="2565">
                  <c:v>9.3280000000000082E-3</c:v>
                </c:pt>
                <c:pt idx="2566">
                  <c:v>9.3320000000000122E-3</c:v>
                </c:pt>
                <c:pt idx="2567">
                  <c:v>9.3370000000000033E-3</c:v>
                </c:pt>
                <c:pt idx="2568">
                  <c:v>9.3430000000000093E-3</c:v>
                </c:pt>
                <c:pt idx="2569">
                  <c:v>9.3500000000000024E-3</c:v>
                </c:pt>
                <c:pt idx="2570">
                  <c:v>9.3570000000000094E-3</c:v>
                </c:pt>
                <c:pt idx="2571">
                  <c:v>9.3660000000000045E-3</c:v>
                </c:pt>
                <c:pt idx="2572">
                  <c:v>9.3749999999999997E-3</c:v>
                </c:pt>
                <c:pt idx="2573">
                  <c:v>9.3850000000000097E-3</c:v>
                </c:pt>
                <c:pt idx="2574">
                  <c:v>9.3960000000000068E-3</c:v>
                </c:pt>
                <c:pt idx="2575">
                  <c:v>9.4080000000000049E-3</c:v>
                </c:pt>
                <c:pt idx="2576">
                  <c:v>9.420000000000003E-3</c:v>
                </c:pt>
                <c:pt idx="2577">
                  <c:v>9.4340000000000031E-3</c:v>
                </c:pt>
                <c:pt idx="2578">
                  <c:v>9.4480000000000033E-3</c:v>
                </c:pt>
                <c:pt idx="2579">
                  <c:v>9.4630000000000044E-3</c:v>
                </c:pt>
                <c:pt idx="2580">
                  <c:v>9.4780000000000055E-3</c:v>
                </c:pt>
                <c:pt idx="2581">
                  <c:v>9.4950000000000086E-3</c:v>
                </c:pt>
                <c:pt idx="2582">
                  <c:v>9.5120000000000118E-3</c:v>
                </c:pt>
                <c:pt idx="2583">
                  <c:v>9.530000000000002E-3</c:v>
                </c:pt>
                <c:pt idx="2584">
                  <c:v>9.5480000000000061E-3</c:v>
                </c:pt>
                <c:pt idx="2585">
                  <c:v>9.5670000000000113E-3</c:v>
                </c:pt>
                <c:pt idx="2586">
                  <c:v>9.5860000000000025E-3</c:v>
                </c:pt>
                <c:pt idx="2587">
                  <c:v>9.6070000000000096E-3</c:v>
                </c:pt>
                <c:pt idx="2588">
                  <c:v>9.6270000000000019E-3</c:v>
                </c:pt>
                <c:pt idx="2589">
                  <c:v>9.648000000000009E-3</c:v>
                </c:pt>
                <c:pt idx="2590">
                  <c:v>9.6700000000000032E-3</c:v>
                </c:pt>
                <c:pt idx="2591">
                  <c:v>9.6920000000000114E-3</c:v>
                </c:pt>
                <c:pt idx="2592">
                  <c:v>9.7150000000000066E-3</c:v>
                </c:pt>
                <c:pt idx="2593">
                  <c:v>9.7380000000000019E-3</c:v>
                </c:pt>
                <c:pt idx="2594">
                  <c:v>9.761000000000011E-3</c:v>
                </c:pt>
                <c:pt idx="2595">
                  <c:v>9.7850000000000072E-3</c:v>
                </c:pt>
                <c:pt idx="2596">
                  <c:v>9.8090000000000035E-3</c:v>
                </c:pt>
                <c:pt idx="2597">
                  <c:v>9.8340000000000007E-3</c:v>
                </c:pt>
                <c:pt idx="2598">
                  <c:v>9.8580000000000109E-3</c:v>
                </c:pt>
                <c:pt idx="2599">
                  <c:v>9.8830000000000081E-3</c:v>
                </c:pt>
                <c:pt idx="2600">
                  <c:v>9.9080000000000053E-3</c:v>
                </c:pt>
                <c:pt idx="2601">
                  <c:v>9.9330000000000026E-3</c:v>
                </c:pt>
                <c:pt idx="2602">
                  <c:v>9.9579999999999998E-3</c:v>
                </c:pt>
                <c:pt idx="2603">
                  <c:v>9.983000000000011E-3</c:v>
                </c:pt>
                <c:pt idx="2604">
                  <c:v>1.0008000000000008E-2</c:v>
                </c:pt>
                <c:pt idx="2605">
                  <c:v>1.0034000000000006E-2</c:v>
                </c:pt>
                <c:pt idx="2606">
                  <c:v>1.0059000000000004E-2</c:v>
                </c:pt>
                <c:pt idx="2607">
                  <c:v>1.0084000000000001E-2</c:v>
                </c:pt>
                <c:pt idx="2608">
                  <c:v>1.0109000000000012E-2</c:v>
                </c:pt>
                <c:pt idx="2609">
                  <c:v>1.0134000000000009E-2</c:v>
                </c:pt>
                <c:pt idx="2610">
                  <c:v>1.0158000000000006E-2</c:v>
                </c:pt>
                <c:pt idx="2611">
                  <c:v>1.0183000000000003E-2</c:v>
                </c:pt>
                <c:pt idx="2612">
                  <c:v>1.0206999999999999E-2</c:v>
                </c:pt>
                <c:pt idx="2613">
                  <c:v>1.0231000000000009E-2</c:v>
                </c:pt>
                <c:pt idx="2614">
                  <c:v>1.0254000000000004E-2</c:v>
                </c:pt>
                <c:pt idx="2615">
                  <c:v>1.0277E-2</c:v>
                </c:pt>
                <c:pt idx="2616">
                  <c:v>1.0300000000000009E-2</c:v>
                </c:pt>
                <c:pt idx="2617">
                  <c:v>1.0322000000000003E-2</c:v>
                </c:pt>
                <c:pt idx="2618">
                  <c:v>1.0344000000000011E-2</c:v>
                </c:pt>
                <c:pt idx="2619">
                  <c:v>1.0365000000000004E-2</c:v>
                </c:pt>
                <c:pt idx="2620">
                  <c:v>1.0386000000000012E-2</c:v>
                </c:pt>
                <c:pt idx="2621">
                  <c:v>1.0406000000000004E-2</c:v>
                </c:pt>
                <c:pt idx="2622">
                  <c:v>1.0425000000000009E-2</c:v>
                </c:pt>
                <c:pt idx="2623">
                  <c:v>1.0444E-2</c:v>
                </c:pt>
                <c:pt idx="2624">
                  <c:v>1.0462000000000004E-2</c:v>
                </c:pt>
                <c:pt idx="2625">
                  <c:v>1.0479000000000007E-2</c:v>
                </c:pt>
                <c:pt idx="2626">
                  <c:v>1.0496000000000011E-2</c:v>
                </c:pt>
                <c:pt idx="2627">
                  <c:v>1.0512000000000013E-2</c:v>
                </c:pt>
                <c:pt idx="2628">
                  <c:v>1.0527E-2</c:v>
                </c:pt>
                <c:pt idx="2629">
                  <c:v>1.0541E-2</c:v>
                </c:pt>
                <c:pt idx="2630">
                  <c:v>1.0555E-2</c:v>
                </c:pt>
                <c:pt idx="2631">
                  <c:v>1.0567999999999999E-2</c:v>
                </c:pt>
                <c:pt idx="2632">
                  <c:v>1.057900000000001E-2</c:v>
                </c:pt>
                <c:pt idx="2633">
                  <c:v>1.0590000000000007E-2</c:v>
                </c:pt>
                <c:pt idx="2634">
                  <c:v>1.0600000000000004E-2</c:v>
                </c:pt>
                <c:pt idx="2635">
                  <c:v>1.0609000000000013E-2</c:v>
                </c:pt>
                <c:pt idx="2636">
                  <c:v>1.0617000000000007E-2</c:v>
                </c:pt>
                <c:pt idx="2637">
                  <c:v>1.0624E-2</c:v>
                </c:pt>
                <c:pt idx="2638">
                  <c:v>1.0630000000000006E-2</c:v>
                </c:pt>
                <c:pt idx="2639">
                  <c:v>1.0635000000000011E-2</c:v>
                </c:pt>
                <c:pt idx="2640">
                  <c:v>1.0639000000000001E-2</c:v>
                </c:pt>
                <c:pt idx="2641">
                  <c:v>1.0643000000000005E-2</c:v>
                </c:pt>
                <c:pt idx="2642">
                  <c:v>1.0645000000000007E-2</c:v>
                </c:pt>
                <c:pt idx="2643">
                  <c:v>1.0646000000000008E-2</c:v>
                </c:pt>
                <c:pt idx="2644">
                  <c:v>1.0646000000000008E-2</c:v>
                </c:pt>
                <c:pt idx="2645">
                  <c:v>1.0645000000000007E-2</c:v>
                </c:pt>
                <c:pt idx="2646">
                  <c:v>1.0643000000000005E-2</c:v>
                </c:pt>
                <c:pt idx="2647">
                  <c:v>1.0640000000000002E-2</c:v>
                </c:pt>
                <c:pt idx="2648">
                  <c:v>1.0636000000000012E-2</c:v>
                </c:pt>
                <c:pt idx="2649">
                  <c:v>1.0631000000000007E-2</c:v>
                </c:pt>
                <c:pt idx="2650">
                  <c:v>1.0625000000000001E-2</c:v>
                </c:pt>
                <c:pt idx="2651">
                  <c:v>1.0618000000000008E-2</c:v>
                </c:pt>
                <c:pt idx="2652">
                  <c:v>1.0609000000000013E-2</c:v>
                </c:pt>
                <c:pt idx="2653">
                  <c:v>1.0600000000000004E-2</c:v>
                </c:pt>
                <c:pt idx="2654">
                  <c:v>1.0590000000000007E-2</c:v>
                </c:pt>
                <c:pt idx="2655">
                  <c:v>1.057900000000001E-2</c:v>
                </c:pt>
                <c:pt idx="2656">
                  <c:v>1.0567999999999999E-2</c:v>
                </c:pt>
                <c:pt idx="2657">
                  <c:v>1.0555E-2</c:v>
                </c:pt>
                <c:pt idx="2658">
                  <c:v>1.0541E-2</c:v>
                </c:pt>
                <c:pt idx="2659">
                  <c:v>1.0527E-2</c:v>
                </c:pt>
                <c:pt idx="2660">
                  <c:v>1.0511000000000012E-2</c:v>
                </c:pt>
                <c:pt idx="2661">
                  <c:v>1.049500000000001E-2</c:v>
                </c:pt>
                <c:pt idx="2662">
                  <c:v>1.0478000000000006E-2</c:v>
                </c:pt>
                <c:pt idx="2663">
                  <c:v>1.0460000000000002E-2</c:v>
                </c:pt>
                <c:pt idx="2664">
                  <c:v>1.0442000000000012E-2</c:v>
                </c:pt>
                <c:pt idx="2665">
                  <c:v>1.0422000000000006E-2</c:v>
                </c:pt>
                <c:pt idx="2666">
                  <c:v>1.0402E-2</c:v>
                </c:pt>
                <c:pt idx="2667">
                  <c:v>1.0382000000000008E-2</c:v>
                </c:pt>
                <c:pt idx="2668">
                  <c:v>1.0359999999999999E-2</c:v>
                </c:pt>
                <c:pt idx="2669">
                  <c:v>1.0339000000000006E-2</c:v>
                </c:pt>
                <c:pt idx="2670">
                  <c:v>1.0316000000000011E-2</c:v>
                </c:pt>
                <c:pt idx="2671">
                  <c:v>1.0293000000000002E-2</c:v>
                </c:pt>
                <c:pt idx="2672">
                  <c:v>1.0270000000000007E-2</c:v>
                </c:pt>
                <c:pt idx="2673">
                  <c:v>1.024600000000001E-2</c:v>
                </c:pt>
                <c:pt idx="2674">
                  <c:v>1.0222E-2</c:v>
                </c:pt>
                <c:pt idx="2675">
                  <c:v>1.0197000000000003E-2</c:v>
                </c:pt>
                <c:pt idx="2676">
                  <c:v>1.0172000000000006E-2</c:v>
                </c:pt>
                <c:pt idx="2677">
                  <c:v>1.0147000000000008E-2</c:v>
                </c:pt>
                <c:pt idx="2678">
                  <c:v>1.0122000000000011E-2</c:v>
                </c:pt>
                <c:pt idx="2679">
                  <c:v>1.0095999999999999E-2</c:v>
                </c:pt>
                <c:pt idx="2680">
                  <c:v>1.0070000000000001E-2</c:v>
                </c:pt>
                <c:pt idx="2681">
                  <c:v>1.0045000000000004E-2</c:v>
                </c:pt>
                <c:pt idx="2682">
                  <c:v>1.0019000000000005E-2</c:v>
                </c:pt>
                <c:pt idx="2683">
                  <c:v>9.9920000000000061E-3</c:v>
                </c:pt>
                <c:pt idx="2684">
                  <c:v>9.9660000000000078E-3</c:v>
                </c:pt>
                <c:pt idx="2685">
                  <c:v>9.9410000000000106E-3</c:v>
                </c:pt>
                <c:pt idx="2686">
                  <c:v>9.9150000000000123E-3</c:v>
                </c:pt>
                <c:pt idx="2687">
                  <c:v>9.8890000000000002E-3</c:v>
                </c:pt>
                <c:pt idx="2688">
                  <c:v>9.863000000000002E-3</c:v>
                </c:pt>
                <c:pt idx="2689">
                  <c:v>9.8380000000000047E-3</c:v>
                </c:pt>
                <c:pt idx="2690">
                  <c:v>9.8130000000000075E-3</c:v>
                </c:pt>
                <c:pt idx="2691">
                  <c:v>9.7880000000000102E-3</c:v>
                </c:pt>
                <c:pt idx="2692">
                  <c:v>9.7640000000000001E-3</c:v>
                </c:pt>
                <c:pt idx="2693">
                  <c:v>9.7400000000000039E-3</c:v>
                </c:pt>
                <c:pt idx="2694">
                  <c:v>9.7170000000000086E-3</c:v>
                </c:pt>
                <c:pt idx="2695">
                  <c:v>9.6930000000000124E-3</c:v>
                </c:pt>
                <c:pt idx="2696">
                  <c:v>9.6710000000000042E-3</c:v>
                </c:pt>
                <c:pt idx="2697">
                  <c:v>9.64900000000001E-3</c:v>
                </c:pt>
                <c:pt idx="2698">
                  <c:v>9.6280000000000029E-3</c:v>
                </c:pt>
                <c:pt idx="2699">
                  <c:v>9.6070000000000096E-3</c:v>
                </c:pt>
                <c:pt idx="2700">
                  <c:v>9.5870000000000035E-3</c:v>
                </c:pt>
                <c:pt idx="2701">
                  <c:v>9.5670000000000113E-3</c:v>
                </c:pt>
                <c:pt idx="2702">
                  <c:v>9.5480000000000061E-3</c:v>
                </c:pt>
                <c:pt idx="2703">
                  <c:v>9.531000000000003E-3</c:v>
                </c:pt>
                <c:pt idx="2704">
                  <c:v>9.5129999999999989E-3</c:v>
                </c:pt>
                <c:pt idx="2705">
                  <c:v>9.4970000000000106E-3</c:v>
                </c:pt>
                <c:pt idx="2706">
                  <c:v>9.4820000000000095E-3</c:v>
                </c:pt>
                <c:pt idx="2707">
                  <c:v>9.4670000000000084E-3</c:v>
                </c:pt>
                <c:pt idx="2708">
                  <c:v>9.4530000000000083E-3</c:v>
                </c:pt>
                <c:pt idx="2709">
                  <c:v>9.4400000000000091E-3</c:v>
                </c:pt>
                <c:pt idx="2710">
                  <c:v>9.429000000000012E-3</c:v>
                </c:pt>
                <c:pt idx="2711">
                  <c:v>9.418000000000001E-3</c:v>
                </c:pt>
                <c:pt idx="2712">
                  <c:v>9.4080000000000049E-3</c:v>
                </c:pt>
                <c:pt idx="2713">
                  <c:v>9.3990000000000098E-3</c:v>
                </c:pt>
                <c:pt idx="2714">
                  <c:v>9.3910000000000018E-3</c:v>
                </c:pt>
                <c:pt idx="2715">
                  <c:v>9.3840000000000087E-3</c:v>
                </c:pt>
                <c:pt idx="2716">
                  <c:v>9.3780000000000027E-3</c:v>
                </c:pt>
                <c:pt idx="2717">
                  <c:v>9.3740000000000125E-3</c:v>
                </c:pt>
                <c:pt idx="2718">
                  <c:v>9.3700000000000085E-3</c:v>
                </c:pt>
                <c:pt idx="2719">
                  <c:v>9.3670000000000055E-3</c:v>
                </c:pt>
                <c:pt idx="2720">
                  <c:v>9.3660000000000045E-3</c:v>
                </c:pt>
                <c:pt idx="2721">
                  <c:v>9.3650000000000035E-3</c:v>
                </c:pt>
                <c:pt idx="2722">
                  <c:v>9.3660000000000045E-3</c:v>
                </c:pt>
                <c:pt idx="2723">
                  <c:v>9.3670000000000055E-3</c:v>
                </c:pt>
                <c:pt idx="2724">
                  <c:v>9.3700000000000085E-3</c:v>
                </c:pt>
                <c:pt idx="2725">
                  <c:v>9.3740000000000125E-3</c:v>
                </c:pt>
                <c:pt idx="2726">
                  <c:v>9.3790000000000037E-3</c:v>
                </c:pt>
                <c:pt idx="2727">
                  <c:v>9.3850000000000097E-3</c:v>
                </c:pt>
                <c:pt idx="2728">
                  <c:v>9.3920000000000028E-3</c:v>
                </c:pt>
                <c:pt idx="2729">
                  <c:v>9.4000000000000108E-3</c:v>
                </c:pt>
                <c:pt idx="2730">
                  <c:v>9.4090000000000059E-3</c:v>
                </c:pt>
                <c:pt idx="2731">
                  <c:v>9.419000000000002E-3</c:v>
                </c:pt>
                <c:pt idx="2732">
                  <c:v>9.4299999999999991E-3</c:v>
                </c:pt>
                <c:pt idx="2733">
                  <c:v>9.4420000000000111E-3</c:v>
                </c:pt>
                <c:pt idx="2734">
                  <c:v>9.4550000000000103E-3</c:v>
                </c:pt>
                <c:pt idx="2735">
                  <c:v>9.4690000000000104E-3</c:v>
                </c:pt>
                <c:pt idx="2736">
                  <c:v>9.4840000000000115E-3</c:v>
                </c:pt>
                <c:pt idx="2737">
                  <c:v>9.4999999999999998E-3</c:v>
                </c:pt>
                <c:pt idx="2738">
                  <c:v>9.5160000000000019E-3</c:v>
                </c:pt>
                <c:pt idx="2739">
                  <c:v>9.534000000000006E-3</c:v>
                </c:pt>
                <c:pt idx="2740">
                  <c:v>9.5520000000000101E-3</c:v>
                </c:pt>
                <c:pt idx="2741">
                  <c:v>9.5710000000000014E-3</c:v>
                </c:pt>
                <c:pt idx="2742">
                  <c:v>9.5910000000000075E-3</c:v>
                </c:pt>
                <c:pt idx="2743">
                  <c:v>9.6109999999999998E-3</c:v>
                </c:pt>
                <c:pt idx="2744">
                  <c:v>9.6320000000000069E-3</c:v>
                </c:pt>
                <c:pt idx="2745">
                  <c:v>9.6540000000000011E-3</c:v>
                </c:pt>
                <c:pt idx="2746">
                  <c:v>9.6760000000000092E-3</c:v>
                </c:pt>
                <c:pt idx="2747">
                  <c:v>9.6990000000000045E-3</c:v>
                </c:pt>
                <c:pt idx="2748">
                  <c:v>9.7219999999999997E-3</c:v>
                </c:pt>
                <c:pt idx="2749">
                  <c:v>9.7460000000000099E-3</c:v>
                </c:pt>
                <c:pt idx="2750">
                  <c:v>9.7700000000000061E-3</c:v>
                </c:pt>
                <c:pt idx="2751">
                  <c:v>9.7950000000000034E-3</c:v>
                </c:pt>
                <c:pt idx="2752">
                  <c:v>9.8200000000000006E-3</c:v>
                </c:pt>
                <c:pt idx="2753">
                  <c:v>9.8450000000000117E-3</c:v>
                </c:pt>
                <c:pt idx="2754">
                  <c:v>9.87100000000001E-3</c:v>
                </c:pt>
                <c:pt idx="2755">
                  <c:v>9.8970000000000082E-3</c:v>
                </c:pt>
                <c:pt idx="2756">
                  <c:v>9.9230000000000065E-3</c:v>
                </c:pt>
                <c:pt idx="2757">
                  <c:v>9.9490000000000047E-3</c:v>
                </c:pt>
                <c:pt idx="2758">
                  <c:v>9.975000000000003E-3</c:v>
                </c:pt>
                <c:pt idx="2759">
                  <c:v>1.0001000000000001E-2</c:v>
                </c:pt>
                <c:pt idx="2760">
                  <c:v>1.0028E-2</c:v>
                </c:pt>
                <c:pt idx="2761">
                  <c:v>1.0054000000000013E-2</c:v>
                </c:pt>
                <c:pt idx="2762">
                  <c:v>1.0080000000000011E-2</c:v>
                </c:pt>
                <c:pt idx="2763">
                  <c:v>1.0106000000000009E-2</c:v>
                </c:pt>
                <c:pt idx="2764">
                  <c:v>1.0132000000000007E-2</c:v>
                </c:pt>
                <c:pt idx="2765">
                  <c:v>1.0157000000000005E-2</c:v>
                </c:pt>
                <c:pt idx="2766">
                  <c:v>1.0182000000000002E-2</c:v>
                </c:pt>
                <c:pt idx="2767">
                  <c:v>1.0206999999999999E-2</c:v>
                </c:pt>
                <c:pt idx="2768">
                  <c:v>1.023200000000001E-2</c:v>
                </c:pt>
                <c:pt idx="2769">
                  <c:v>1.0256000000000006E-2</c:v>
                </c:pt>
                <c:pt idx="2770">
                  <c:v>1.0280000000000003E-2</c:v>
                </c:pt>
                <c:pt idx="2771">
                  <c:v>1.0303000000000012E-2</c:v>
                </c:pt>
                <c:pt idx="2772">
                  <c:v>1.0326000000000007E-2</c:v>
                </c:pt>
                <c:pt idx="2773">
                  <c:v>1.0348000000000001E-2</c:v>
                </c:pt>
                <c:pt idx="2774">
                  <c:v>1.0370000000000009E-2</c:v>
                </c:pt>
                <c:pt idx="2775">
                  <c:v>1.0391000000000003E-2</c:v>
                </c:pt>
                <c:pt idx="2776">
                  <c:v>1.0411000000000009E-2</c:v>
                </c:pt>
                <c:pt idx="2777">
                  <c:v>1.0431000000000001E-2</c:v>
                </c:pt>
                <c:pt idx="2778">
                  <c:v>1.0450000000000006E-2</c:v>
                </c:pt>
                <c:pt idx="2779">
                  <c:v>1.046800000000001E-2</c:v>
                </c:pt>
                <c:pt idx="2780">
                  <c:v>1.0485E-2</c:v>
                </c:pt>
                <c:pt idx="2781">
                  <c:v>1.0502000000000003E-2</c:v>
                </c:pt>
                <c:pt idx="2782">
                  <c:v>1.0517000000000004E-2</c:v>
                </c:pt>
                <c:pt idx="2783">
                  <c:v>1.0532000000000005E-2</c:v>
                </c:pt>
                <c:pt idx="2784">
                  <c:v>1.0546000000000005E-2</c:v>
                </c:pt>
                <c:pt idx="2785">
                  <c:v>1.0558000000000003E-2</c:v>
                </c:pt>
                <c:pt idx="2786">
                  <c:v>1.0570000000000001E-2</c:v>
                </c:pt>
                <c:pt idx="2787">
                  <c:v>1.0581000000000012E-2</c:v>
                </c:pt>
                <c:pt idx="2788">
                  <c:v>1.0591000000000008E-2</c:v>
                </c:pt>
                <c:pt idx="2789">
                  <c:v>1.0600000000000004E-2</c:v>
                </c:pt>
                <c:pt idx="2790">
                  <c:v>1.0608000000000012E-2</c:v>
                </c:pt>
                <c:pt idx="2791">
                  <c:v>1.0614000000000004E-2</c:v>
                </c:pt>
                <c:pt idx="2792">
                  <c:v>1.062000000000001E-2</c:v>
                </c:pt>
                <c:pt idx="2793">
                  <c:v>1.0625000000000001E-2</c:v>
                </c:pt>
                <c:pt idx="2794">
                  <c:v>1.0628000000000004E-2</c:v>
                </c:pt>
                <c:pt idx="2795">
                  <c:v>1.0631000000000007E-2</c:v>
                </c:pt>
                <c:pt idx="2796">
                  <c:v>1.0632000000000008E-2</c:v>
                </c:pt>
                <c:pt idx="2797">
                  <c:v>1.0632000000000008E-2</c:v>
                </c:pt>
                <c:pt idx="2798">
                  <c:v>1.0632000000000008E-2</c:v>
                </c:pt>
                <c:pt idx="2799">
                  <c:v>1.0630000000000006E-2</c:v>
                </c:pt>
                <c:pt idx="2800">
                  <c:v>1.0627000000000003E-2</c:v>
                </c:pt>
                <c:pt idx="2801">
                  <c:v>1.0623000000000013E-2</c:v>
                </c:pt>
                <c:pt idx="2802">
                  <c:v>1.0617000000000007E-2</c:v>
                </c:pt>
                <c:pt idx="2803">
                  <c:v>1.0611000000000001E-2</c:v>
                </c:pt>
                <c:pt idx="2804">
                  <c:v>1.0604000000000008E-2</c:v>
                </c:pt>
                <c:pt idx="2805">
                  <c:v>1.0596E-2</c:v>
                </c:pt>
                <c:pt idx="2806">
                  <c:v>1.0586000000000003E-2</c:v>
                </c:pt>
                <c:pt idx="2807">
                  <c:v>1.0576000000000007E-2</c:v>
                </c:pt>
                <c:pt idx="2808">
                  <c:v>1.056500000000001E-2</c:v>
                </c:pt>
                <c:pt idx="2809">
                  <c:v>1.0552000000000011E-2</c:v>
                </c:pt>
                <c:pt idx="2810">
                  <c:v>1.0539000000000012E-2</c:v>
                </c:pt>
                <c:pt idx="2811">
                  <c:v>1.0525000000000012E-2</c:v>
                </c:pt>
                <c:pt idx="2812">
                  <c:v>1.0510000000000011E-2</c:v>
                </c:pt>
                <c:pt idx="2813">
                  <c:v>1.0494000000000009E-2</c:v>
                </c:pt>
                <c:pt idx="2814">
                  <c:v>1.0477000000000005E-2</c:v>
                </c:pt>
                <c:pt idx="2815">
                  <c:v>1.0459000000000001E-2</c:v>
                </c:pt>
                <c:pt idx="2816">
                  <c:v>1.0441000000000011E-2</c:v>
                </c:pt>
                <c:pt idx="2817">
                  <c:v>1.0422000000000006E-2</c:v>
                </c:pt>
                <c:pt idx="2818">
                  <c:v>1.0402E-2</c:v>
                </c:pt>
                <c:pt idx="2819">
                  <c:v>1.0381000000000007E-2</c:v>
                </c:pt>
                <c:pt idx="2820">
                  <c:v>1.0359999999999999E-2</c:v>
                </c:pt>
                <c:pt idx="2821">
                  <c:v>1.0338000000000005E-2</c:v>
                </c:pt>
                <c:pt idx="2822">
                  <c:v>1.0316000000000011E-2</c:v>
                </c:pt>
                <c:pt idx="2823">
                  <c:v>1.0293000000000002E-2</c:v>
                </c:pt>
                <c:pt idx="2824">
                  <c:v>1.0269000000000006E-2</c:v>
                </c:pt>
                <c:pt idx="2825">
                  <c:v>1.0245000000000009E-2</c:v>
                </c:pt>
                <c:pt idx="2826">
                  <c:v>1.0220999999999999E-2</c:v>
                </c:pt>
                <c:pt idx="2827">
                  <c:v>1.0196000000000002E-2</c:v>
                </c:pt>
                <c:pt idx="2828">
                  <c:v>1.0171000000000005E-2</c:v>
                </c:pt>
                <c:pt idx="2829">
                  <c:v>1.0145000000000006E-2</c:v>
                </c:pt>
                <c:pt idx="2830">
                  <c:v>1.0120000000000009E-2</c:v>
                </c:pt>
                <c:pt idx="2831">
                  <c:v>1.0094000000000011E-2</c:v>
                </c:pt>
                <c:pt idx="2832">
                  <c:v>1.0067999999999999E-2</c:v>
                </c:pt>
                <c:pt idx="2833">
                  <c:v>1.0042000000000001E-2</c:v>
                </c:pt>
                <c:pt idx="2834">
                  <c:v>1.0015000000000001E-2</c:v>
                </c:pt>
                <c:pt idx="2835">
                  <c:v>9.9890000000000031E-3</c:v>
                </c:pt>
                <c:pt idx="2836">
                  <c:v>9.9630000000000048E-3</c:v>
                </c:pt>
                <c:pt idx="2837">
                  <c:v>9.9370000000000066E-3</c:v>
                </c:pt>
                <c:pt idx="2838">
                  <c:v>9.9110000000000083E-3</c:v>
                </c:pt>
                <c:pt idx="2839">
                  <c:v>9.8850000000000101E-3</c:v>
                </c:pt>
                <c:pt idx="2840">
                  <c:v>9.8590000000000119E-3</c:v>
                </c:pt>
                <c:pt idx="2841">
                  <c:v>9.8340000000000007E-3</c:v>
                </c:pt>
                <c:pt idx="2842">
                  <c:v>9.8080000000000025E-3</c:v>
                </c:pt>
                <c:pt idx="2843">
                  <c:v>9.7840000000000062E-3</c:v>
                </c:pt>
                <c:pt idx="2844">
                  <c:v>9.759000000000009E-3</c:v>
                </c:pt>
                <c:pt idx="2845">
                  <c:v>9.7349999999999989E-3</c:v>
                </c:pt>
                <c:pt idx="2846">
                  <c:v>9.7110000000000026E-3</c:v>
                </c:pt>
                <c:pt idx="2847">
                  <c:v>9.6880000000000074E-3</c:v>
                </c:pt>
                <c:pt idx="2848">
                  <c:v>9.6659999999999992E-3</c:v>
                </c:pt>
                <c:pt idx="2849">
                  <c:v>9.644000000000005E-3</c:v>
                </c:pt>
                <c:pt idx="2850">
                  <c:v>9.6220000000000108E-3</c:v>
                </c:pt>
                <c:pt idx="2851">
                  <c:v>9.6020000000000046E-3</c:v>
                </c:pt>
                <c:pt idx="2852">
                  <c:v>9.5810000000000114E-3</c:v>
                </c:pt>
                <c:pt idx="2853">
                  <c:v>9.5620000000000063E-3</c:v>
                </c:pt>
                <c:pt idx="2854">
                  <c:v>9.5430000000000011E-3</c:v>
                </c:pt>
                <c:pt idx="2855">
                  <c:v>9.5260000000000119E-3</c:v>
                </c:pt>
                <c:pt idx="2856">
                  <c:v>9.5090000000000088E-3</c:v>
                </c:pt>
                <c:pt idx="2857">
                  <c:v>9.4920000000000056E-3</c:v>
                </c:pt>
                <c:pt idx="2858">
                  <c:v>9.4770000000000045E-3</c:v>
                </c:pt>
                <c:pt idx="2859">
                  <c:v>9.4630000000000044E-3</c:v>
                </c:pt>
                <c:pt idx="2860">
                  <c:v>9.4490000000000043E-3</c:v>
                </c:pt>
                <c:pt idx="2861">
                  <c:v>9.4360000000000051E-3</c:v>
                </c:pt>
                <c:pt idx="2862">
                  <c:v>9.425000000000008E-3</c:v>
                </c:pt>
                <c:pt idx="2863">
                  <c:v>9.4140000000000109E-3</c:v>
                </c:pt>
                <c:pt idx="2864">
                  <c:v>9.4050000000000019E-3</c:v>
                </c:pt>
                <c:pt idx="2865">
                  <c:v>9.3960000000000068E-3</c:v>
                </c:pt>
                <c:pt idx="2866">
                  <c:v>9.3880000000000127E-3</c:v>
                </c:pt>
                <c:pt idx="2867">
                  <c:v>9.3820000000000067E-3</c:v>
                </c:pt>
                <c:pt idx="2868">
                  <c:v>9.3760000000000007E-3</c:v>
                </c:pt>
                <c:pt idx="2869">
                  <c:v>9.3720000000000105E-3</c:v>
                </c:pt>
                <c:pt idx="2870">
                  <c:v>9.3680000000000065E-3</c:v>
                </c:pt>
                <c:pt idx="2871">
                  <c:v>9.3660000000000045E-3</c:v>
                </c:pt>
                <c:pt idx="2872">
                  <c:v>9.3650000000000035E-3</c:v>
                </c:pt>
                <c:pt idx="2873">
                  <c:v>9.3650000000000035E-3</c:v>
                </c:pt>
                <c:pt idx="2874">
                  <c:v>9.3650000000000035E-3</c:v>
                </c:pt>
                <c:pt idx="2875">
                  <c:v>9.3670000000000055E-3</c:v>
                </c:pt>
                <c:pt idx="2876">
                  <c:v>9.3700000000000085E-3</c:v>
                </c:pt>
                <c:pt idx="2877">
                  <c:v>9.3749999999999997E-3</c:v>
                </c:pt>
                <c:pt idx="2878">
                  <c:v>9.3800000000000047E-3</c:v>
                </c:pt>
                <c:pt idx="2879">
                  <c:v>9.3860000000000107E-3</c:v>
                </c:pt>
                <c:pt idx="2880">
                  <c:v>9.3930000000000038E-3</c:v>
                </c:pt>
                <c:pt idx="2881">
                  <c:v>9.4010000000000118E-3</c:v>
                </c:pt>
                <c:pt idx="2882">
                  <c:v>9.4110000000000079E-3</c:v>
                </c:pt>
                <c:pt idx="2883">
                  <c:v>9.421000000000004E-3</c:v>
                </c:pt>
                <c:pt idx="2884">
                  <c:v>9.4320000000000011E-3</c:v>
                </c:pt>
                <c:pt idx="2885">
                  <c:v>9.4439999999999993E-3</c:v>
                </c:pt>
                <c:pt idx="2886">
                  <c:v>9.4570000000000123E-3</c:v>
                </c:pt>
                <c:pt idx="2887">
                  <c:v>9.4710000000000124E-3</c:v>
                </c:pt>
                <c:pt idx="2888">
                  <c:v>9.4859999999999996E-3</c:v>
                </c:pt>
                <c:pt idx="2889">
                  <c:v>9.5020000000000018E-3</c:v>
                </c:pt>
                <c:pt idx="2890">
                  <c:v>9.5190000000000049E-3</c:v>
                </c:pt>
                <c:pt idx="2891">
                  <c:v>9.536000000000008E-3</c:v>
                </c:pt>
                <c:pt idx="2892">
                  <c:v>9.5540000000000121E-3</c:v>
                </c:pt>
                <c:pt idx="2893">
                  <c:v>9.5730000000000034E-3</c:v>
                </c:pt>
                <c:pt idx="2894">
                  <c:v>9.5930000000000095E-3</c:v>
                </c:pt>
                <c:pt idx="2895">
                  <c:v>9.6130000000000018E-3</c:v>
                </c:pt>
                <c:pt idx="2896">
                  <c:v>9.6340000000000089E-3</c:v>
                </c:pt>
                <c:pt idx="2897">
                  <c:v>9.6560000000000031E-3</c:v>
                </c:pt>
                <c:pt idx="2898">
                  <c:v>9.6780000000000112E-3</c:v>
                </c:pt>
                <c:pt idx="2899">
                  <c:v>9.7010000000000065E-3</c:v>
                </c:pt>
                <c:pt idx="2900">
                  <c:v>9.7240000000000017E-3</c:v>
                </c:pt>
                <c:pt idx="2901">
                  <c:v>9.7470000000000109E-3</c:v>
                </c:pt>
                <c:pt idx="2902">
                  <c:v>9.7720000000000081E-3</c:v>
                </c:pt>
                <c:pt idx="2903">
                  <c:v>9.7960000000000044E-3</c:v>
                </c:pt>
                <c:pt idx="2904">
                  <c:v>9.8210000000000016E-3</c:v>
                </c:pt>
                <c:pt idx="2905">
                  <c:v>9.8459999999999989E-3</c:v>
                </c:pt>
                <c:pt idx="2906">
                  <c:v>9.87100000000001E-3</c:v>
                </c:pt>
                <c:pt idx="2907">
                  <c:v>9.8970000000000082E-3</c:v>
                </c:pt>
                <c:pt idx="2908">
                  <c:v>9.9220000000000055E-3</c:v>
                </c:pt>
                <c:pt idx="2909">
                  <c:v>9.9480000000000037E-3</c:v>
                </c:pt>
                <c:pt idx="2910">
                  <c:v>9.974000000000002E-3</c:v>
                </c:pt>
                <c:pt idx="2911">
                  <c:v>0.01</c:v>
                </c:pt>
                <c:pt idx="2912">
                  <c:v>1.0026000000000012E-2</c:v>
                </c:pt>
                <c:pt idx="2913">
                  <c:v>1.0052000000000011E-2</c:v>
                </c:pt>
                <c:pt idx="2914">
                  <c:v>1.0078000000000009E-2</c:v>
                </c:pt>
                <c:pt idx="2915">
                  <c:v>1.0103000000000006E-2</c:v>
                </c:pt>
                <c:pt idx="2916">
                  <c:v>1.0129000000000004E-2</c:v>
                </c:pt>
                <c:pt idx="2917">
                  <c:v>1.0154000000000002E-2</c:v>
                </c:pt>
                <c:pt idx="2918">
                  <c:v>1.0179000000000013E-2</c:v>
                </c:pt>
                <c:pt idx="2919">
                  <c:v>1.020400000000001E-2</c:v>
                </c:pt>
                <c:pt idx="2920">
                  <c:v>1.0229000000000007E-2</c:v>
                </c:pt>
                <c:pt idx="2921">
                  <c:v>1.0253000000000003E-2</c:v>
                </c:pt>
                <c:pt idx="2922">
                  <c:v>1.0276000000000013E-2</c:v>
                </c:pt>
                <c:pt idx="2923">
                  <c:v>1.0300000000000009E-2</c:v>
                </c:pt>
                <c:pt idx="2924">
                  <c:v>1.0322000000000003E-2</c:v>
                </c:pt>
                <c:pt idx="2925">
                  <c:v>1.0345000000000012E-2</c:v>
                </c:pt>
                <c:pt idx="2926">
                  <c:v>1.0366000000000005E-2</c:v>
                </c:pt>
                <c:pt idx="2927">
                  <c:v>1.0387000000000013E-2</c:v>
                </c:pt>
                <c:pt idx="2928">
                  <c:v>1.0408000000000006E-2</c:v>
                </c:pt>
                <c:pt idx="2929">
                  <c:v>1.0428000000000012E-2</c:v>
                </c:pt>
                <c:pt idx="2930">
                  <c:v>1.0447000000000003E-2</c:v>
                </c:pt>
                <c:pt idx="2931">
                  <c:v>1.0465000000000007E-2</c:v>
                </c:pt>
                <c:pt idx="2932">
                  <c:v>1.0483000000000011E-2</c:v>
                </c:pt>
                <c:pt idx="2933">
                  <c:v>1.0499E-2</c:v>
                </c:pt>
                <c:pt idx="2934">
                  <c:v>1.0516000000000003E-2</c:v>
                </c:pt>
                <c:pt idx="2935">
                  <c:v>1.0531000000000004E-2</c:v>
                </c:pt>
                <c:pt idx="2936">
                  <c:v>1.0545000000000004E-2</c:v>
                </c:pt>
                <c:pt idx="2937">
                  <c:v>1.0559000000000004E-2</c:v>
                </c:pt>
                <c:pt idx="2938">
                  <c:v>1.0571000000000002E-2</c:v>
                </c:pt>
                <c:pt idx="2939">
                  <c:v>1.0583E-2</c:v>
                </c:pt>
                <c:pt idx="2940">
                  <c:v>1.0594000000000011E-2</c:v>
                </c:pt>
                <c:pt idx="2941">
                  <c:v>1.0604000000000008E-2</c:v>
                </c:pt>
                <c:pt idx="2942">
                  <c:v>1.0613000000000003E-2</c:v>
                </c:pt>
                <c:pt idx="2943">
                  <c:v>1.062000000000001E-2</c:v>
                </c:pt>
                <c:pt idx="2944">
                  <c:v>1.0627000000000003E-2</c:v>
                </c:pt>
                <c:pt idx="2945">
                  <c:v>1.0633000000000009E-2</c:v>
                </c:pt>
                <c:pt idx="2946">
                  <c:v>1.0638E-2</c:v>
                </c:pt>
                <c:pt idx="2947">
                  <c:v>1.0642000000000004E-2</c:v>
                </c:pt>
                <c:pt idx="2948">
                  <c:v>1.0645000000000007E-2</c:v>
                </c:pt>
                <c:pt idx="2949">
                  <c:v>1.0647000000000009E-2</c:v>
                </c:pt>
                <c:pt idx="2950">
                  <c:v>1.064800000000001E-2</c:v>
                </c:pt>
                <c:pt idx="2951">
                  <c:v>1.064800000000001E-2</c:v>
                </c:pt>
                <c:pt idx="2952">
                  <c:v>1.0647000000000009E-2</c:v>
                </c:pt>
                <c:pt idx="2953">
                  <c:v>1.0645000000000007E-2</c:v>
                </c:pt>
                <c:pt idx="2954">
                  <c:v>1.0642000000000004E-2</c:v>
                </c:pt>
                <c:pt idx="2955">
                  <c:v>1.0636999999999999E-2</c:v>
                </c:pt>
                <c:pt idx="2956">
                  <c:v>1.0632000000000008E-2</c:v>
                </c:pt>
                <c:pt idx="2957">
                  <c:v>1.0626000000000002E-2</c:v>
                </c:pt>
                <c:pt idx="2958">
                  <c:v>1.0619000000000009E-2</c:v>
                </c:pt>
                <c:pt idx="2959">
                  <c:v>1.0611000000000001E-2</c:v>
                </c:pt>
                <c:pt idx="2960">
                  <c:v>1.0602000000000006E-2</c:v>
                </c:pt>
                <c:pt idx="2961">
                  <c:v>1.0592000000000009E-2</c:v>
                </c:pt>
                <c:pt idx="2962">
                  <c:v>1.0581999999999999E-2</c:v>
                </c:pt>
                <c:pt idx="2963">
                  <c:v>1.0570000000000001E-2</c:v>
                </c:pt>
                <c:pt idx="2964">
                  <c:v>1.0558000000000003E-2</c:v>
                </c:pt>
                <c:pt idx="2965">
                  <c:v>1.0544000000000003E-2</c:v>
                </c:pt>
                <c:pt idx="2966">
                  <c:v>1.0530000000000003E-2</c:v>
                </c:pt>
                <c:pt idx="2967">
                  <c:v>1.0515000000000002E-2</c:v>
                </c:pt>
                <c:pt idx="2968">
                  <c:v>1.0499E-2</c:v>
                </c:pt>
                <c:pt idx="2969">
                  <c:v>1.0483000000000011E-2</c:v>
                </c:pt>
                <c:pt idx="2970">
                  <c:v>1.0465000000000007E-2</c:v>
                </c:pt>
                <c:pt idx="2971">
                  <c:v>1.0447000000000003E-2</c:v>
                </c:pt>
                <c:pt idx="2972">
                  <c:v>1.0428999999999999E-2</c:v>
                </c:pt>
                <c:pt idx="2973">
                  <c:v>1.0410000000000008E-2</c:v>
                </c:pt>
                <c:pt idx="2974">
                  <c:v>1.0390000000000002E-2</c:v>
                </c:pt>
                <c:pt idx="2975">
                  <c:v>1.0369000000000008E-2</c:v>
                </c:pt>
                <c:pt idx="2976">
                  <c:v>1.0348000000000001E-2</c:v>
                </c:pt>
                <c:pt idx="2977">
                  <c:v>1.0327000000000008E-2</c:v>
                </c:pt>
                <c:pt idx="2978">
                  <c:v>1.0305E-2</c:v>
                </c:pt>
                <c:pt idx="2979">
                  <c:v>1.0282000000000005E-2</c:v>
                </c:pt>
                <c:pt idx="2980">
                  <c:v>1.0259000000000009E-2</c:v>
                </c:pt>
                <c:pt idx="2981">
                  <c:v>1.0236E-2</c:v>
                </c:pt>
                <c:pt idx="2982">
                  <c:v>1.0212000000000004E-2</c:v>
                </c:pt>
                <c:pt idx="2983">
                  <c:v>1.0189000000000009E-2</c:v>
                </c:pt>
                <c:pt idx="2984">
                  <c:v>1.0164000000000012E-2</c:v>
                </c:pt>
                <c:pt idx="2985">
                  <c:v>1.0140000000000001E-2</c:v>
                </c:pt>
                <c:pt idx="2986">
                  <c:v>1.0115000000000004E-2</c:v>
                </c:pt>
                <c:pt idx="2987">
                  <c:v>1.0091000000000008E-2</c:v>
                </c:pt>
                <c:pt idx="2988">
                  <c:v>1.0066000000000011E-2</c:v>
                </c:pt>
                <c:pt idx="2989">
                  <c:v>1.0041E-2</c:v>
                </c:pt>
                <c:pt idx="2990">
                  <c:v>1.0016000000000002E-2</c:v>
                </c:pt>
                <c:pt idx="2991">
                  <c:v>9.9900000000000041E-3</c:v>
                </c:pt>
                <c:pt idx="2992">
                  <c:v>9.9650000000000068E-3</c:v>
                </c:pt>
                <c:pt idx="2993">
                  <c:v>9.9400000000000096E-3</c:v>
                </c:pt>
                <c:pt idx="2994">
                  <c:v>9.9150000000000123E-3</c:v>
                </c:pt>
                <c:pt idx="2995">
                  <c:v>9.8910000000000022E-3</c:v>
                </c:pt>
                <c:pt idx="2996">
                  <c:v>9.866000000000005E-3</c:v>
                </c:pt>
                <c:pt idx="2997">
                  <c:v>9.8410000000000077E-3</c:v>
                </c:pt>
                <c:pt idx="2998">
                  <c:v>9.8170000000000115E-3</c:v>
                </c:pt>
                <c:pt idx="2999">
                  <c:v>9.7930000000000014E-3</c:v>
                </c:pt>
                <c:pt idx="3000">
                  <c:v>9.7690000000000051E-3</c:v>
                </c:pt>
                <c:pt idx="3001">
                  <c:v>9.7460000000000099E-3</c:v>
                </c:pt>
                <c:pt idx="3002">
                  <c:v>9.7230000000000007E-3</c:v>
                </c:pt>
                <c:pt idx="3003">
                  <c:v>9.7000000000000055E-3</c:v>
                </c:pt>
                <c:pt idx="3004">
                  <c:v>9.6780000000000112E-3</c:v>
                </c:pt>
                <c:pt idx="3005">
                  <c:v>9.6560000000000031E-3</c:v>
                </c:pt>
                <c:pt idx="3006">
                  <c:v>9.6350000000000099E-3</c:v>
                </c:pt>
                <c:pt idx="3007">
                  <c:v>9.6140000000000028E-3</c:v>
                </c:pt>
                <c:pt idx="3008">
                  <c:v>9.5940000000000105E-3</c:v>
                </c:pt>
                <c:pt idx="3009">
                  <c:v>9.5740000000000044E-3</c:v>
                </c:pt>
                <c:pt idx="3010">
                  <c:v>9.5549999999999993E-3</c:v>
                </c:pt>
                <c:pt idx="3011">
                  <c:v>9.536000000000008E-3</c:v>
                </c:pt>
                <c:pt idx="3012">
                  <c:v>9.5180000000000039E-3</c:v>
                </c:pt>
                <c:pt idx="3013">
                  <c:v>9.5010000000000008E-3</c:v>
                </c:pt>
                <c:pt idx="3014">
                  <c:v>9.4840000000000115E-3</c:v>
                </c:pt>
                <c:pt idx="3015">
                  <c:v>9.4680000000000094E-3</c:v>
                </c:pt>
                <c:pt idx="3016">
                  <c:v>9.4530000000000083E-3</c:v>
                </c:pt>
                <c:pt idx="3017">
                  <c:v>9.4380000000000071E-3</c:v>
                </c:pt>
                <c:pt idx="3018">
                  <c:v>9.425000000000008E-3</c:v>
                </c:pt>
                <c:pt idx="3019">
                  <c:v>9.4110000000000079E-3</c:v>
                </c:pt>
                <c:pt idx="3020">
                  <c:v>9.3990000000000098E-3</c:v>
                </c:pt>
                <c:pt idx="3021">
                  <c:v>9.3880000000000127E-3</c:v>
                </c:pt>
                <c:pt idx="3022">
                  <c:v>9.3770000000000017E-3</c:v>
                </c:pt>
                <c:pt idx="3023">
                  <c:v>9.3670000000000055E-3</c:v>
                </c:pt>
                <c:pt idx="3024">
                  <c:v>9.3580000000000104E-3</c:v>
                </c:pt>
                <c:pt idx="3025">
                  <c:v>9.3500000000000024E-3</c:v>
                </c:pt>
                <c:pt idx="3026">
                  <c:v>9.3420000000000083E-3</c:v>
                </c:pt>
                <c:pt idx="3027">
                  <c:v>9.3360000000000023E-3</c:v>
                </c:pt>
                <c:pt idx="3028">
                  <c:v>9.3300000000000102E-3</c:v>
                </c:pt>
                <c:pt idx="3029">
                  <c:v>9.3250000000000052E-3</c:v>
                </c:pt>
                <c:pt idx="3030">
                  <c:v>9.3210000000000012E-3</c:v>
                </c:pt>
                <c:pt idx="3031">
                  <c:v>9.318000000000012E-3</c:v>
                </c:pt>
                <c:pt idx="3032">
                  <c:v>9.315000000000009E-3</c:v>
                </c:pt>
                <c:pt idx="3033">
                  <c:v>9.314000000000008E-3</c:v>
                </c:pt>
                <c:pt idx="3034">
                  <c:v>9.313000000000007E-3</c:v>
                </c:pt>
                <c:pt idx="3035">
                  <c:v>9.313000000000007E-3</c:v>
                </c:pt>
                <c:pt idx="3036">
                  <c:v>9.314000000000008E-3</c:v>
                </c:pt>
                <c:pt idx="3037">
                  <c:v>9.31600000000001E-3</c:v>
                </c:pt>
                <c:pt idx="3038">
                  <c:v>9.3189999999999992E-3</c:v>
                </c:pt>
                <c:pt idx="3039">
                  <c:v>9.3220000000000022E-3</c:v>
                </c:pt>
                <c:pt idx="3040">
                  <c:v>9.3260000000000062E-3</c:v>
                </c:pt>
                <c:pt idx="3041">
                  <c:v>9.3310000000000112E-3</c:v>
                </c:pt>
                <c:pt idx="3042">
                  <c:v>9.3370000000000033E-3</c:v>
                </c:pt>
                <c:pt idx="3043">
                  <c:v>9.3440000000000103E-3</c:v>
                </c:pt>
                <c:pt idx="3044">
                  <c:v>9.3520000000000044E-3</c:v>
                </c:pt>
                <c:pt idx="3045">
                  <c:v>9.3600000000000124E-3</c:v>
                </c:pt>
                <c:pt idx="3046">
                  <c:v>9.3690000000000075E-3</c:v>
                </c:pt>
                <c:pt idx="3047">
                  <c:v>9.3780000000000027E-3</c:v>
                </c:pt>
                <c:pt idx="3048">
                  <c:v>9.3889999999999998E-3</c:v>
                </c:pt>
                <c:pt idx="3049">
                  <c:v>9.4000000000000108E-3</c:v>
                </c:pt>
                <c:pt idx="3050">
                  <c:v>9.4120000000000089E-3</c:v>
                </c:pt>
                <c:pt idx="3051">
                  <c:v>9.424000000000007E-3</c:v>
                </c:pt>
                <c:pt idx="3052">
                  <c:v>9.4370000000000061E-3</c:v>
                </c:pt>
                <c:pt idx="3053">
                  <c:v>9.4510000000000063E-3</c:v>
                </c:pt>
                <c:pt idx="3054">
                  <c:v>9.4660000000000074E-3</c:v>
                </c:pt>
                <c:pt idx="3055">
                  <c:v>9.4800000000000075E-3</c:v>
                </c:pt>
                <c:pt idx="3056">
                  <c:v>9.4960000000000096E-3</c:v>
                </c:pt>
                <c:pt idx="3057">
                  <c:v>9.5120000000000118E-3</c:v>
                </c:pt>
                <c:pt idx="3058">
                  <c:v>9.529000000000001E-3</c:v>
                </c:pt>
                <c:pt idx="3059">
                  <c:v>9.5460000000000041E-3</c:v>
                </c:pt>
                <c:pt idx="3060">
                  <c:v>9.5640000000000083E-3</c:v>
                </c:pt>
                <c:pt idx="3061">
                  <c:v>9.5820000000000124E-3</c:v>
                </c:pt>
                <c:pt idx="3062">
                  <c:v>9.6000000000000026E-3</c:v>
                </c:pt>
                <c:pt idx="3063">
                  <c:v>9.6190000000000078E-3</c:v>
                </c:pt>
                <c:pt idx="3064">
                  <c:v>9.639E-3</c:v>
                </c:pt>
                <c:pt idx="3065">
                  <c:v>9.6590000000000061E-3</c:v>
                </c:pt>
                <c:pt idx="3066">
                  <c:v>9.6790000000000122E-3</c:v>
                </c:pt>
                <c:pt idx="3067">
                  <c:v>9.6990000000000045E-3</c:v>
                </c:pt>
                <c:pt idx="3068">
                  <c:v>9.7200000000000116E-3</c:v>
                </c:pt>
                <c:pt idx="3069">
                  <c:v>9.7410000000000049E-3</c:v>
                </c:pt>
                <c:pt idx="3070">
                  <c:v>9.7629999999999991E-3</c:v>
                </c:pt>
                <c:pt idx="3071">
                  <c:v>9.7840000000000062E-3</c:v>
                </c:pt>
                <c:pt idx="3072">
                  <c:v>9.8060000000000005E-3</c:v>
                </c:pt>
                <c:pt idx="3073">
                  <c:v>9.8280000000000086E-3</c:v>
                </c:pt>
                <c:pt idx="3074">
                  <c:v>9.8500000000000029E-3</c:v>
                </c:pt>
                <c:pt idx="3075">
                  <c:v>9.872000000000011E-3</c:v>
                </c:pt>
                <c:pt idx="3076">
                  <c:v>9.8950000000000062E-3</c:v>
                </c:pt>
                <c:pt idx="3077">
                  <c:v>9.9180000000000015E-3</c:v>
                </c:pt>
                <c:pt idx="3078">
                  <c:v>9.9400000000000096E-3</c:v>
                </c:pt>
                <c:pt idx="3079">
                  <c:v>9.9630000000000048E-3</c:v>
                </c:pt>
                <c:pt idx="3080">
                  <c:v>9.9860000000000001E-3</c:v>
                </c:pt>
                <c:pt idx="3081">
                  <c:v>1.0008000000000008E-2</c:v>
                </c:pt>
                <c:pt idx="3082">
                  <c:v>1.0031000000000003E-2</c:v>
                </c:pt>
                <c:pt idx="3083">
                  <c:v>1.0054000000000013E-2</c:v>
                </c:pt>
                <c:pt idx="3084">
                  <c:v>1.0077000000000008E-2</c:v>
                </c:pt>
                <c:pt idx="3085">
                  <c:v>1.0099000000000002E-2</c:v>
                </c:pt>
                <c:pt idx="3086">
                  <c:v>1.0122000000000011E-2</c:v>
                </c:pt>
                <c:pt idx="3087">
                  <c:v>1.0144000000000005E-2</c:v>
                </c:pt>
                <c:pt idx="3088">
                  <c:v>1.0166E-2</c:v>
                </c:pt>
                <c:pt idx="3089">
                  <c:v>1.0188000000000008E-2</c:v>
                </c:pt>
                <c:pt idx="3090">
                  <c:v>1.0210000000000002E-2</c:v>
                </c:pt>
                <c:pt idx="3091">
                  <c:v>1.023200000000001E-2</c:v>
                </c:pt>
                <c:pt idx="3092">
                  <c:v>1.0254000000000004E-2</c:v>
                </c:pt>
                <c:pt idx="3093">
                  <c:v>1.0275000000000012E-2</c:v>
                </c:pt>
                <c:pt idx="3094">
                  <c:v>1.0296000000000005E-2</c:v>
                </c:pt>
                <c:pt idx="3095">
                  <c:v>1.0317000000000012E-2</c:v>
                </c:pt>
                <c:pt idx="3096">
                  <c:v>1.0337000000000004E-2</c:v>
                </c:pt>
                <c:pt idx="3097">
                  <c:v>1.0358000000000011E-2</c:v>
                </c:pt>
                <c:pt idx="3098">
                  <c:v>1.0378000000000004E-2</c:v>
                </c:pt>
                <c:pt idx="3099">
                  <c:v>1.0397000000000009E-2</c:v>
                </c:pt>
                <c:pt idx="3100">
                  <c:v>1.0416E-2</c:v>
                </c:pt>
                <c:pt idx="3101">
                  <c:v>1.0435000000000005E-2</c:v>
                </c:pt>
                <c:pt idx="3102">
                  <c:v>1.045400000000001E-2</c:v>
                </c:pt>
                <c:pt idx="3103">
                  <c:v>1.0472E-2</c:v>
                </c:pt>
                <c:pt idx="3104">
                  <c:v>1.0490000000000005E-2</c:v>
                </c:pt>
                <c:pt idx="3105">
                  <c:v>1.0507000000000008E-2</c:v>
                </c:pt>
                <c:pt idx="3106">
                  <c:v>1.0524000000000011E-2</c:v>
                </c:pt>
                <c:pt idx="3107">
                  <c:v>1.0541E-2</c:v>
                </c:pt>
                <c:pt idx="3108">
                  <c:v>1.0557000000000002E-2</c:v>
                </c:pt>
                <c:pt idx="3109">
                  <c:v>1.0573000000000004E-2</c:v>
                </c:pt>
                <c:pt idx="3110">
                  <c:v>1.0588000000000005E-2</c:v>
                </c:pt>
                <c:pt idx="3111">
                  <c:v>1.0603000000000007E-2</c:v>
                </c:pt>
                <c:pt idx="3112">
                  <c:v>1.0617000000000007E-2</c:v>
                </c:pt>
                <c:pt idx="3113">
                  <c:v>1.0631000000000007E-2</c:v>
                </c:pt>
                <c:pt idx="3114">
                  <c:v>1.0644000000000006E-2</c:v>
                </c:pt>
                <c:pt idx="3115">
                  <c:v>1.0657000000000005E-2</c:v>
                </c:pt>
                <c:pt idx="3116">
                  <c:v>1.0669000000000003E-2</c:v>
                </c:pt>
                <c:pt idx="3117">
                  <c:v>1.0681000000000001E-2</c:v>
                </c:pt>
                <c:pt idx="3118">
                  <c:v>1.0692000000000012E-2</c:v>
                </c:pt>
                <c:pt idx="3119">
                  <c:v>1.0703000000000009E-2</c:v>
                </c:pt>
                <c:pt idx="3120">
                  <c:v>1.0713000000000006E-2</c:v>
                </c:pt>
                <c:pt idx="3121">
                  <c:v>1.0723000000000002E-2</c:v>
                </c:pt>
                <c:pt idx="3122">
                  <c:v>1.0732000000000011E-2</c:v>
                </c:pt>
                <c:pt idx="3123">
                  <c:v>1.0741000000000006E-2</c:v>
                </c:pt>
                <c:pt idx="3124">
                  <c:v>1.0749E-2</c:v>
                </c:pt>
                <c:pt idx="3125">
                  <c:v>1.0757000000000008E-2</c:v>
                </c:pt>
                <c:pt idx="3126">
                  <c:v>1.0764000000000001E-2</c:v>
                </c:pt>
                <c:pt idx="3127">
                  <c:v>1.0771000000000008E-2</c:v>
                </c:pt>
                <c:pt idx="3128">
                  <c:v>1.0777E-2</c:v>
                </c:pt>
                <c:pt idx="3129">
                  <c:v>1.0782000000000005E-2</c:v>
                </c:pt>
                <c:pt idx="3130">
                  <c:v>1.078700000000001E-2</c:v>
                </c:pt>
                <c:pt idx="3131">
                  <c:v>1.0792000000000001E-2</c:v>
                </c:pt>
                <c:pt idx="3132">
                  <c:v>1.0796000000000005E-2</c:v>
                </c:pt>
                <c:pt idx="3133">
                  <c:v>1.0799000000000008E-2</c:v>
                </c:pt>
                <c:pt idx="3134">
                  <c:v>1.0802000000000011E-2</c:v>
                </c:pt>
                <c:pt idx="3135">
                  <c:v>1.0803999999999999E-2</c:v>
                </c:pt>
                <c:pt idx="3136">
                  <c:v>1.0806000000000001E-2</c:v>
                </c:pt>
                <c:pt idx="3137">
                  <c:v>1.0807000000000002E-2</c:v>
                </c:pt>
                <c:pt idx="3138">
                  <c:v>1.0808000000000003E-2</c:v>
                </c:pt>
                <c:pt idx="3139">
                  <c:v>1.0808000000000003E-2</c:v>
                </c:pt>
                <c:pt idx="3140">
                  <c:v>1.0808000000000003E-2</c:v>
                </c:pt>
                <c:pt idx="3141">
                  <c:v>1.0807000000000002E-2</c:v>
                </c:pt>
                <c:pt idx="3142">
                  <c:v>1.0806000000000001E-2</c:v>
                </c:pt>
                <c:pt idx="3143">
                  <c:v>1.0803999999999999E-2</c:v>
                </c:pt>
                <c:pt idx="3144">
                  <c:v>1.0802000000000011E-2</c:v>
                </c:pt>
                <c:pt idx="3145">
                  <c:v>1.0799000000000008E-2</c:v>
                </c:pt>
                <c:pt idx="3146">
                  <c:v>1.0796000000000005E-2</c:v>
                </c:pt>
                <c:pt idx="3147">
                  <c:v>1.0792000000000001E-2</c:v>
                </c:pt>
                <c:pt idx="3148">
                  <c:v>1.0788000000000011E-2</c:v>
                </c:pt>
                <c:pt idx="3149">
                  <c:v>1.0784000000000007E-2</c:v>
                </c:pt>
                <c:pt idx="3150">
                  <c:v>1.0779000000000002E-2</c:v>
                </c:pt>
                <c:pt idx="3151">
                  <c:v>1.077300000000001E-2</c:v>
                </c:pt>
                <c:pt idx="3152">
                  <c:v>1.0767000000000004E-2</c:v>
                </c:pt>
                <c:pt idx="3153">
                  <c:v>1.0761000000000012E-2</c:v>
                </c:pt>
                <c:pt idx="3154">
                  <c:v>1.0754000000000005E-2</c:v>
                </c:pt>
                <c:pt idx="3155">
                  <c:v>1.0746000000000011E-2</c:v>
                </c:pt>
                <c:pt idx="3156">
                  <c:v>1.0739000000000004E-2</c:v>
                </c:pt>
                <c:pt idx="3157">
                  <c:v>1.073100000000001E-2</c:v>
                </c:pt>
                <c:pt idx="3158">
                  <c:v>1.0722000000000001E-2</c:v>
                </c:pt>
                <c:pt idx="3159">
                  <c:v>1.0713000000000006E-2</c:v>
                </c:pt>
                <c:pt idx="3160">
                  <c:v>1.070400000000001E-2</c:v>
                </c:pt>
                <c:pt idx="3161">
                  <c:v>1.0694E-2</c:v>
                </c:pt>
                <c:pt idx="3162">
                  <c:v>1.0684000000000004E-2</c:v>
                </c:pt>
                <c:pt idx="3163">
                  <c:v>1.0674000000000008E-2</c:v>
                </c:pt>
                <c:pt idx="3164">
                  <c:v>1.0663000000000011E-2</c:v>
                </c:pt>
                <c:pt idx="3165">
                  <c:v>1.0652E-2</c:v>
                </c:pt>
                <c:pt idx="3166">
                  <c:v>1.0641000000000003E-2</c:v>
                </c:pt>
                <c:pt idx="3167">
                  <c:v>1.0629000000000005E-2</c:v>
                </c:pt>
                <c:pt idx="3168">
                  <c:v>1.0617000000000007E-2</c:v>
                </c:pt>
                <c:pt idx="3169">
                  <c:v>1.0604000000000008E-2</c:v>
                </c:pt>
                <c:pt idx="3170">
                  <c:v>1.0592000000000009E-2</c:v>
                </c:pt>
                <c:pt idx="3171">
                  <c:v>1.057900000000001E-2</c:v>
                </c:pt>
                <c:pt idx="3172">
                  <c:v>1.056500000000001E-2</c:v>
                </c:pt>
                <c:pt idx="3173">
                  <c:v>1.0552000000000011E-2</c:v>
                </c:pt>
                <c:pt idx="3174">
                  <c:v>1.0538000000000011E-2</c:v>
                </c:pt>
                <c:pt idx="3175">
                  <c:v>1.0524000000000011E-2</c:v>
                </c:pt>
                <c:pt idx="3176">
                  <c:v>1.0510000000000011E-2</c:v>
                </c:pt>
                <c:pt idx="3177">
                  <c:v>1.049500000000001E-2</c:v>
                </c:pt>
                <c:pt idx="3178">
                  <c:v>1.0480000000000008E-2</c:v>
                </c:pt>
                <c:pt idx="3179">
                  <c:v>1.0465000000000007E-2</c:v>
                </c:pt>
                <c:pt idx="3180">
                  <c:v>1.0450000000000006E-2</c:v>
                </c:pt>
                <c:pt idx="3181">
                  <c:v>1.0435000000000005E-2</c:v>
                </c:pt>
                <c:pt idx="3182">
                  <c:v>1.0419000000000003E-2</c:v>
                </c:pt>
                <c:pt idx="3183">
                  <c:v>1.0403000000000001E-2</c:v>
                </c:pt>
                <c:pt idx="3184">
                  <c:v>1.0387000000000013E-2</c:v>
                </c:pt>
                <c:pt idx="3185">
                  <c:v>1.037100000000001E-2</c:v>
                </c:pt>
                <c:pt idx="3186">
                  <c:v>1.0355000000000008E-2</c:v>
                </c:pt>
                <c:pt idx="3187">
                  <c:v>1.0338000000000005E-2</c:v>
                </c:pt>
                <c:pt idx="3188">
                  <c:v>1.0322000000000003E-2</c:v>
                </c:pt>
                <c:pt idx="3189">
                  <c:v>1.0305E-2</c:v>
                </c:pt>
                <c:pt idx="3190">
                  <c:v>1.0288000000000011E-2</c:v>
                </c:pt>
                <c:pt idx="3191">
                  <c:v>1.0271000000000008E-2</c:v>
                </c:pt>
                <c:pt idx="3192">
                  <c:v>1.0254000000000004E-2</c:v>
                </c:pt>
                <c:pt idx="3193">
                  <c:v>1.0236E-2</c:v>
                </c:pt>
                <c:pt idx="3194">
                  <c:v>1.0219000000000011E-2</c:v>
                </c:pt>
                <c:pt idx="3195">
                  <c:v>1.0202000000000008E-2</c:v>
                </c:pt>
                <c:pt idx="3196">
                  <c:v>1.0184000000000004E-2</c:v>
                </c:pt>
                <c:pt idx="3197">
                  <c:v>1.0166E-2</c:v>
                </c:pt>
                <c:pt idx="3198">
                  <c:v>1.014900000000001E-2</c:v>
                </c:pt>
                <c:pt idx="3199">
                  <c:v>1.0131000000000006E-2</c:v>
                </c:pt>
                <c:pt idx="3200">
                  <c:v>1.0113000000000002E-2</c:v>
                </c:pt>
                <c:pt idx="3201">
                  <c:v>1.0095000000000012E-2</c:v>
                </c:pt>
                <c:pt idx="3202">
                  <c:v>1.0077000000000008E-2</c:v>
                </c:pt>
                <c:pt idx="3203">
                  <c:v>1.0060000000000005E-2</c:v>
                </c:pt>
                <c:pt idx="3204">
                  <c:v>1.0042000000000001E-2</c:v>
                </c:pt>
                <c:pt idx="3205">
                  <c:v>1.002400000000001E-2</c:v>
                </c:pt>
                <c:pt idx="3206">
                  <c:v>1.0006000000000006E-2</c:v>
                </c:pt>
                <c:pt idx="3207">
                  <c:v>9.9880000000000021E-3</c:v>
                </c:pt>
                <c:pt idx="3208">
                  <c:v>9.9700000000000118E-3</c:v>
                </c:pt>
                <c:pt idx="3209">
                  <c:v>9.9520000000000077E-3</c:v>
                </c:pt>
                <c:pt idx="3210">
                  <c:v>9.9340000000000036E-3</c:v>
                </c:pt>
                <c:pt idx="3211">
                  <c:v>9.9159999999999995E-3</c:v>
                </c:pt>
                <c:pt idx="3212">
                  <c:v>9.8980000000000092E-3</c:v>
                </c:pt>
                <c:pt idx="3213">
                  <c:v>9.8800000000000051E-3</c:v>
                </c:pt>
                <c:pt idx="3214">
                  <c:v>9.862000000000001E-3</c:v>
                </c:pt>
                <c:pt idx="3215">
                  <c:v>9.8450000000000117E-3</c:v>
                </c:pt>
                <c:pt idx="3216">
                  <c:v>9.8270000000000076E-3</c:v>
                </c:pt>
                <c:pt idx="3217">
                  <c:v>9.8090000000000035E-3</c:v>
                </c:pt>
                <c:pt idx="3218">
                  <c:v>9.7920000000000004E-3</c:v>
                </c:pt>
                <c:pt idx="3219">
                  <c:v>9.7740000000000101E-3</c:v>
                </c:pt>
                <c:pt idx="3220">
                  <c:v>9.757000000000007E-3</c:v>
                </c:pt>
                <c:pt idx="3221">
                  <c:v>9.7400000000000039E-3</c:v>
                </c:pt>
                <c:pt idx="3222">
                  <c:v>9.7230000000000007E-3</c:v>
                </c:pt>
                <c:pt idx="3223">
                  <c:v>9.7050000000000105E-3</c:v>
                </c:pt>
                <c:pt idx="3224">
                  <c:v>9.6880000000000074E-3</c:v>
                </c:pt>
                <c:pt idx="3225">
                  <c:v>9.6710000000000042E-3</c:v>
                </c:pt>
                <c:pt idx="3226">
                  <c:v>9.6550000000000021E-3</c:v>
                </c:pt>
                <c:pt idx="3227">
                  <c:v>9.637999999999999E-3</c:v>
                </c:pt>
                <c:pt idx="3228">
                  <c:v>9.6210000000000098E-3</c:v>
                </c:pt>
                <c:pt idx="3229">
                  <c:v>9.6050000000000076E-3</c:v>
                </c:pt>
                <c:pt idx="3230">
                  <c:v>9.5890000000000055E-3</c:v>
                </c:pt>
                <c:pt idx="3231">
                  <c:v>9.5730000000000034E-3</c:v>
                </c:pt>
                <c:pt idx="3232">
                  <c:v>9.5570000000000013E-3</c:v>
                </c:pt>
                <c:pt idx="3233">
                  <c:v>9.5409999999999991E-3</c:v>
                </c:pt>
                <c:pt idx="3234">
                  <c:v>9.5250000000000109E-3</c:v>
                </c:pt>
                <c:pt idx="3235">
                  <c:v>9.5100000000000098E-3</c:v>
                </c:pt>
                <c:pt idx="3236">
                  <c:v>9.4940000000000076E-3</c:v>
                </c:pt>
                <c:pt idx="3237">
                  <c:v>9.4790000000000065E-3</c:v>
                </c:pt>
                <c:pt idx="3238">
                  <c:v>9.4640000000000054E-3</c:v>
                </c:pt>
                <c:pt idx="3239">
                  <c:v>9.4490000000000043E-3</c:v>
                </c:pt>
                <c:pt idx="3240">
                  <c:v>9.4340000000000031E-3</c:v>
                </c:pt>
                <c:pt idx="3241">
                  <c:v>9.420000000000003E-3</c:v>
                </c:pt>
                <c:pt idx="3242">
                  <c:v>9.4060000000000029E-3</c:v>
                </c:pt>
                <c:pt idx="3243">
                  <c:v>9.3920000000000028E-3</c:v>
                </c:pt>
                <c:pt idx="3244">
                  <c:v>9.3780000000000027E-3</c:v>
                </c:pt>
                <c:pt idx="3245">
                  <c:v>9.3640000000000025E-3</c:v>
                </c:pt>
                <c:pt idx="3246">
                  <c:v>9.3500000000000024E-3</c:v>
                </c:pt>
                <c:pt idx="3247">
                  <c:v>9.3370000000000033E-3</c:v>
                </c:pt>
                <c:pt idx="3248">
                  <c:v>9.3240000000000042E-3</c:v>
                </c:pt>
                <c:pt idx="3249">
                  <c:v>9.311000000000005E-3</c:v>
                </c:pt>
                <c:pt idx="3250">
                  <c:v>9.2990000000000069E-3</c:v>
                </c:pt>
                <c:pt idx="3251">
                  <c:v>9.2860000000000078E-3</c:v>
                </c:pt>
                <c:pt idx="3252">
                  <c:v>9.2740000000000097E-3</c:v>
                </c:pt>
                <c:pt idx="3253">
                  <c:v>9.2620000000000115E-3</c:v>
                </c:pt>
                <c:pt idx="3254">
                  <c:v>9.2499999999999995E-3</c:v>
                </c:pt>
                <c:pt idx="3255">
                  <c:v>9.2390000000000024E-3</c:v>
                </c:pt>
                <c:pt idx="3256">
                  <c:v>9.2270000000000043E-3</c:v>
                </c:pt>
                <c:pt idx="3257">
                  <c:v>9.2160000000000072E-3</c:v>
                </c:pt>
                <c:pt idx="3258">
                  <c:v>9.206000000000011E-3</c:v>
                </c:pt>
                <c:pt idx="3259">
                  <c:v>9.195E-3</c:v>
                </c:pt>
                <c:pt idx="3260">
                  <c:v>9.1850000000000039E-3</c:v>
                </c:pt>
                <c:pt idx="3261">
                  <c:v>9.1750000000000078E-3</c:v>
                </c:pt>
                <c:pt idx="3262">
                  <c:v>9.1650000000000117E-3</c:v>
                </c:pt>
                <c:pt idx="3263">
                  <c:v>9.1560000000000027E-3</c:v>
                </c:pt>
                <c:pt idx="3264">
                  <c:v>9.1460000000000066E-3</c:v>
                </c:pt>
                <c:pt idx="3265">
                  <c:v>9.1370000000000114E-3</c:v>
                </c:pt>
                <c:pt idx="3266">
                  <c:v>9.1290000000000034E-3</c:v>
                </c:pt>
                <c:pt idx="3267">
                  <c:v>9.1200000000000083E-3</c:v>
                </c:pt>
                <c:pt idx="3268">
                  <c:v>9.1120000000000003E-3</c:v>
                </c:pt>
                <c:pt idx="3269">
                  <c:v>9.1040000000000062E-3</c:v>
                </c:pt>
                <c:pt idx="3270">
                  <c:v>9.0969999999999992E-3</c:v>
                </c:pt>
                <c:pt idx="3271">
                  <c:v>9.0890000000000051E-3</c:v>
                </c:pt>
                <c:pt idx="3272">
                  <c:v>9.0820000000000119E-3</c:v>
                </c:pt>
                <c:pt idx="3273">
                  <c:v>9.0750000000000049E-3</c:v>
                </c:pt>
                <c:pt idx="3274">
                  <c:v>9.0689999999999989E-3</c:v>
                </c:pt>
                <c:pt idx="3275">
                  <c:v>9.0630000000000068E-3</c:v>
                </c:pt>
                <c:pt idx="3276">
                  <c:v>9.0570000000000008E-3</c:v>
                </c:pt>
                <c:pt idx="3277">
                  <c:v>9.0510000000000087E-3</c:v>
                </c:pt>
                <c:pt idx="3278">
                  <c:v>9.0460000000000037E-3</c:v>
                </c:pt>
                <c:pt idx="3279">
                  <c:v>9.0410000000000126E-3</c:v>
                </c:pt>
                <c:pt idx="3280">
                  <c:v>9.0360000000000076E-3</c:v>
                </c:pt>
                <c:pt idx="3281">
                  <c:v>9.0320000000000036E-3</c:v>
                </c:pt>
                <c:pt idx="3282">
                  <c:v>9.0270000000000124E-3</c:v>
                </c:pt>
                <c:pt idx="3283">
                  <c:v>9.0230000000000084E-3</c:v>
                </c:pt>
                <c:pt idx="3284">
                  <c:v>9.0200000000000054E-3</c:v>
                </c:pt>
                <c:pt idx="3285">
                  <c:v>9.0170000000000024E-3</c:v>
                </c:pt>
                <c:pt idx="3286">
                  <c:v>9.0139999999999994E-3</c:v>
                </c:pt>
                <c:pt idx="3287">
                  <c:v>9.0110000000000103E-3</c:v>
                </c:pt>
                <c:pt idx="3288">
                  <c:v>9.0090000000000083E-3</c:v>
                </c:pt>
                <c:pt idx="3289">
                  <c:v>9.0070000000000063E-3</c:v>
                </c:pt>
                <c:pt idx="3290">
                  <c:v>9.0050000000000043E-3</c:v>
                </c:pt>
                <c:pt idx="3291">
                  <c:v>9.0040000000000033E-3</c:v>
                </c:pt>
                <c:pt idx="3292">
                  <c:v>9.0030000000000023E-3</c:v>
                </c:pt>
                <c:pt idx="3293">
                  <c:v>9.0020000000000013E-3</c:v>
                </c:pt>
                <c:pt idx="3294">
                  <c:v>9.0010000000000003E-3</c:v>
                </c:pt>
                <c:pt idx="3295">
                  <c:v>9.0010000000000003E-3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Schrodinger!$K$459</c:f>
              <c:strCache>
                <c:ptCount val="1"/>
                <c:pt idx="0">
                  <c:v>4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Schrodinger!$K$460:$K$4895</c:f>
              <c:numCache>
                <c:formatCode>General</c:formatCode>
                <c:ptCount val="4436"/>
                <c:pt idx="1468">
                  <c:v>6.9999999999999993E-3</c:v>
                </c:pt>
                <c:pt idx="1469">
                  <c:v>6.9999999999999993E-3</c:v>
                </c:pt>
                <c:pt idx="1470">
                  <c:v>7.0010000000000003E-3</c:v>
                </c:pt>
                <c:pt idx="1471">
                  <c:v>7.0010000000000003E-3</c:v>
                </c:pt>
                <c:pt idx="1472">
                  <c:v>7.0020000000000013E-3</c:v>
                </c:pt>
                <c:pt idx="1473">
                  <c:v>7.0030000000000023E-3</c:v>
                </c:pt>
                <c:pt idx="1474">
                  <c:v>7.0050000000000043E-3</c:v>
                </c:pt>
                <c:pt idx="1475">
                  <c:v>7.0060000000000053E-3</c:v>
                </c:pt>
                <c:pt idx="1476">
                  <c:v>7.0080000000000073E-3</c:v>
                </c:pt>
                <c:pt idx="1477">
                  <c:v>7.0100000000000093E-3</c:v>
                </c:pt>
                <c:pt idx="1478">
                  <c:v>7.0130000000000123E-3</c:v>
                </c:pt>
                <c:pt idx="1479">
                  <c:v>7.0160000000000014E-3</c:v>
                </c:pt>
                <c:pt idx="1480">
                  <c:v>7.0190000000000044E-3</c:v>
                </c:pt>
                <c:pt idx="1481">
                  <c:v>7.0220000000000074E-3</c:v>
                </c:pt>
                <c:pt idx="1482">
                  <c:v>7.0250000000000104E-3</c:v>
                </c:pt>
                <c:pt idx="1483">
                  <c:v>7.0290000000000005E-3</c:v>
                </c:pt>
                <c:pt idx="1484">
                  <c:v>7.0330000000000045E-3</c:v>
                </c:pt>
                <c:pt idx="1485">
                  <c:v>7.0370000000000085E-3</c:v>
                </c:pt>
                <c:pt idx="1486">
                  <c:v>7.0419999999999996E-3</c:v>
                </c:pt>
                <c:pt idx="1487">
                  <c:v>7.0460000000000036E-3</c:v>
                </c:pt>
                <c:pt idx="1488">
                  <c:v>7.0510000000000086E-3</c:v>
                </c:pt>
                <c:pt idx="1489">
                  <c:v>7.0570000000000008E-3</c:v>
                </c:pt>
                <c:pt idx="1490">
                  <c:v>7.0620000000000058E-3</c:v>
                </c:pt>
                <c:pt idx="1491">
                  <c:v>7.0680000000000118E-3</c:v>
                </c:pt>
                <c:pt idx="1492">
                  <c:v>7.0740000000000039E-3</c:v>
                </c:pt>
                <c:pt idx="1493">
                  <c:v>7.0800000000000099E-3</c:v>
                </c:pt>
                <c:pt idx="1494">
                  <c:v>7.087000000000003E-3</c:v>
                </c:pt>
                <c:pt idx="1495">
                  <c:v>7.093000000000009E-3</c:v>
                </c:pt>
                <c:pt idx="1496">
                  <c:v>7.1000000000000021E-3</c:v>
                </c:pt>
                <c:pt idx="1497">
                  <c:v>7.1080000000000101E-3</c:v>
                </c:pt>
                <c:pt idx="1498">
                  <c:v>7.1150000000000033E-3</c:v>
                </c:pt>
                <c:pt idx="1499">
                  <c:v>7.1230000000000113E-3</c:v>
                </c:pt>
                <c:pt idx="1500">
                  <c:v>7.1310000000000054E-3</c:v>
                </c:pt>
                <c:pt idx="1501">
                  <c:v>7.1389999999999995E-3</c:v>
                </c:pt>
                <c:pt idx="1502">
                  <c:v>7.1470000000000075E-3</c:v>
                </c:pt>
                <c:pt idx="1503">
                  <c:v>7.1560000000000026E-3</c:v>
                </c:pt>
                <c:pt idx="1504">
                  <c:v>7.1650000000000116E-3</c:v>
                </c:pt>
                <c:pt idx="1505">
                  <c:v>7.1740000000000068E-3</c:v>
                </c:pt>
                <c:pt idx="1506">
                  <c:v>7.1830000000000019E-3</c:v>
                </c:pt>
                <c:pt idx="1507">
                  <c:v>7.1930000000000119E-3</c:v>
                </c:pt>
                <c:pt idx="1508">
                  <c:v>7.203000000000008E-3</c:v>
                </c:pt>
                <c:pt idx="1509">
                  <c:v>7.2130000000000041E-3</c:v>
                </c:pt>
                <c:pt idx="1510">
                  <c:v>7.2230000000000003E-3</c:v>
                </c:pt>
                <c:pt idx="1511">
                  <c:v>7.2330000000000103E-3</c:v>
                </c:pt>
                <c:pt idx="1512">
                  <c:v>7.2440000000000074E-3</c:v>
                </c:pt>
                <c:pt idx="1513">
                  <c:v>7.2550000000000045E-3</c:v>
                </c:pt>
                <c:pt idx="1514">
                  <c:v>7.2660000000000016E-3</c:v>
                </c:pt>
                <c:pt idx="1515">
                  <c:v>7.2779999999999997E-3</c:v>
                </c:pt>
                <c:pt idx="1516">
                  <c:v>7.2890000000000107E-3</c:v>
                </c:pt>
                <c:pt idx="1517">
                  <c:v>7.3010000000000089E-3</c:v>
                </c:pt>
                <c:pt idx="1518">
                  <c:v>7.313000000000007E-3</c:v>
                </c:pt>
                <c:pt idx="1519">
                  <c:v>7.3250000000000051E-3</c:v>
                </c:pt>
                <c:pt idx="1520">
                  <c:v>7.3380000000000042E-3</c:v>
                </c:pt>
                <c:pt idx="1521">
                  <c:v>7.3500000000000024E-3</c:v>
                </c:pt>
                <c:pt idx="1522">
                  <c:v>7.3630000000000015E-3</c:v>
                </c:pt>
                <c:pt idx="1523">
                  <c:v>7.3760000000000006E-3</c:v>
                </c:pt>
                <c:pt idx="1524">
                  <c:v>7.3889999999999997E-3</c:v>
                </c:pt>
                <c:pt idx="1525">
                  <c:v>7.4019999999999989E-3</c:v>
                </c:pt>
                <c:pt idx="1526">
                  <c:v>7.415999999999999E-3</c:v>
                </c:pt>
                <c:pt idx="1527">
                  <c:v>7.4299999999999991E-3</c:v>
                </c:pt>
                <c:pt idx="1528">
                  <c:v>7.4439999999999992E-3</c:v>
                </c:pt>
                <c:pt idx="1529">
                  <c:v>7.4579999999999994E-3</c:v>
                </c:pt>
                <c:pt idx="1530">
                  <c:v>7.4719999999999995E-3</c:v>
                </c:pt>
                <c:pt idx="1531">
                  <c:v>7.4859999999999996E-3</c:v>
                </c:pt>
                <c:pt idx="1532">
                  <c:v>7.5010000000000007E-3</c:v>
                </c:pt>
                <c:pt idx="1533">
                  <c:v>7.5160000000000018E-3</c:v>
                </c:pt>
                <c:pt idx="1534">
                  <c:v>7.531000000000003E-3</c:v>
                </c:pt>
                <c:pt idx="1535">
                  <c:v>7.5460000000000041E-3</c:v>
                </c:pt>
                <c:pt idx="1536">
                  <c:v>7.5610000000000052E-3</c:v>
                </c:pt>
                <c:pt idx="1537">
                  <c:v>7.5760000000000063E-3</c:v>
                </c:pt>
                <c:pt idx="1538">
                  <c:v>7.5920000000000085E-3</c:v>
                </c:pt>
                <c:pt idx="1539">
                  <c:v>7.6070000000000096E-3</c:v>
                </c:pt>
                <c:pt idx="1540">
                  <c:v>7.6230000000000117E-3</c:v>
                </c:pt>
                <c:pt idx="1541">
                  <c:v>7.639E-3</c:v>
                </c:pt>
                <c:pt idx="1542">
                  <c:v>7.6550000000000021E-3</c:v>
                </c:pt>
                <c:pt idx="1543">
                  <c:v>7.6710000000000042E-3</c:v>
                </c:pt>
                <c:pt idx="1544">
                  <c:v>7.6880000000000073E-3</c:v>
                </c:pt>
                <c:pt idx="1545">
                  <c:v>7.7040000000000095E-3</c:v>
                </c:pt>
                <c:pt idx="1546">
                  <c:v>7.7210000000000126E-3</c:v>
                </c:pt>
                <c:pt idx="1547">
                  <c:v>7.7370000000000008E-3</c:v>
                </c:pt>
                <c:pt idx="1548">
                  <c:v>7.7540000000000039E-3</c:v>
                </c:pt>
                <c:pt idx="1549">
                  <c:v>7.7710000000000071E-3</c:v>
                </c:pt>
                <c:pt idx="1550">
                  <c:v>7.7870000000000092E-3</c:v>
                </c:pt>
                <c:pt idx="1551">
                  <c:v>7.8040000000000123E-3</c:v>
                </c:pt>
                <c:pt idx="1552">
                  <c:v>7.8210000000000016E-3</c:v>
                </c:pt>
                <c:pt idx="1553">
                  <c:v>7.8380000000000047E-3</c:v>
                </c:pt>
                <c:pt idx="1554">
                  <c:v>7.8560000000000088E-3</c:v>
                </c:pt>
                <c:pt idx="1555">
                  <c:v>7.8730000000000119E-3</c:v>
                </c:pt>
                <c:pt idx="1556">
                  <c:v>7.8900000000000012E-3</c:v>
                </c:pt>
                <c:pt idx="1557">
                  <c:v>7.9070000000000043E-3</c:v>
                </c:pt>
                <c:pt idx="1558">
                  <c:v>7.9250000000000084E-3</c:v>
                </c:pt>
                <c:pt idx="1559">
                  <c:v>7.9420000000000116E-3</c:v>
                </c:pt>
                <c:pt idx="1560">
                  <c:v>7.9590000000000008E-3</c:v>
                </c:pt>
                <c:pt idx="1561">
                  <c:v>7.9770000000000049E-3</c:v>
                </c:pt>
                <c:pt idx="1562">
                  <c:v>7.994000000000008E-3</c:v>
                </c:pt>
                <c:pt idx="1563">
                  <c:v>8.0120000000000122E-3</c:v>
                </c:pt>
                <c:pt idx="1564">
                  <c:v>8.0290000000000014E-3</c:v>
                </c:pt>
                <c:pt idx="1565">
                  <c:v>8.0460000000000045E-3</c:v>
                </c:pt>
                <c:pt idx="1566">
                  <c:v>8.0640000000000087E-3</c:v>
                </c:pt>
                <c:pt idx="1567">
                  <c:v>8.0810000000000118E-3</c:v>
                </c:pt>
                <c:pt idx="1568">
                  <c:v>8.098000000000001E-3</c:v>
                </c:pt>
                <c:pt idx="1569">
                  <c:v>8.1160000000000052E-3</c:v>
                </c:pt>
                <c:pt idx="1570">
                  <c:v>8.1330000000000083E-3</c:v>
                </c:pt>
                <c:pt idx="1571">
                  <c:v>8.1500000000000114E-3</c:v>
                </c:pt>
                <c:pt idx="1572">
                  <c:v>8.1670000000000006E-3</c:v>
                </c:pt>
                <c:pt idx="1573">
                  <c:v>8.1840000000000038E-3</c:v>
                </c:pt>
                <c:pt idx="1574">
                  <c:v>8.2010000000000069E-3</c:v>
                </c:pt>
                <c:pt idx="1575">
                  <c:v>8.21800000000001E-3</c:v>
                </c:pt>
                <c:pt idx="1576">
                  <c:v>8.2349999999999993E-3</c:v>
                </c:pt>
                <c:pt idx="1577">
                  <c:v>8.2510000000000014E-3</c:v>
                </c:pt>
                <c:pt idx="1578">
                  <c:v>8.2680000000000045E-3</c:v>
                </c:pt>
                <c:pt idx="1579">
                  <c:v>8.2840000000000066E-3</c:v>
                </c:pt>
                <c:pt idx="1580">
                  <c:v>8.3000000000000088E-3</c:v>
                </c:pt>
                <c:pt idx="1581">
                  <c:v>8.3170000000000119E-3</c:v>
                </c:pt>
                <c:pt idx="1582">
                  <c:v>8.3330000000000001E-3</c:v>
                </c:pt>
                <c:pt idx="1583">
                  <c:v>8.3480000000000013E-3</c:v>
                </c:pt>
                <c:pt idx="1584">
                  <c:v>8.3640000000000034E-3</c:v>
                </c:pt>
                <c:pt idx="1585">
                  <c:v>8.3790000000000045E-3</c:v>
                </c:pt>
                <c:pt idx="1586">
                  <c:v>8.3950000000000066E-3</c:v>
                </c:pt>
                <c:pt idx="1587">
                  <c:v>8.4100000000000077E-3</c:v>
                </c:pt>
                <c:pt idx="1588">
                  <c:v>8.4250000000000089E-3</c:v>
                </c:pt>
                <c:pt idx="1589">
                  <c:v>8.439000000000009E-3</c:v>
                </c:pt>
                <c:pt idx="1590">
                  <c:v>8.4540000000000101E-3</c:v>
                </c:pt>
                <c:pt idx="1591">
                  <c:v>8.4680000000000102E-3</c:v>
                </c:pt>
                <c:pt idx="1592">
                  <c:v>8.4820000000000104E-3</c:v>
                </c:pt>
                <c:pt idx="1593">
                  <c:v>8.4950000000000095E-3</c:v>
                </c:pt>
                <c:pt idx="1594">
                  <c:v>8.5090000000000096E-3</c:v>
                </c:pt>
                <c:pt idx="1595">
                  <c:v>8.5220000000000087E-3</c:v>
                </c:pt>
                <c:pt idx="1596">
                  <c:v>8.5340000000000069E-3</c:v>
                </c:pt>
                <c:pt idx="1597">
                  <c:v>8.547000000000006E-3</c:v>
                </c:pt>
                <c:pt idx="1598">
                  <c:v>8.5590000000000041E-3</c:v>
                </c:pt>
                <c:pt idx="1599">
                  <c:v>8.5710000000000022E-3</c:v>
                </c:pt>
                <c:pt idx="1600">
                  <c:v>8.5830000000000004E-3</c:v>
                </c:pt>
                <c:pt idx="1601">
                  <c:v>8.5940000000000114E-3</c:v>
                </c:pt>
                <c:pt idx="1602">
                  <c:v>8.6050000000000085E-3</c:v>
                </c:pt>
                <c:pt idx="1603">
                  <c:v>8.6150000000000046E-3</c:v>
                </c:pt>
                <c:pt idx="1604">
                  <c:v>8.6250000000000007E-3</c:v>
                </c:pt>
                <c:pt idx="1605">
                  <c:v>8.6350000000000107E-3</c:v>
                </c:pt>
                <c:pt idx="1606">
                  <c:v>8.6450000000000068E-3</c:v>
                </c:pt>
                <c:pt idx="1607">
                  <c:v>8.654000000000002E-3</c:v>
                </c:pt>
                <c:pt idx="1608">
                  <c:v>8.66200000000001E-3</c:v>
                </c:pt>
                <c:pt idx="1609">
                  <c:v>8.6700000000000041E-3</c:v>
                </c:pt>
                <c:pt idx="1610">
                  <c:v>8.6780000000000121E-3</c:v>
                </c:pt>
                <c:pt idx="1611">
                  <c:v>8.6860000000000062E-3</c:v>
                </c:pt>
                <c:pt idx="1612">
                  <c:v>8.6920000000000122E-3</c:v>
                </c:pt>
                <c:pt idx="1613">
                  <c:v>8.6990000000000053E-3</c:v>
                </c:pt>
                <c:pt idx="1614">
                  <c:v>8.7050000000000113E-3</c:v>
                </c:pt>
                <c:pt idx="1615">
                  <c:v>8.7100000000000025E-3</c:v>
                </c:pt>
                <c:pt idx="1616">
                  <c:v>8.7150000000000075E-3</c:v>
                </c:pt>
                <c:pt idx="1617">
                  <c:v>8.7200000000000125E-3</c:v>
                </c:pt>
                <c:pt idx="1618">
                  <c:v>8.7240000000000026E-3</c:v>
                </c:pt>
                <c:pt idx="1619">
                  <c:v>8.7280000000000066E-3</c:v>
                </c:pt>
                <c:pt idx="1620">
                  <c:v>8.7310000000000096E-3</c:v>
                </c:pt>
                <c:pt idx="1621">
                  <c:v>8.7340000000000126E-3</c:v>
                </c:pt>
                <c:pt idx="1622">
                  <c:v>8.7360000000000007E-3</c:v>
                </c:pt>
                <c:pt idx="1623">
                  <c:v>8.7370000000000017E-3</c:v>
                </c:pt>
                <c:pt idx="1624">
                  <c:v>8.7380000000000027E-3</c:v>
                </c:pt>
                <c:pt idx="1625">
                  <c:v>8.7390000000000037E-3</c:v>
                </c:pt>
                <c:pt idx="1626">
                  <c:v>8.7390000000000037E-3</c:v>
                </c:pt>
                <c:pt idx="1627">
                  <c:v>8.7380000000000027E-3</c:v>
                </c:pt>
                <c:pt idx="1628">
                  <c:v>8.7370000000000017E-3</c:v>
                </c:pt>
                <c:pt idx="1629">
                  <c:v>8.7360000000000007E-3</c:v>
                </c:pt>
                <c:pt idx="1630">
                  <c:v>8.7330000000000116E-3</c:v>
                </c:pt>
                <c:pt idx="1631">
                  <c:v>8.7310000000000096E-3</c:v>
                </c:pt>
                <c:pt idx="1632">
                  <c:v>8.7270000000000056E-3</c:v>
                </c:pt>
                <c:pt idx="1633">
                  <c:v>8.7230000000000016E-3</c:v>
                </c:pt>
                <c:pt idx="1634">
                  <c:v>8.7190000000000115E-3</c:v>
                </c:pt>
                <c:pt idx="1635">
                  <c:v>8.7140000000000065E-3</c:v>
                </c:pt>
                <c:pt idx="1636">
                  <c:v>8.7090000000000015E-3</c:v>
                </c:pt>
                <c:pt idx="1637">
                  <c:v>8.7030000000000093E-3</c:v>
                </c:pt>
                <c:pt idx="1638">
                  <c:v>8.6960000000000023E-3</c:v>
                </c:pt>
                <c:pt idx="1639">
                  <c:v>8.6890000000000092E-3</c:v>
                </c:pt>
                <c:pt idx="1640">
                  <c:v>8.6810000000000012E-3</c:v>
                </c:pt>
                <c:pt idx="1641">
                  <c:v>8.6730000000000071E-3</c:v>
                </c:pt>
                <c:pt idx="1642">
                  <c:v>8.664000000000012E-3</c:v>
                </c:pt>
                <c:pt idx="1643">
                  <c:v>8.654000000000002E-3</c:v>
                </c:pt>
                <c:pt idx="1644">
                  <c:v>8.6440000000000058E-3</c:v>
                </c:pt>
                <c:pt idx="1645">
                  <c:v>8.6340000000000097E-3</c:v>
                </c:pt>
                <c:pt idx="1646">
                  <c:v>8.6230000000000126E-3</c:v>
                </c:pt>
                <c:pt idx="1647">
                  <c:v>8.6110000000000006E-3</c:v>
                </c:pt>
                <c:pt idx="1648">
                  <c:v>8.5990000000000025E-3</c:v>
                </c:pt>
                <c:pt idx="1649">
                  <c:v>8.5860000000000034E-3</c:v>
                </c:pt>
                <c:pt idx="1650">
                  <c:v>8.5730000000000042E-3</c:v>
                </c:pt>
                <c:pt idx="1651">
                  <c:v>8.5600000000000051E-3</c:v>
                </c:pt>
                <c:pt idx="1652">
                  <c:v>8.545000000000004E-3</c:v>
                </c:pt>
                <c:pt idx="1653">
                  <c:v>8.5310000000000039E-3</c:v>
                </c:pt>
                <c:pt idx="1654">
                  <c:v>8.5160000000000027E-3</c:v>
                </c:pt>
                <c:pt idx="1655">
                  <c:v>8.5000000000000006E-3</c:v>
                </c:pt>
                <c:pt idx="1656">
                  <c:v>8.4840000000000124E-3</c:v>
                </c:pt>
                <c:pt idx="1657">
                  <c:v>8.4670000000000092E-3</c:v>
                </c:pt>
                <c:pt idx="1658">
                  <c:v>8.4500000000000061E-3</c:v>
                </c:pt>
                <c:pt idx="1659">
                  <c:v>8.433000000000003E-3</c:v>
                </c:pt>
                <c:pt idx="1660">
                  <c:v>8.4149999999999989E-3</c:v>
                </c:pt>
                <c:pt idx="1661">
                  <c:v>8.3970000000000086E-3</c:v>
                </c:pt>
                <c:pt idx="1662">
                  <c:v>8.3790000000000045E-3</c:v>
                </c:pt>
                <c:pt idx="1663">
                  <c:v>8.3599999999999994E-3</c:v>
                </c:pt>
                <c:pt idx="1664">
                  <c:v>8.3400000000000071E-3</c:v>
                </c:pt>
                <c:pt idx="1665">
                  <c:v>8.321000000000002E-3</c:v>
                </c:pt>
                <c:pt idx="1666">
                  <c:v>8.3010000000000098E-3</c:v>
                </c:pt>
                <c:pt idx="1667">
                  <c:v>8.2810000000000036E-3</c:v>
                </c:pt>
                <c:pt idx="1668">
                  <c:v>8.2600000000000104E-3</c:v>
                </c:pt>
                <c:pt idx="1669">
                  <c:v>8.2390000000000033E-3</c:v>
                </c:pt>
                <c:pt idx="1670">
                  <c:v>8.21800000000001E-3</c:v>
                </c:pt>
                <c:pt idx="1671">
                  <c:v>8.1970000000000029E-3</c:v>
                </c:pt>
                <c:pt idx="1672">
                  <c:v>8.1760000000000096E-3</c:v>
                </c:pt>
                <c:pt idx="1673">
                  <c:v>8.1540000000000015E-3</c:v>
                </c:pt>
                <c:pt idx="1674">
                  <c:v>8.1320000000000073E-3</c:v>
                </c:pt>
                <c:pt idx="1675">
                  <c:v>8.1099999999999992E-3</c:v>
                </c:pt>
                <c:pt idx="1676">
                  <c:v>8.0880000000000049E-3</c:v>
                </c:pt>
                <c:pt idx="1677">
                  <c:v>8.0660000000000107E-3</c:v>
                </c:pt>
                <c:pt idx="1678">
                  <c:v>8.0440000000000025E-3</c:v>
                </c:pt>
                <c:pt idx="1679">
                  <c:v>8.0220000000000083E-3</c:v>
                </c:pt>
                <c:pt idx="1680">
                  <c:v>8.0000000000000002E-3</c:v>
                </c:pt>
                <c:pt idx="1681">
                  <c:v>7.9770000000000049E-3</c:v>
                </c:pt>
                <c:pt idx="1682">
                  <c:v>7.9550000000000107E-3</c:v>
                </c:pt>
                <c:pt idx="1683">
                  <c:v>7.9330000000000025E-3</c:v>
                </c:pt>
                <c:pt idx="1684">
                  <c:v>7.9110000000000083E-3</c:v>
                </c:pt>
                <c:pt idx="1685">
                  <c:v>7.8890000000000002E-3</c:v>
                </c:pt>
                <c:pt idx="1686">
                  <c:v>7.8670000000000059E-3</c:v>
                </c:pt>
                <c:pt idx="1687">
                  <c:v>7.8450000000000117E-3</c:v>
                </c:pt>
                <c:pt idx="1688">
                  <c:v>7.8240000000000046E-3</c:v>
                </c:pt>
                <c:pt idx="1689">
                  <c:v>7.8020000000000103E-3</c:v>
                </c:pt>
                <c:pt idx="1690">
                  <c:v>7.7810000000000032E-3</c:v>
                </c:pt>
                <c:pt idx="1691">
                  <c:v>7.7600000000000099E-3</c:v>
                </c:pt>
                <c:pt idx="1692">
                  <c:v>7.7400000000000038E-3</c:v>
                </c:pt>
                <c:pt idx="1693">
                  <c:v>7.7190000000000106E-3</c:v>
                </c:pt>
                <c:pt idx="1694">
                  <c:v>7.7000000000000055E-3</c:v>
                </c:pt>
                <c:pt idx="1695">
                  <c:v>7.6799999999999993E-3</c:v>
                </c:pt>
                <c:pt idx="1696">
                  <c:v>7.6610000000000081E-3</c:v>
                </c:pt>
                <c:pt idx="1697">
                  <c:v>7.642000000000003E-3</c:v>
                </c:pt>
                <c:pt idx="1698">
                  <c:v>7.6230000000000117E-3</c:v>
                </c:pt>
                <c:pt idx="1699">
                  <c:v>7.6050000000000076E-3</c:v>
                </c:pt>
                <c:pt idx="1700">
                  <c:v>7.5880000000000045E-3</c:v>
                </c:pt>
                <c:pt idx="1701">
                  <c:v>7.5710000000000013E-3</c:v>
                </c:pt>
                <c:pt idx="1702">
                  <c:v>7.5549999999999992E-3</c:v>
                </c:pt>
                <c:pt idx="1703">
                  <c:v>7.539000000000011E-3</c:v>
                </c:pt>
                <c:pt idx="1704">
                  <c:v>7.5230000000000088E-3</c:v>
                </c:pt>
                <c:pt idx="1705">
                  <c:v>7.5090000000000087E-3</c:v>
                </c:pt>
                <c:pt idx="1706">
                  <c:v>7.4940000000000076E-3</c:v>
                </c:pt>
                <c:pt idx="1707">
                  <c:v>7.4810000000000085E-3</c:v>
                </c:pt>
                <c:pt idx="1708">
                  <c:v>7.4680000000000094E-3</c:v>
                </c:pt>
                <c:pt idx="1709">
                  <c:v>7.4560000000000112E-3</c:v>
                </c:pt>
                <c:pt idx="1710">
                  <c:v>7.4450000000000002E-3</c:v>
                </c:pt>
                <c:pt idx="1711">
                  <c:v>7.4340000000000031E-3</c:v>
                </c:pt>
                <c:pt idx="1712">
                  <c:v>7.424000000000007E-3</c:v>
                </c:pt>
                <c:pt idx="1713">
                  <c:v>7.4140000000000109E-3</c:v>
                </c:pt>
                <c:pt idx="1714">
                  <c:v>7.4060000000000029E-3</c:v>
                </c:pt>
                <c:pt idx="1715">
                  <c:v>7.3980000000000087E-3</c:v>
                </c:pt>
                <c:pt idx="1716">
                  <c:v>7.3910000000000017E-3</c:v>
                </c:pt>
                <c:pt idx="1717">
                  <c:v>7.3850000000000096E-3</c:v>
                </c:pt>
                <c:pt idx="1718">
                  <c:v>7.3800000000000046E-3</c:v>
                </c:pt>
                <c:pt idx="1719">
                  <c:v>7.3749999999999996E-3</c:v>
                </c:pt>
                <c:pt idx="1720">
                  <c:v>7.3710000000000095E-3</c:v>
                </c:pt>
                <c:pt idx="1721">
                  <c:v>7.3680000000000065E-3</c:v>
                </c:pt>
                <c:pt idx="1722">
                  <c:v>7.3660000000000045E-3</c:v>
                </c:pt>
                <c:pt idx="1723">
                  <c:v>7.3650000000000035E-3</c:v>
                </c:pt>
                <c:pt idx="1724">
                  <c:v>7.3650000000000035E-3</c:v>
                </c:pt>
                <c:pt idx="1725">
                  <c:v>7.3660000000000045E-3</c:v>
                </c:pt>
                <c:pt idx="1726">
                  <c:v>7.3670000000000055E-3</c:v>
                </c:pt>
                <c:pt idx="1727">
                  <c:v>7.3690000000000075E-3</c:v>
                </c:pt>
                <c:pt idx="1728">
                  <c:v>7.3720000000000105E-3</c:v>
                </c:pt>
                <c:pt idx="1729">
                  <c:v>7.3760000000000006E-3</c:v>
                </c:pt>
                <c:pt idx="1730">
                  <c:v>7.3810000000000056E-3</c:v>
                </c:pt>
                <c:pt idx="1731">
                  <c:v>7.3870000000000116E-3</c:v>
                </c:pt>
                <c:pt idx="1732">
                  <c:v>7.3940000000000047E-3</c:v>
                </c:pt>
                <c:pt idx="1733">
                  <c:v>7.4010000000000117E-3</c:v>
                </c:pt>
                <c:pt idx="1734">
                  <c:v>7.4090000000000059E-3</c:v>
                </c:pt>
                <c:pt idx="1735">
                  <c:v>7.418000000000001E-3</c:v>
                </c:pt>
                <c:pt idx="1736">
                  <c:v>7.428000000000011E-3</c:v>
                </c:pt>
                <c:pt idx="1737">
                  <c:v>7.4390000000000081E-3</c:v>
                </c:pt>
                <c:pt idx="1738">
                  <c:v>7.4510000000000062E-3</c:v>
                </c:pt>
                <c:pt idx="1739">
                  <c:v>7.4630000000000044E-3</c:v>
                </c:pt>
                <c:pt idx="1740">
                  <c:v>7.4760000000000035E-3</c:v>
                </c:pt>
                <c:pt idx="1741">
                  <c:v>7.4900000000000036E-3</c:v>
                </c:pt>
                <c:pt idx="1742">
                  <c:v>7.5040000000000037E-3</c:v>
                </c:pt>
                <c:pt idx="1743">
                  <c:v>7.5200000000000058E-3</c:v>
                </c:pt>
                <c:pt idx="1744">
                  <c:v>7.536000000000008E-3</c:v>
                </c:pt>
                <c:pt idx="1745">
                  <c:v>7.5520000000000101E-3</c:v>
                </c:pt>
                <c:pt idx="1746">
                  <c:v>7.5700000000000003E-3</c:v>
                </c:pt>
                <c:pt idx="1747">
                  <c:v>7.5880000000000045E-3</c:v>
                </c:pt>
                <c:pt idx="1748">
                  <c:v>7.6060000000000086E-3</c:v>
                </c:pt>
                <c:pt idx="1749">
                  <c:v>7.6249999999999998E-3</c:v>
                </c:pt>
                <c:pt idx="1750">
                  <c:v>7.645000000000006E-3</c:v>
                </c:pt>
                <c:pt idx="1751">
                  <c:v>7.6650000000000121E-3</c:v>
                </c:pt>
                <c:pt idx="1752">
                  <c:v>7.6860000000000053E-3</c:v>
                </c:pt>
                <c:pt idx="1753">
                  <c:v>7.7070000000000125E-3</c:v>
                </c:pt>
                <c:pt idx="1754">
                  <c:v>7.7290000000000067E-3</c:v>
                </c:pt>
                <c:pt idx="1755">
                  <c:v>7.7510000000000009E-3</c:v>
                </c:pt>
                <c:pt idx="1756">
                  <c:v>7.7730000000000091E-3</c:v>
                </c:pt>
                <c:pt idx="1757">
                  <c:v>7.7960000000000043E-3</c:v>
                </c:pt>
                <c:pt idx="1758">
                  <c:v>7.8189999999999996E-3</c:v>
                </c:pt>
                <c:pt idx="1759">
                  <c:v>7.8420000000000087E-3</c:v>
                </c:pt>
                <c:pt idx="1760">
                  <c:v>7.8660000000000049E-3</c:v>
                </c:pt>
                <c:pt idx="1761">
                  <c:v>7.8900000000000012E-3</c:v>
                </c:pt>
                <c:pt idx="1762">
                  <c:v>7.9140000000000113E-3</c:v>
                </c:pt>
                <c:pt idx="1763">
                  <c:v>7.9380000000000075E-3</c:v>
                </c:pt>
                <c:pt idx="1764">
                  <c:v>7.9620000000000038E-3</c:v>
                </c:pt>
                <c:pt idx="1765">
                  <c:v>7.986E-3</c:v>
                </c:pt>
                <c:pt idx="1766">
                  <c:v>8.0100000000000102E-3</c:v>
                </c:pt>
                <c:pt idx="1767">
                  <c:v>8.0350000000000074E-3</c:v>
                </c:pt>
                <c:pt idx="1768">
                  <c:v>8.0590000000000037E-3</c:v>
                </c:pt>
                <c:pt idx="1769">
                  <c:v>8.0829999999999999E-3</c:v>
                </c:pt>
                <c:pt idx="1770">
                  <c:v>8.10700000000001E-3</c:v>
                </c:pt>
                <c:pt idx="1771">
                  <c:v>8.1310000000000063E-3</c:v>
                </c:pt>
                <c:pt idx="1772">
                  <c:v>8.1540000000000015E-3</c:v>
                </c:pt>
                <c:pt idx="1773">
                  <c:v>8.1770000000000106E-3</c:v>
                </c:pt>
                <c:pt idx="1774">
                  <c:v>8.2010000000000069E-3</c:v>
                </c:pt>
                <c:pt idx="1775">
                  <c:v>8.2230000000000011E-3</c:v>
                </c:pt>
                <c:pt idx="1776">
                  <c:v>8.2460000000000103E-3</c:v>
                </c:pt>
                <c:pt idx="1777">
                  <c:v>8.2680000000000045E-3</c:v>
                </c:pt>
                <c:pt idx="1778">
                  <c:v>8.2890000000000116E-3</c:v>
                </c:pt>
                <c:pt idx="1779">
                  <c:v>8.3100000000000049E-3</c:v>
                </c:pt>
                <c:pt idx="1780">
                  <c:v>8.331000000000012E-3</c:v>
                </c:pt>
                <c:pt idx="1781">
                  <c:v>8.3510000000000043E-3</c:v>
                </c:pt>
                <c:pt idx="1782">
                  <c:v>8.3710000000000104E-3</c:v>
                </c:pt>
                <c:pt idx="1783">
                  <c:v>8.3900000000000016E-3</c:v>
                </c:pt>
                <c:pt idx="1784">
                  <c:v>8.4080000000000057E-3</c:v>
                </c:pt>
                <c:pt idx="1785">
                  <c:v>8.4260000000000099E-3</c:v>
                </c:pt>
                <c:pt idx="1786">
                  <c:v>8.4429999999999991E-3</c:v>
                </c:pt>
                <c:pt idx="1787">
                  <c:v>8.4590000000000012E-3</c:v>
                </c:pt>
                <c:pt idx="1788">
                  <c:v>8.4750000000000034E-3</c:v>
                </c:pt>
                <c:pt idx="1789">
                  <c:v>8.4890000000000035E-3</c:v>
                </c:pt>
                <c:pt idx="1790">
                  <c:v>8.5030000000000036E-3</c:v>
                </c:pt>
                <c:pt idx="1791">
                  <c:v>8.5160000000000027E-3</c:v>
                </c:pt>
                <c:pt idx="1792">
                  <c:v>8.5290000000000019E-3</c:v>
                </c:pt>
                <c:pt idx="1793">
                  <c:v>8.539999999999999E-3</c:v>
                </c:pt>
                <c:pt idx="1794">
                  <c:v>8.55100000000001E-3</c:v>
                </c:pt>
                <c:pt idx="1795">
                  <c:v>8.5610000000000061E-3</c:v>
                </c:pt>
                <c:pt idx="1796">
                  <c:v>8.5690000000000002E-3</c:v>
                </c:pt>
                <c:pt idx="1797">
                  <c:v>8.5770000000000082E-3</c:v>
                </c:pt>
                <c:pt idx="1798">
                  <c:v>8.5840000000000014E-3</c:v>
                </c:pt>
                <c:pt idx="1799">
                  <c:v>8.5900000000000074E-3</c:v>
                </c:pt>
                <c:pt idx="1800">
                  <c:v>8.5950000000000124E-3</c:v>
                </c:pt>
                <c:pt idx="1801">
                  <c:v>8.5990000000000025E-3</c:v>
                </c:pt>
                <c:pt idx="1802">
                  <c:v>8.6020000000000055E-3</c:v>
                </c:pt>
                <c:pt idx="1803">
                  <c:v>8.6040000000000075E-3</c:v>
                </c:pt>
                <c:pt idx="1804">
                  <c:v>8.6050000000000085E-3</c:v>
                </c:pt>
                <c:pt idx="1805">
                  <c:v>8.6050000000000085E-3</c:v>
                </c:pt>
                <c:pt idx="1806">
                  <c:v>8.6040000000000075E-3</c:v>
                </c:pt>
                <c:pt idx="1807">
                  <c:v>8.6020000000000055E-3</c:v>
                </c:pt>
                <c:pt idx="1808">
                  <c:v>8.5990000000000025E-3</c:v>
                </c:pt>
                <c:pt idx="1809">
                  <c:v>8.5950000000000124E-3</c:v>
                </c:pt>
                <c:pt idx="1810">
                  <c:v>8.5900000000000074E-3</c:v>
                </c:pt>
                <c:pt idx="1811">
                  <c:v>8.5840000000000014E-3</c:v>
                </c:pt>
                <c:pt idx="1812">
                  <c:v>8.5770000000000082E-3</c:v>
                </c:pt>
                <c:pt idx="1813">
                  <c:v>8.5690000000000002E-3</c:v>
                </c:pt>
                <c:pt idx="1814">
                  <c:v>8.5610000000000061E-3</c:v>
                </c:pt>
                <c:pt idx="1815">
                  <c:v>8.55100000000001E-3</c:v>
                </c:pt>
                <c:pt idx="1816">
                  <c:v>8.539999999999999E-3</c:v>
                </c:pt>
                <c:pt idx="1817">
                  <c:v>8.5290000000000019E-3</c:v>
                </c:pt>
                <c:pt idx="1818">
                  <c:v>8.5160000000000027E-3</c:v>
                </c:pt>
                <c:pt idx="1819">
                  <c:v>8.5030000000000036E-3</c:v>
                </c:pt>
                <c:pt idx="1820">
                  <c:v>8.4880000000000025E-3</c:v>
                </c:pt>
                <c:pt idx="1821">
                  <c:v>8.4730000000000014E-3</c:v>
                </c:pt>
                <c:pt idx="1822">
                  <c:v>8.4580000000000002E-3</c:v>
                </c:pt>
                <c:pt idx="1823">
                  <c:v>8.441000000000011E-3</c:v>
                </c:pt>
                <c:pt idx="1824">
                  <c:v>8.4240000000000079E-3</c:v>
                </c:pt>
                <c:pt idx="1825">
                  <c:v>8.4060000000000037E-3</c:v>
                </c:pt>
                <c:pt idx="1826">
                  <c:v>8.3870000000000125E-3</c:v>
                </c:pt>
                <c:pt idx="1827">
                  <c:v>8.3680000000000074E-3</c:v>
                </c:pt>
                <c:pt idx="1828">
                  <c:v>8.3470000000000003E-3</c:v>
                </c:pt>
                <c:pt idx="1829">
                  <c:v>8.327000000000008E-3</c:v>
                </c:pt>
                <c:pt idx="1830">
                  <c:v>8.3060000000000009E-3</c:v>
                </c:pt>
                <c:pt idx="1831">
                  <c:v>8.2840000000000066E-3</c:v>
                </c:pt>
                <c:pt idx="1832">
                  <c:v>8.2620000000000124E-3</c:v>
                </c:pt>
                <c:pt idx="1833">
                  <c:v>8.2390000000000033E-3</c:v>
                </c:pt>
                <c:pt idx="1834">
                  <c:v>8.216000000000008E-3</c:v>
                </c:pt>
                <c:pt idx="1835">
                  <c:v>8.1929999999999989E-3</c:v>
                </c:pt>
                <c:pt idx="1836">
                  <c:v>8.1690000000000026E-3</c:v>
                </c:pt>
                <c:pt idx="1837">
                  <c:v>8.1450000000000064E-3</c:v>
                </c:pt>
                <c:pt idx="1838">
                  <c:v>8.1210000000000102E-3</c:v>
                </c:pt>
                <c:pt idx="1839">
                  <c:v>8.095999999999999E-3</c:v>
                </c:pt>
                <c:pt idx="1840">
                  <c:v>8.0720000000000028E-3</c:v>
                </c:pt>
                <c:pt idx="1841">
                  <c:v>8.0470000000000055E-3</c:v>
                </c:pt>
                <c:pt idx="1842">
                  <c:v>8.0220000000000083E-3</c:v>
                </c:pt>
                <c:pt idx="1843">
                  <c:v>7.997000000000011E-3</c:v>
                </c:pt>
                <c:pt idx="1844">
                  <c:v>7.9730000000000009E-3</c:v>
                </c:pt>
                <c:pt idx="1845">
                  <c:v>7.9480000000000037E-3</c:v>
                </c:pt>
                <c:pt idx="1846">
                  <c:v>7.9230000000000064E-3</c:v>
                </c:pt>
                <c:pt idx="1847">
                  <c:v>7.8990000000000102E-3</c:v>
                </c:pt>
                <c:pt idx="1848">
                  <c:v>7.8739999999999991E-3</c:v>
                </c:pt>
                <c:pt idx="1849">
                  <c:v>7.8500000000000028E-3</c:v>
                </c:pt>
                <c:pt idx="1850">
                  <c:v>7.8260000000000066E-3</c:v>
                </c:pt>
                <c:pt idx="1851">
                  <c:v>7.8020000000000103E-3</c:v>
                </c:pt>
                <c:pt idx="1852">
                  <c:v>7.7790000000000012E-3</c:v>
                </c:pt>
                <c:pt idx="1853">
                  <c:v>7.7560000000000059E-3</c:v>
                </c:pt>
                <c:pt idx="1854">
                  <c:v>7.7340000000000117E-3</c:v>
                </c:pt>
                <c:pt idx="1855">
                  <c:v>7.7120000000000036E-3</c:v>
                </c:pt>
                <c:pt idx="1856">
                  <c:v>7.6900000000000093E-3</c:v>
                </c:pt>
                <c:pt idx="1857">
                  <c:v>7.6690000000000022E-3</c:v>
                </c:pt>
                <c:pt idx="1858">
                  <c:v>7.64900000000001E-3</c:v>
                </c:pt>
                <c:pt idx="1859">
                  <c:v>7.6290000000000038E-3</c:v>
                </c:pt>
                <c:pt idx="1860">
                  <c:v>7.6100000000000126E-3</c:v>
                </c:pt>
                <c:pt idx="1861">
                  <c:v>7.5910000000000075E-3</c:v>
                </c:pt>
                <c:pt idx="1862">
                  <c:v>7.5730000000000033E-3</c:v>
                </c:pt>
                <c:pt idx="1863">
                  <c:v>7.5560000000000002E-3</c:v>
                </c:pt>
                <c:pt idx="1864">
                  <c:v>7.540000000000012E-3</c:v>
                </c:pt>
                <c:pt idx="1865">
                  <c:v>7.5240000000000098E-3</c:v>
                </c:pt>
                <c:pt idx="1866">
                  <c:v>7.5100000000000097E-3</c:v>
                </c:pt>
                <c:pt idx="1867">
                  <c:v>7.4960000000000096E-3</c:v>
                </c:pt>
                <c:pt idx="1868">
                  <c:v>7.4830000000000105E-3</c:v>
                </c:pt>
                <c:pt idx="1869">
                  <c:v>7.4710000000000124E-3</c:v>
                </c:pt>
                <c:pt idx="1870">
                  <c:v>7.4590000000000004E-3</c:v>
                </c:pt>
                <c:pt idx="1871">
                  <c:v>7.4490000000000042E-3</c:v>
                </c:pt>
                <c:pt idx="1872">
                  <c:v>7.4400000000000091E-3</c:v>
                </c:pt>
                <c:pt idx="1873">
                  <c:v>7.4310000000000001E-3</c:v>
                </c:pt>
                <c:pt idx="1874">
                  <c:v>7.424000000000007E-3</c:v>
                </c:pt>
                <c:pt idx="1875">
                  <c:v>7.418000000000001E-3</c:v>
                </c:pt>
                <c:pt idx="1876">
                  <c:v>7.4120000000000089E-3</c:v>
                </c:pt>
                <c:pt idx="1877">
                  <c:v>7.4080000000000049E-3</c:v>
                </c:pt>
                <c:pt idx="1878">
                  <c:v>7.4050000000000019E-3</c:v>
                </c:pt>
                <c:pt idx="1879">
                  <c:v>7.4019999999999989E-3</c:v>
                </c:pt>
                <c:pt idx="1880">
                  <c:v>7.4010000000000117E-3</c:v>
                </c:pt>
                <c:pt idx="1881">
                  <c:v>7.4010000000000117E-3</c:v>
                </c:pt>
                <c:pt idx="1882">
                  <c:v>7.4019999999999989E-3</c:v>
                </c:pt>
                <c:pt idx="1883">
                  <c:v>7.4040000000000009E-3</c:v>
                </c:pt>
                <c:pt idx="1884">
                  <c:v>7.4060000000000029E-3</c:v>
                </c:pt>
                <c:pt idx="1885">
                  <c:v>7.4100000000000069E-3</c:v>
                </c:pt>
                <c:pt idx="1886">
                  <c:v>7.4150000000000119E-3</c:v>
                </c:pt>
                <c:pt idx="1887">
                  <c:v>7.421000000000004E-3</c:v>
                </c:pt>
                <c:pt idx="1888">
                  <c:v>7.428000000000011E-3</c:v>
                </c:pt>
                <c:pt idx="1889">
                  <c:v>7.4360000000000051E-3</c:v>
                </c:pt>
                <c:pt idx="1890">
                  <c:v>7.4450000000000002E-3</c:v>
                </c:pt>
                <c:pt idx="1891">
                  <c:v>7.4550000000000102E-3</c:v>
                </c:pt>
                <c:pt idx="1892">
                  <c:v>7.4650000000000064E-3</c:v>
                </c:pt>
                <c:pt idx="1893">
                  <c:v>7.4770000000000045E-3</c:v>
                </c:pt>
                <c:pt idx="1894">
                  <c:v>7.4900000000000036E-3</c:v>
                </c:pt>
                <c:pt idx="1895">
                  <c:v>7.5030000000000027E-3</c:v>
                </c:pt>
                <c:pt idx="1896">
                  <c:v>7.5180000000000038E-3</c:v>
                </c:pt>
                <c:pt idx="1897">
                  <c:v>7.533000000000005E-3</c:v>
                </c:pt>
                <c:pt idx="1898">
                  <c:v>7.5490000000000071E-3</c:v>
                </c:pt>
                <c:pt idx="1899">
                  <c:v>7.5650000000000092E-3</c:v>
                </c:pt>
                <c:pt idx="1900">
                  <c:v>7.5829999999999995E-3</c:v>
                </c:pt>
                <c:pt idx="1901">
                  <c:v>7.6010000000000036E-3</c:v>
                </c:pt>
                <c:pt idx="1902">
                  <c:v>7.6200000000000087E-3</c:v>
                </c:pt>
                <c:pt idx="1903">
                  <c:v>7.639E-3</c:v>
                </c:pt>
                <c:pt idx="1904">
                  <c:v>7.6600000000000071E-3</c:v>
                </c:pt>
                <c:pt idx="1905">
                  <c:v>7.6799999999999993E-3</c:v>
                </c:pt>
                <c:pt idx="1906">
                  <c:v>7.7020000000000075E-3</c:v>
                </c:pt>
                <c:pt idx="1907">
                  <c:v>7.7230000000000007E-3</c:v>
                </c:pt>
                <c:pt idx="1908">
                  <c:v>7.7460000000000098E-3</c:v>
                </c:pt>
                <c:pt idx="1909">
                  <c:v>7.7680000000000041E-3</c:v>
                </c:pt>
                <c:pt idx="1910">
                  <c:v>7.7920000000000003E-3</c:v>
                </c:pt>
                <c:pt idx="1911">
                  <c:v>7.8150000000000094E-3</c:v>
                </c:pt>
                <c:pt idx="1912">
                  <c:v>7.8390000000000057E-3</c:v>
                </c:pt>
                <c:pt idx="1913">
                  <c:v>7.8630000000000019E-3</c:v>
                </c:pt>
                <c:pt idx="1914">
                  <c:v>7.8870000000000121E-3</c:v>
                </c:pt>
                <c:pt idx="1915">
                  <c:v>7.9120000000000093E-3</c:v>
                </c:pt>
                <c:pt idx="1916">
                  <c:v>7.9360000000000055E-3</c:v>
                </c:pt>
                <c:pt idx="1917">
                  <c:v>7.9610000000000028E-3</c:v>
                </c:pt>
                <c:pt idx="1918">
                  <c:v>7.986E-3</c:v>
                </c:pt>
                <c:pt idx="1919">
                  <c:v>8.0100000000000102E-3</c:v>
                </c:pt>
                <c:pt idx="1920">
                  <c:v>8.0350000000000074E-3</c:v>
                </c:pt>
                <c:pt idx="1921">
                  <c:v>8.0600000000000047E-3</c:v>
                </c:pt>
                <c:pt idx="1922">
                  <c:v>8.0850000000000019E-3</c:v>
                </c:pt>
                <c:pt idx="1923">
                  <c:v>8.109000000000012E-3</c:v>
                </c:pt>
                <c:pt idx="1924">
                  <c:v>8.1330000000000083E-3</c:v>
                </c:pt>
                <c:pt idx="1925">
                  <c:v>8.1580000000000055E-3</c:v>
                </c:pt>
                <c:pt idx="1926">
                  <c:v>8.1810000000000008E-3</c:v>
                </c:pt>
                <c:pt idx="1927">
                  <c:v>8.2050000000000109E-3</c:v>
                </c:pt>
                <c:pt idx="1928">
                  <c:v>8.2280000000000061E-3</c:v>
                </c:pt>
                <c:pt idx="1929">
                  <c:v>8.2510000000000014E-3</c:v>
                </c:pt>
                <c:pt idx="1930">
                  <c:v>8.2730000000000095E-3</c:v>
                </c:pt>
                <c:pt idx="1931">
                  <c:v>8.2950000000000038E-3</c:v>
                </c:pt>
                <c:pt idx="1932">
                  <c:v>8.3170000000000119E-3</c:v>
                </c:pt>
                <c:pt idx="1933">
                  <c:v>8.3370000000000041E-3</c:v>
                </c:pt>
                <c:pt idx="1934">
                  <c:v>8.3580000000000113E-3</c:v>
                </c:pt>
                <c:pt idx="1935">
                  <c:v>8.3770000000000025E-3</c:v>
                </c:pt>
                <c:pt idx="1936">
                  <c:v>8.3960000000000076E-3</c:v>
                </c:pt>
                <c:pt idx="1937">
                  <c:v>8.4149999999999989E-3</c:v>
                </c:pt>
                <c:pt idx="1938">
                  <c:v>8.433000000000003E-3</c:v>
                </c:pt>
                <c:pt idx="1939">
                  <c:v>8.4500000000000061E-3</c:v>
                </c:pt>
                <c:pt idx="1940">
                  <c:v>8.4660000000000082E-3</c:v>
                </c:pt>
                <c:pt idx="1941">
                  <c:v>8.4810000000000094E-3</c:v>
                </c:pt>
                <c:pt idx="1942">
                  <c:v>8.4960000000000105E-3</c:v>
                </c:pt>
                <c:pt idx="1943">
                  <c:v>8.5100000000000106E-3</c:v>
                </c:pt>
                <c:pt idx="1944">
                  <c:v>8.5230000000000097E-3</c:v>
                </c:pt>
                <c:pt idx="1945">
                  <c:v>8.5350000000000079E-3</c:v>
                </c:pt>
                <c:pt idx="1946">
                  <c:v>8.546000000000005E-3</c:v>
                </c:pt>
                <c:pt idx="1947">
                  <c:v>8.5560000000000011E-3</c:v>
                </c:pt>
                <c:pt idx="1948">
                  <c:v>8.5660000000000111E-3</c:v>
                </c:pt>
                <c:pt idx="1949">
                  <c:v>8.5740000000000052E-3</c:v>
                </c:pt>
                <c:pt idx="1950">
                  <c:v>8.5819999999999994E-3</c:v>
                </c:pt>
                <c:pt idx="1951">
                  <c:v>8.5880000000000054E-3</c:v>
                </c:pt>
                <c:pt idx="1952">
                  <c:v>8.5940000000000114E-3</c:v>
                </c:pt>
                <c:pt idx="1953">
                  <c:v>8.5990000000000025E-3</c:v>
                </c:pt>
                <c:pt idx="1954">
                  <c:v>8.6020000000000055E-3</c:v>
                </c:pt>
                <c:pt idx="1955">
                  <c:v>8.6050000000000085E-3</c:v>
                </c:pt>
                <c:pt idx="1956">
                  <c:v>8.6070000000000105E-3</c:v>
                </c:pt>
                <c:pt idx="1957">
                  <c:v>8.6070000000000105E-3</c:v>
                </c:pt>
                <c:pt idx="1958">
                  <c:v>8.6070000000000105E-3</c:v>
                </c:pt>
                <c:pt idx="1959">
                  <c:v>8.6060000000000095E-3</c:v>
                </c:pt>
                <c:pt idx="1960">
                  <c:v>8.6030000000000065E-3</c:v>
                </c:pt>
                <c:pt idx="1961">
                  <c:v>8.6000000000000035E-3</c:v>
                </c:pt>
                <c:pt idx="1962">
                  <c:v>8.5959999999999995E-3</c:v>
                </c:pt>
                <c:pt idx="1963">
                  <c:v>8.5910000000000084E-3</c:v>
                </c:pt>
                <c:pt idx="1964">
                  <c:v>8.5840000000000014E-3</c:v>
                </c:pt>
                <c:pt idx="1965">
                  <c:v>8.5770000000000082E-3</c:v>
                </c:pt>
                <c:pt idx="1966">
                  <c:v>8.5690000000000002E-3</c:v>
                </c:pt>
                <c:pt idx="1967">
                  <c:v>8.5600000000000051E-3</c:v>
                </c:pt>
                <c:pt idx="1968">
                  <c:v>8.55100000000001E-3</c:v>
                </c:pt>
                <c:pt idx="1969">
                  <c:v>8.539999999999999E-3</c:v>
                </c:pt>
                <c:pt idx="1970">
                  <c:v>8.5280000000000009E-3</c:v>
                </c:pt>
                <c:pt idx="1971">
                  <c:v>8.5160000000000027E-3</c:v>
                </c:pt>
                <c:pt idx="1972">
                  <c:v>8.5020000000000026E-3</c:v>
                </c:pt>
                <c:pt idx="1973">
                  <c:v>8.4880000000000025E-3</c:v>
                </c:pt>
                <c:pt idx="1974">
                  <c:v>8.4740000000000024E-3</c:v>
                </c:pt>
                <c:pt idx="1975">
                  <c:v>8.4580000000000002E-3</c:v>
                </c:pt>
                <c:pt idx="1976">
                  <c:v>8.442000000000012E-3</c:v>
                </c:pt>
                <c:pt idx="1977">
                  <c:v>8.4250000000000089E-3</c:v>
                </c:pt>
                <c:pt idx="1978">
                  <c:v>8.4070000000000047E-3</c:v>
                </c:pt>
                <c:pt idx="1979">
                  <c:v>8.3890000000000006E-3</c:v>
                </c:pt>
                <c:pt idx="1980">
                  <c:v>8.3700000000000094E-3</c:v>
                </c:pt>
                <c:pt idx="1981">
                  <c:v>8.3500000000000033E-3</c:v>
                </c:pt>
                <c:pt idx="1982">
                  <c:v>8.330000000000011E-3</c:v>
                </c:pt>
                <c:pt idx="1983">
                  <c:v>8.3100000000000049E-3</c:v>
                </c:pt>
                <c:pt idx="1984">
                  <c:v>8.2890000000000116E-3</c:v>
                </c:pt>
                <c:pt idx="1985">
                  <c:v>8.2670000000000035E-3</c:v>
                </c:pt>
                <c:pt idx="1986">
                  <c:v>8.2450000000000093E-3</c:v>
                </c:pt>
                <c:pt idx="1987">
                  <c:v>8.2230000000000011E-3</c:v>
                </c:pt>
                <c:pt idx="1988">
                  <c:v>8.2000000000000059E-3</c:v>
                </c:pt>
                <c:pt idx="1989">
                  <c:v>8.1770000000000106E-3</c:v>
                </c:pt>
                <c:pt idx="1990">
                  <c:v>8.1540000000000015E-3</c:v>
                </c:pt>
                <c:pt idx="1991">
                  <c:v>8.1310000000000063E-3</c:v>
                </c:pt>
                <c:pt idx="1992">
                  <c:v>8.10700000000001E-3</c:v>
                </c:pt>
                <c:pt idx="1993">
                  <c:v>8.0829999999999999E-3</c:v>
                </c:pt>
                <c:pt idx="1994">
                  <c:v>8.0590000000000037E-3</c:v>
                </c:pt>
                <c:pt idx="1995">
                  <c:v>8.0350000000000074E-3</c:v>
                </c:pt>
                <c:pt idx="1996">
                  <c:v>8.0110000000000112E-3</c:v>
                </c:pt>
                <c:pt idx="1997">
                  <c:v>7.987000000000001E-3</c:v>
                </c:pt>
                <c:pt idx="1998">
                  <c:v>7.9630000000000048E-3</c:v>
                </c:pt>
                <c:pt idx="1999">
                  <c:v>7.9390000000000086E-3</c:v>
                </c:pt>
                <c:pt idx="2000">
                  <c:v>7.9150000000000123E-3</c:v>
                </c:pt>
                <c:pt idx="2001">
                  <c:v>7.8910000000000022E-3</c:v>
                </c:pt>
                <c:pt idx="2002">
                  <c:v>7.8680000000000069E-3</c:v>
                </c:pt>
                <c:pt idx="2003">
                  <c:v>7.8440000000000107E-3</c:v>
                </c:pt>
                <c:pt idx="2004">
                  <c:v>7.8210000000000016E-3</c:v>
                </c:pt>
                <c:pt idx="2005">
                  <c:v>7.7980000000000063E-3</c:v>
                </c:pt>
                <c:pt idx="2006">
                  <c:v>7.7760000000000121E-3</c:v>
                </c:pt>
                <c:pt idx="2007">
                  <c:v>7.7530000000000029E-3</c:v>
                </c:pt>
                <c:pt idx="2008">
                  <c:v>7.7310000000000087E-3</c:v>
                </c:pt>
                <c:pt idx="2009">
                  <c:v>7.7100000000000016E-3</c:v>
                </c:pt>
                <c:pt idx="2010">
                  <c:v>7.6880000000000073E-3</c:v>
                </c:pt>
                <c:pt idx="2011">
                  <c:v>7.6680000000000012E-3</c:v>
                </c:pt>
                <c:pt idx="2012">
                  <c:v>7.648000000000009E-3</c:v>
                </c:pt>
                <c:pt idx="2013">
                  <c:v>7.6280000000000028E-3</c:v>
                </c:pt>
                <c:pt idx="2014">
                  <c:v>7.6090000000000116E-3</c:v>
                </c:pt>
                <c:pt idx="2015">
                  <c:v>7.5900000000000065E-3</c:v>
                </c:pt>
                <c:pt idx="2016">
                  <c:v>7.5720000000000023E-3</c:v>
                </c:pt>
                <c:pt idx="2017">
                  <c:v>7.5549999999999992E-3</c:v>
                </c:pt>
                <c:pt idx="2018">
                  <c:v>7.53800000000001E-3</c:v>
                </c:pt>
                <c:pt idx="2019">
                  <c:v>7.5220000000000078E-3</c:v>
                </c:pt>
                <c:pt idx="2020">
                  <c:v>7.5060000000000057E-3</c:v>
                </c:pt>
                <c:pt idx="2021">
                  <c:v>7.4910000000000046E-3</c:v>
                </c:pt>
                <c:pt idx="2022">
                  <c:v>7.4770000000000045E-3</c:v>
                </c:pt>
                <c:pt idx="2023">
                  <c:v>7.4640000000000054E-3</c:v>
                </c:pt>
                <c:pt idx="2024">
                  <c:v>7.4510000000000062E-3</c:v>
                </c:pt>
                <c:pt idx="2025">
                  <c:v>7.4390000000000081E-3</c:v>
                </c:pt>
                <c:pt idx="2026">
                  <c:v>7.428000000000011E-3</c:v>
                </c:pt>
                <c:pt idx="2027">
                  <c:v>7.418000000000001E-3</c:v>
                </c:pt>
                <c:pt idx="2028">
                  <c:v>7.4080000000000049E-3</c:v>
                </c:pt>
                <c:pt idx="2029">
                  <c:v>7.4000000000000107E-3</c:v>
                </c:pt>
                <c:pt idx="2030">
                  <c:v>7.3920000000000027E-3</c:v>
                </c:pt>
                <c:pt idx="2031">
                  <c:v>7.3840000000000086E-3</c:v>
                </c:pt>
                <c:pt idx="2032">
                  <c:v>7.3780000000000026E-3</c:v>
                </c:pt>
                <c:pt idx="2033">
                  <c:v>7.3730000000000115E-3</c:v>
                </c:pt>
                <c:pt idx="2034">
                  <c:v>7.3680000000000065E-3</c:v>
                </c:pt>
                <c:pt idx="2035">
                  <c:v>7.3640000000000025E-3</c:v>
                </c:pt>
                <c:pt idx="2036">
                  <c:v>7.3609999999999995E-3</c:v>
                </c:pt>
                <c:pt idx="2037">
                  <c:v>7.3590000000000114E-3</c:v>
                </c:pt>
                <c:pt idx="2038">
                  <c:v>7.3580000000000104E-3</c:v>
                </c:pt>
                <c:pt idx="2039">
                  <c:v>7.3570000000000094E-3</c:v>
                </c:pt>
                <c:pt idx="2040">
                  <c:v>7.3580000000000104E-3</c:v>
                </c:pt>
                <c:pt idx="2041">
                  <c:v>7.3590000000000114E-3</c:v>
                </c:pt>
                <c:pt idx="2042">
                  <c:v>7.3609999999999995E-3</c:v>
                </c:pt>
                <c:pt idx="2043">
                  <c:v>7.3640000000000025E-3</c:v>
                </c:pt>
                <c:pt idx="2044">
                  <c:v>7.3680000000000065E-3</c:v>
                </c:pt>
                <c:pt idx="2045">
                  <c:v>7.3720000000000105E-3</c:v>
                </c:pt>
                <c:pt idx="2046">
                  <c:v>7.3770000000000016E-3</c:v>
                </c:pt>
                <c:pt idx="2047">
                  <c:v>7.3830000000000076E-3</c:v>
                </c:pt>
                <c:pt idx="2048">
                  <c:v>7.3900000000000007E-3</c:v>
                </c:pt>
                <c:pt idx="2049">
                  <c:v>7.3980000000000087E-3</c:v>
                </c:pt>
                <c:pt idx="2050">
                  <c:v>7.4060000000000029E-3</c:v>
                </c:pt>
                <c:pt idx="2051">
                  <c:v>7.4150000000000119E-3</c:v>
                </c:pt>
                <c:pt idx="2052">
                  <c:v>7.425000000000008E-3</c:v>
                </c:pt>
                <c:pt idx="2053">
                  <c:v>7.4350000000000041E-3</c:v>
                </c:pt>
                <c:pt idx="2054">
                  <c:v>7.4460000000000012E-3</c:v>
                </c:pt>
                <c:pt idx="2055">
                  <c:v>7.4579999999999994E-3</c:v>
                </c:pt>
                <c:pt idx="2056">
                  <c:v>7.4700000000000114E-3</c:v>
                </c:pt>
                <c:pt idx="2057">
                  <c:v>7.4830000000000105E-3</c:v>
                </c:pt>
                <c:pt idx="2058">
                  <c:v>7.4970000000000106E-3</c:v>
                </c:pt>
                <c:pt idx="2059">
                  <c:v>7.5110000000000107E-3</c:v>
                </c:pt>
                <c:pt idx="2060">
                  <c:v>7.5260000000000118E-3</c:v>
                </c:pt>
                <c:pt idx="2061">
                  <c:v>7.5409999999999991E-3</c:v>
                </c:pt>
                <c:pt idx="2062">
                  <c:v>7.5570000000000012E-3</c:v>
                </c:pt>
                <c:pt idx="2063">
                  <c:v>7.5740000000000043E-3</c:v>
                </c:pt>
                <c:pt idx="2064">
                  <c:v>7.5910000000000075E-3</c:v>
                </c:pt>
                <c:pt idx="2065">
                  <c:v>7.6080000000000106E-3</c:v>
                </c:pt>
                <c:pt idx="2066">
                  <c:v>7.6260000000000008E-3</c:v>
                </c:pt>
                <c:pt idx="2067">
                  <c:v>7.644000000000005E-3</c:v>
                </c:pt>
                <c:pt idx="2068">
                  <c:v>7.6630000000000101E-3</c:v>
                </c:pt>
                <c:pt idx="2069">
                  <c:v>7.6820000000000013E-3</c:v>
                </c:pt>
                <c:pt idx="2070">
                  <c:v>7.7010000000000065E-3</c:v>
                </c:pt>
                <c:pt idx="2071">
                  <c:v>7.7210000000000126E-3</c:v>
                </c:pt>
                <c:pt idx="2072">
                  <c:v>7.7410000000000048E-3</c:v>
                </c:pt>
                <c:pt idx="2073">
                  <c:v>7.7610000000000109E-3</c:v>
                </c:pt>
                <c:pt idx="2074">
                  <c:v>7.7810000000000032E-3</c:v>
                </c:pt>
                <c:pt idx="2075">
                  <c:v>7.8020000000000103E-3</c:v>
                </c:pt>
                <c:pt idx="2076">
                  <c:v>7.8230000000000036E-3</c:v>
                </c:pt>
                <c:pt idx="2077">
                  <c:v>7.8440000000000107E-3</c:v>
                </c:pt>
                <c:pt idx="2078">
                  <c:v>7.8660000000000049E-3</c:v>
                </c:pt>
                <c:pt idx="2079">
                  <c:v>7.8870000000000121E-3</c:v>
                </c:pt>
                <c:pt idx="2080">
                  <c:v>7.9090000000000063E-3</c:v>
                </c:pt>
                <c:pt idx="2081">
                  <c:v>7.9299999999999995E-3</c:v>
                </c:pt>
                <c:pt idx="2082">
                  <c:v>7.9520000000000077E-3</c:v>
                </c:pt>
                <c:pt idx="2083">
                  <c:v>7.9740000000000019E-3</c:v>
                </c:pt>
                <c:pt idx="2084">
                  <c:v>7.99600000000001E-3</c:v>
                </c:pt>
                <c:pt idx="2085">
                  <c:v>8.0170000000000033E-3</c:v>
                </c:pt>
                <c:pt idx="2086">
                  <c:v>8.0390000000000114E-3</c:v>
                </c:pt>
                <c:pt idx="2087">
                  <c:v>8.0610000000000057E-3</c:v>
                </c:pt>
                <c:pt idx="2088">
                  <c:v>8.0829999999999999E-3</c:v>
                </c:pt>
                <c:pt idx="2089">
                  <c:v>8.104000000000007E-3</c:v>
                </c:pt>
                <c:pt idx="2090">
                  <c:v>8.1260000000000013E-3</c:v>
                </c:pt>
                <c:pt idx="2091">
                  <c:v>8.1470000000000084E-3</c:v>
                </c:pt>
                <c:pt idx="2092">
                  <c:v>8.1680000000000016E-3</c:v>
                </c:pt>
                <c:pt idx="2093">
                  <c:v>8.1890000000000088E-3</c:v>
                </c:pt>
                <c:pt idx="2094">
                  <c:v>8.210000000000002E-3</c:v>
                </c:pt>
                <c:pt idx="2095">
                  <c:v>8.2310000000000091E-3</c:v>
                </c:pt>
                <c:pt idx="2096">
                  <c:v>8.2520000000000024E-3</c:v>
                </c:pt>
                <c:pt idx="2097">
                  <c:v>8.2720000000000085E-3</c:v>
                </c:pt>
                <c:pt idx="2098">
                  <c:v>8.2920000000000008E-3</c:v>
                </c:pt>
                <c:pt idx="2099">
                  <c:v>8.3120000000000069E-3</c:v>
                </c:pt>
                <c:pt idx="2100">
                  <c:v>8.331000000000012E-3</c:v>
                </c:pt>
                <c:pt idx="2101">
                  <c:v>8.3500000000000033E-3</c:v>
                </c:pt>
                <c:pt idx="2102">
                  <c:v>8.3690000000000084E-3</c:v>
                </c:pt>
                <c:pt idx="2103">
                  <c:v>8.3879999999999996E-3</c:v>
                </c:pt>
                <c:pt idx="2104">
                  <c:v>8.4060000000000037E-3</c:v>
                </c:pt>
                <c:pt idx="2105">
                  <c:v>8.4240000000000079E-3</c:v>
                </c:pt>
                <c:pt idx="2106">
                  <c:v>8.441000000000011E-3</c:v>
                </c:pt>
                <c:pt idx="2107">
                  <c:v>8.4580000000000002E-3</c:v>
                </c:pt>
                <c:pt idx="2108">
                  <c:v>8.4750000000000034E-3</c:v>
                </c:pt>
                <c:pt idx="2109">
                  <c:v>8.4910000000000055E-3</c:v>
                </c:pt>
                <c:pt idx="2110">
                  <c:v>8.5070000000000076E-3</c:v>
                </c:pt>
                <c:pt idx="2111">
                  <c:v>8.5230000000000097E-3</c:v>
                </c:pt>
                <c:pt idx="2112">
                  <c:v>8.5380000000000109E-3</c:v>
                </c:pt>
                <c:pt idx="2113">
                  <c:v>8.553000000000012E-3</c:v>
                </c:pt>
                <c:pt idx="2114">
                  <c:v>8.5670000000000121E-3</c:v>
                </c:pt>
                <c:pt idx="2115">
                  <c:v>8.5810000000000122E-3</c:v>
                </c:pt>
                <c:pt idx="2116">
                  <c:v>8.5940000000000114E-3</c:v>
                </c:pt>
                <c:pt idx="2117">
                  <c:v>8.6070000000000105E-3</c:v>
                </c:pt>
                <c:pt idx="2118">
                  <c:v>8.6190000000000086E-3</c:v>
                </c:pt>
                <c:pt idx="2119">
                  <c:v>8.6310000000000067E-3</c:v>
                </c:pt>
                <c:pt idx="2120">
                  <c:v>8.6420000000000038E-3</c:v>
                </c:pt>
                <c:pt idx="2121">
                  <c:v>8.653000000000001E-3</c:v>
                </c:pt>
                <c:pt idx="2122">
                  <c:v>8.663000000000011E-3</c:v>
                </c:pt>
                <c:pt idx="2123">
                  <c:v>8.6730000000000071E-3</c:v>
                </c:pt>
                <c:pt idx="2124">
                  <c:v>8.6830000000000032E-3</c:v>
                </c:pt>
                <c:pt idx="2125">
                  <c:v>8.6920000000000122E-3</c:v>
                </c:pt>
                <c:pt idx="2126">
                  <c:v>8.7000000000000063E-3</c:v>
                </c:pt>
                <c:pt idx="2127">
                  <c:v>8.7080000000000005E-3</c:v>
                </c:pt>
                <c:pt idx="2128">
                  <c:v>8.7150000000000075E-3</c:v>
                </c:pt>
                <c:pt idx="2129">
                  <c:v>8.7220000000000006E-3</c:v>
                </c:pt>
                <c:pt idx="2130">
                  <c:v>8.7280000000000066E-3</c:v>
                </c:pt>
                <c:pt idx="2131">
                  <c:v>8.7340000000000126E-3</c:v>
                </c:pt>
                <c:pt idx="2132">
                  <c:v>8.7400000000000047E-3</c:v>
                </c:pt>
                <c:pt idx="2133">
                  <c:v>8.7440000000000087E-3</c:v>
                </c:pt>
                <c:pt idx="2134">
                  <c:v>8.7489999999999998E-3</c:v>
                </c:pt>
                <c:pt idx="2135">
                  <c:v>8.7530000000000038E-3</c:v>
                </c:pt>
                <c:pt idx="2136">
                  <c:v>8.7560000000000068E-3</c:v>
                </c:pt>
                <c:pt idx="2137">
                  <c:v>8.7590000000000098E-3</c:v>
                </c:pt>
                <c:pt idx="2138">
                  <c:v>8.7610000000000118E-3</c:v>
                </c:pt>
                <c:pt idx="2139">
                  <c:v>8.763E-3</c:v>
                </c:pt>
                <c:pt idx="2140">
                  <c:v>8.764000000000001E-3</c:v>
                </c:pt>
                <c:pt idx="2141">
                  <c:v>8.765000000000002E-3</c:v>
                </c:pt>
                <c:pt idx="2142">
                  <c:v>8.765000000000002E-3</c:v>
                </c:pt>
                <c:pt idx="2143">
                  <c:v>8.765000000000002E-3</c:v>
                </c:pt>
                <c:pt idx="2144">
                  <c:v>8.764000000000001E-3</c:v>
                </c:pt>
                <c:pt idx="2145">
                  <c:v>8.763E-3</c:v>
                </c:pt>
                <c:pt idx="2146">
                  <c:v>8.761999999999999E-3</c:v>
                </c:pt>
                <c:pt idx="2147">
                  <c:v>8.7600000000000108E-3</c:v>
                </c:pt>
                <c:pt idx="2148">
                  <c:v>8.7570000000000078E-3</c:v>
                </c:pt>
                <c:pt idx="2149">
                  <c:v>8.7540000000000048E-3</c:v>
                </c:pt>
                <c:pt idx="2150">
                  <c:v>8.7510000000000018E-3</c:v>
                </c:pt>
                <c:pt idx="2151">
                  <c:v>8.7470000000000117E-3</c:v>
                </c:pt>
                <c:pt idx="2152">
                  <c:v>8.7430000000000077E-3</c:v>
                </c:pt>
                <c:pt idx="2153">
                  <c:v>8.7380000000000027E-3</c:v>
                </c:pt>
                <c:pt idx="2154">
                  <c:v>8.7330000000000116E-3</c:v>
                </c:pt>
                <c:pt idx="2155">
                  <c:v>8.7270000000000056E-3</c:v>
                </c:pt>
                <c:pt idx="2156">
                  <c:v>8.7209999999999996E-3</c:v>
                </c:pt>
                <c:pt idx="2157">
                  <c:v>8.7150000000000075E-3</c:v>
                </c:pt>
                <c:pt idx="2158">
                  <c:v>8.7080000000000005E-3</c:v>
                </c:pt>
                <c:pt idx="2159">
                  <c:v>8.7010000000000073E-3</c:v>
                </c:pt>
                <c:pt idx="2160">
                  <c:v>8.6940000000000003E-3</c:v>
                </c:pt>
                <c:pt idx="2161">
                  <c:v>8.6860000000000062E-3</c:v>
                </c:pt>
                <c:pt idx="2162">
                  <c:v>8.6780000000000121E-3</c:v>
                </c:pt>
                <c:pt idx="2163">
                  <c:v>8.6690000000000031E-3</c:v>
                </c:pt>
                <c:pt idx="2164">
                  <c:v>8.660000000000008E-3</c:v>
                </c:pt>
                <c:pt idx="2165">
                  <c:v>8.650999999999999E-3</c:v>
                </c:pt>
                <c:pt idx="2166">
                  <c:v>8.6410000000000028E-3</c:v>
                </c:pt>
                <c:pt idx="2167">
                  <c:v>8.6310000000000067E-3</c:v>
                </c:pt>
                <c:pt idx="2168">
                  <c:v>8.6210000000000106E-3</c:v>
                </c:pt>
                <c:pt idx="2169">
                  <c:v>8.6110000000000006E-3</c:v>
                </c:pt>
                <c:pt idx="2170">
                  <c:v>8.6000000000000035E-3</c:v>
                </c:pt>
                <c:pt idx="2171">
                  <c:v>8.5890000000000064E-3</c:v>
                </c:pt>
                <c:pt idx="2172">
                  <c:v>8.5770000000000082E-3</c:v>
                </c:pt>
                <c:pt idx="2173">
                  <c:v>8.5660000000000111E-3</c:v>
                </c:pt>
                <c:pt idx="2174">
                  <c:v>8.5539999999999991E-3</c:v>
                </c:pt>
                <c:pt idx="2175">
                  <c:v>8.541E-3</c:v>
                </c:pt>
                <c:pt idx="2176">
                  <c:v>8.5290000000000019E-3</c:v>
                </c:pt>
                <c:pt idx="2177">
                  <c:v>8.5160000000000027E-3</c:v>
                </c:pt>
                <c:pt idx="2178">
                  <c:v>8.5030000000000036E-3</c:v>
                </c:pt>
                <c:pt idx="2179">
                  <c:v>8.4900000000000045E-3</c:v>
                </c:pt>
                <c:pt idx="2180">
                  <c:v>8.4770000000000054E-3</c:v>
                </c:pt>
                <c:pt idx="2181">
                  <c:v>8.4630000000000052E-3</c:v>
                </c:pt>
                <c:pt idx="2182">
                  <c:v>8.4490000000000051E-3</c:v>
                </c:pt>
                <c:pt idx="2183">
                  <c:v>8.435000000000005E-3</c:v>
                </c:pt>
                <c:pt idx="2184">
                  <c:v>8.4210000000000049E-3</c:v>
                </c:pt>
                <c:pt idx="2185">
                  <c:v>8.4070000000000047E-3</c:v>
                </c:pt>
                <c:pt idx="2186">
                  <c:v>8.3920000000000036E-3</c:v>
                </c:pt>
                <c:pt idx="2187">
                  <c:v>8.3770000000000025E-3</c:v>
                </c:pt>
                <c:pt idx="2188">
                  <c:v>8.3620000000000014E-3</c:v>
                </c:pt>
                <c:pt idx="2189">
                  <c:v>8.3470000000000003E-3</c:v>
                </c:pt>
                <c:pt idx="2190">
                  <c:v>8.3319999999999991E-3</c:v>
                </c:pt>
                <c:pt idx="2191">
                  <c:v>8.3170000000000119E-3</c:v>
                </c:pt>
                <c:pt idx="2192">
                  <c:v>8.3010000000000098E-3</c:v>
                </c:pt>
                <c:pt idx="2193">
                  <c:v>8.2860000000000086E-3</c:v>
                </c:pt>
                <c:pt idx="2194">
                  <c:v>8.2700000000000065E-3</c:v>
                </c:pt>
                <c:pt idx="2195">
                  <c:v>8.2540000000000044E-3</c:v>
                </c:pt>
                <c:pt idx="2196">
                  <c:v>8.2380000000000023E-3</c:v>
                </c:pt>
                <c:pt idx="2197">
                  <c:v>8.2220000000000001E-3</c:v>
                </c:pt>
                <c:pt idx="2198">
                  <c:v>8.2060000000000119E-3</c:v>
                </c:pt>
                <c:pt idx="2199">
                  <c:v>8.1900000000000098E-3</c:v>
                </c:pt>
                <c:pt idx="2200">
                  <c:v>8.1740000000000076E-3</c:v>
                </c:pt>
                <c:pt idx="2201">
                  <c:v>8.1580000000000055E-3</c:v>
                </c:pt>
                <c:pt idx="2202">
                  <c:v>8.1410000000000024E-3</c:v>
                </c:pt>
                <c:pt idx="2203">
                  <c:v>8.1250000000000003E-3</c:v>
                </c:pt>
                <c:pt idx="2204">
                  <c:v>8.108000000000011E-3</c:v>
                </c:pt>
                <c:pt idx="2205">
                  <c:v>8.0920000000000089E-3</c:v>
                </c:pt>
                <c:pt idx="2206">
                  <c:v>8.0750000000000058E-3</c:v>
                </c:pt>
                <c:pt idx="2207">
                  <c:v>8.0590000000000037E-3</c:v>
                </c:pt>
                <c:pt idx="2208">
                  <c:v>8.0420000000000005E-3</c:v>
                </c:pt>
                <c:pt idx="2209">
                  <c:v>8.0260000000000123E-3</c:v>
                </c:pt>
                <c:pt idx="2210">
                  <c:v>8.0090000000000092E-3</c:v>
                </c:pt>
                <c:pt idx="2211">
                  <c:v>7.993000000000007E-3</c:v>
                </c:pt>
                <c:pt idx="2212">
                  <c:v>7.9760000000000039E-3</c:v>
                </c:pt>
                <c:pt idx="2213">
                  <c:v>7.9590000000000008E-3</c:v>
                </c:pt>
                <c:pt idx="2214">
                  <c:v>7.9430000000000126E-3</c:v>
                </c:pt>
                <c:pt idx="2215">
                  <c:v>7.9260000000000094E-3</c:v>
                </c:pt>
                <c:pt idx="2216">
                  <c:v>7.9100000000000073E-3</c:v>
                </c:pt>
                <c:pt idx="2217">
                  <c:v>7.8930000000000042E-3</c:v>
                </c:pt>
                <c:pt idx="2218">
                  <c:v>7.8770000000000021E-3</c:v>
                </c:pt>
                <c:pt idx="2219">
                  <c:v>7.8599999999999989E-3</c:v>
                </c:pt>
                <c:pt idx="2220">
                  <c:v>7.8440000000000107E-3</c:v>
                </c:pt>
                <c:pt idx="2221">
                  <c:v>7.8280000000000086E-3</c:v>
                </c:pt>
                <c:pt idx="2222">
                  <c:v>7.8120000000000064E-3</c:v>
                </c:pt>
                <c:pt idx="2223">
                  <c:v>7.7950000000000033E-3</c:v>
                </c:pt>
                <c:pt idx="2224">
                  <c:v>7.7790000000000012E-3</c:v>
                </c:pt>
                <c:pt idx="2225">
                  <c:v>7.7629999999999991E-3</c:v>
                </c:pt>
                <c:pt idx="2226">
                  <c:v>7.7470000000000108E-3</c:v>
                </c:pt>
                <c:pt idx="2227">
                  <c:v>7.7310000000000087E-3</c:v>
                </c:pt>
                <c:pt idx="2228">
                  <c:v>7.7150000000000066E-3</c:v>
                </c:pt>
                <c:pt idx="2229">
                  <c:v>7.7000000000000055E-3</c:v>
                </c:pt>
                <c:pt idx="2230">
                  <c:v>7.6840000000000033E-3</c:v>
                </c:pt>
                <c:pt idx="2231">
                  <c:v>7.6680000000000012E-3</c:v>
                </c:pt>
                <c:pt idx="2232">
                  <c:v>7.6530000000000001E-3</c:v>
                </c:pt>
                <c:pt idx="2233">
                  <c:v>7.637999999999999E-3</c:v>
                </c:pt>
                <c:pt idx="2234">
                  <c:v>7.6220000000000107E-3</c:v>
                </c:pt>
                <c:pt idx="2235">
                  <c:v>7.6070000000000096E-3</c:v>
                </c:pt>
                <c:pt idx="2236">
                  <c:v>7.5920000000000085E-3</c:v>
                </c:pt>
                <c:pt idx="2237">
                  <c:v>7.5770000000000073E-3</c:v>
                </c:pt>
                <c:pt idx="2238">
                  <c:v>7.5630000000000072E-3</c:v>
                </c:pt>
                <c:pt idx="2239">
                  <c:v>7.5480000000000061E-3</c:v>
                </c:pt>
                <c:pt idx="2240">
                  <c:v>7.533000000000005E-3</c:v>
                </c:pt>
                <c:pt idx="2241">
                  <c:v>7.5190000000000048E-3</c:v>
                </c:pt>
                <c:pt idx="2242">
                  <c:v>7.5050000000000047E-3</c:v>
                </c:pt>
                <c:pt idx="2243">
                  <c:v>7.4910000000000046E-3</c:v>
                </c:pt>
                <c:pt idx="2244">
                  <c:v>7.4770000000000045E-3</c:v>
                </c:pt>
                <c:pt idx="2245">
                  <c:v>7.4630000000000044E-3</c:v>
                </c:pt>
                <c:pt idx="2246">
                  <c:v>7.4490000000000042E-3</c:v>
                </c:pt>
                <c:pt idx="2247">
                  <c:v>7.4360000000000051E-3</c:v>
                </c:pt>
                <c:pt idx="2248">
                  <c:v>7.422000000000005E-3</c:v>
                </c:pt>
                <c:pt idx="2249">
                  <c:v>7.4090000000000059E-3</c:v>
                </c:pt>
                <c:pt idx="2250">
                  <c:v>7.3960000000000067E-3</c:v>
                </c:pt>
                <c:pt idx="2251">
                  <c:v>7.3830000000000076E-3</c:v>
                </c:pt>
                <c:pt idx="2252">
                  <c:v>7.3710000000000095E-3</c:v>
                </c:pt>
                <c:pt idx="2253">
                  <c:v>7.3580000000000104E-3</c:v>
                </c:pt>
                <c:pt idx="2254">
                  <c:v>7.3460000000000122E-3</c:v>
                </c:pt>
                <c:pt idx="2255">
                  <c:v>7.3340000000000002E-3</c:v>
                </c:pt>
                <c:pt idx="2256">
                  <c:v>7.3220000000000021E-3</c:v>
                </c:pt>
                <c:pt idx="2257">
                  <c:v>7.310000000000004E-3</c:v>
                </c:pt>
                <c:pt idx="2258">
                  <c:v>7.2980000000000059E-3</c:v>
                </c:pt>
                <c:pt idx="2259">
                  <c:v>7.2870000000000087E-3</c:v>
                </c:pt>
                <c:pt idx="2260">
                  <c:v>7.2750000000000106E-3</c:v>
                </c:pt>
                <c:pt idx="2261">
                  <c:v>7.2639999999999996E-3</c:v>
                </c:pt>
                <c:pt idx="2262">
                  <c:v>7.2540000000000035E-3</c:v>
                </c:pt>
                <c:pt idx="2263">
                  <c:v>7.2430000000000064E-3</c:v>
                </c:pt>
                <c:pt idx="2264">
                  <c:v>7.2320000000000093E-3</c:v>
                </c:pt>
                <c:pt idx="2265">
                  <c:v>7.2219999999999993E-3</c:v>
                </c:pt>
                <c:pt idx="2266">
                  <c:v>7.2120000000000031E-3</c:v>
                </c:pt>
                <c:pt idx="2267">
                  <c:v>7.202000000000007E-3</c:v>
                </c:pt>
                <c:pt idx="2268">
                  <c:v>7.1930000000000119E-3</c:v>
                </c:pt>
                <c:pt idx="2269">
                  <c:v>7.1830000000000019E-3</c:v>
                </c:pt>
                <c:pt idx="2270">
                  <c:v>7.1740000000000068E-3</c:v>
                </c:pt>
                <c:pt idx="2271">
                  <c:v>7.1650000000000116E-3</c:v>
                </c:pt>
                <c:pt idx="2272">
                  <c:v>7.1560000000000026E-3</c:v>
                </c:pt>
                <c:pt idx="2273">
                  <c:v>7.1480000000000085E-3</c:v>
                </c:pt>
                <c:pt idx="2274">
                  <c:v>7.1389999999999995E-3</c:v>
                </c:pt>
                <c:pt idx="2275">
                  <c:v>7.1310000000000054E-3</c:v>
                </c:pt>
                <c:pt idx="2276">
                  <c:v>7.1230000000000113E-3</c:v>
                </c:pt>
                <c:pt idx="2277">
                  <c:v>7.1160000000000043E-3</c:v>
                </c:pt>
                <c:pt idx="2278">
                  <c:v>7.1080000000000101E-3</c:v>
                </c:pt>
                <c:pt idx="2279">
                  <c:v>7.1010000000000031E-3</c:v>
                </c:pt>
                <c:pt idx="2280">
                  <c:v>7.09400000000001E-3</c:v>
                </c:pt>
                <c:pt idx="2281">
                  <c:v>7.088000000000004E-3</c:v>
                </c:pt>
                <c:pt idx="2282">
                  <c:v>7.0810000000000109E-3</c:v>
                </c:pt>
                <c:pt idx="2283">
                  <c:v>7.0750000000000049E-3</c:v>
                </c:pt>
                <c:pt idx="2284">
                  <c:v>7.0689999999999989E-3</c:v>
                </c:pt>
                <c:pt idx="2285">
                  <c:v>7.0630000000000068E-3</c:v>
                </c:pt>
                <c:pt idx="2286">
                  <c:v>7.0570000000000008E-3</c:v>
                </c:pt>
                <c:pt idx="2287">
                  <c:v>7.0520000000000096E-3</c:v>
                </c:pt>
                <c:pt idx="2288">
                  <c:v>7.0470000000000046E-3</c:v>
                </c:pt>
                <c:pt idx="2289">
                  <c:v>7.0419999999999996E-3</c:v>
                </c:pt>
                <c:pt idx="2290">
                  <c:v>7.0380000000000095E-3</c:v>
                </c:pt>
                <c:pt idx="2291">
                  <c:v>7.0330000000000045E-3</c:v>
                </c:pt>
                <c:pt idx="2292">
                  <c:v>7.0290000000000005E-3</c:v>
                </c:pt>
                <c:pt idx="2293">
                  <c:v>7.0260000000000114E-3</c:v>
                </c:pt>
                <c:pt idx="2294">
                  <c:v>7.0220000000000074E-3</c:v>
                </c:pt>
                <c:pt idx="2295">
                  <c:v>7.0190000000000044E-3</c:v>
                </c:pt>
                <c:pt idx="2296">
                  <c:v>7.0160000000000014E-3</c:v>
                </c:pt>
                <c:pt idx="2297">
                  <c:v>7.0130000000000123E-3</c:v>
                </c:pt>
                <c:pt idx="2298">
                  <c:v>7.0100000000000093E-3</c:v>
                </c:pt>
                <c:pt idx="2299">
                  <c:v>7.0080000000000073E-3</c:v>
                </c:pt>
                <c:pt idx="2300">
                  <c:v>7.0060000000000053E-3</c:v>
                </c:pt>
                <c:pt idx="2301">
                  <c:v>7.0040000000000033E-3</c:v>
                </c:pt>
                <c:pt idx="2302">
                  <c:v>7.0030000000000023E-3</c:v>
                </c:pt>
                <c:pt idx="2303">
                  <c:v>7.0020000000000013E-3</c:v>
                </c:pt>
                <c:pt idx="2304">
                  <c:v>7.0010000000000003E-3</c:v>
                </c:pt>
                <c:pt idx="2305">
                  <c:v>6.9999999999999993E-3</c:v>
                </c:pt>
                <c:pt idx="2306">
                  <c:v>6.9999999999999993E-3</c:v>
                </c:pt>
                <c:pt idx="2307">
                  <c:v>6.9999999999999993E-3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Schrodinger!$L$459</c:f>
              <c:strCache>
                <c:ptCount val="1"/>
                <c:pt idx="0">
                  <c:v>3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Schrodinger!$L$460:$L$4895</c:f>
              <c:numCache>
                <c:formatCode>General</c:formatCode>
                <c:ptCount val="4436"/>
                <c:pt idx="779">
                  <c:v>4.9999999999999992E-3</c:v>
                </c:pt>
                <c:pt idx="780">
                  <c:v>4.9999999999999992E-3</c:v>
                </c:pt>
                <c:pt idx="781">
                  <c:v>4.9999999999999992E-3</c:v>
                </c:pt>
                <c:pt idx="782">
                  <c:v>5.0010000000000002E-3</c:v>
                </c:pt>
                <c:pt idx="783">
                  <c:v>5.0010000000000002E-3</c:v>
                </c:pt>
                <c:pt idx="784">
                  <c:v>5.0020000000000012E-3</c:v>
                </c:pt>
                <c:pt idx="785">
                  <c:v>5.0030000000000022E-3</c:v>
                </c:pt>
                <c:pt idx="786">
                  <c:v>5.0040000000000032E-3</c:v>
                </c:pt>
                <c:pt idx="787">
                  <c:v>5.0060000000000052E-3</c:v>
                </c:pt>
                <c:pt idx="788">
                  <c:v>5.0070000000000062E-3</c:v>
                </c:pt>
                <c:pt idx="789">
                  <c:v>5.0090000000000082E-3</c:v>
                </c:pt>
                <c:pt idx="790">
                  <c:v>5.0110000000000102E-3</c:v>
                </c:pt>
                <c:pt idx="791">
                  <c:v>5.0130000000000122E-3</c:v>
                </c:pt>
                <c:pt idx="792">
                  <c:v>5.0150000000000004E-3</c:v>
                </c:pt>
                <c:pt idx="793">
                  <c:v>5.0170000000000024E-3</c:v>
                </c:pt>
                <c:pt idx="794">
                  <c:v>5.0200000000000054E-3</c:v>
                </c:pt>
                <c:pt idx="795">
                  <c:v>5.0220000000000074E-3</c:v>
                </c:pt>
                <c:pt idx="796">
                  <c:v>5.0250000000000104E-3</c:v>
                </c:pt>
                <c:pt idx="797">
                  <c:v>5.0279999999999995E-3</c:v>
                </c:pt>
                <c:pt idx="798">
                  <c:v>5.0320000000000035E-3</c:v>
                </c:pt>
                <c:pt idx="799">
                  <c:v>5.0350000000000065E-3</c:v>
                </c:pt>
                <c:pt idx="800">
                  <c:v>5.0390000000000105E-3</c:v>
                </c:pt>
                <c:pt idx="801">
                  <c:v>5.0419999999999996E-3</c:v>
                </c:pt>
                <c:pt idx="802">
                  <c:v>5.0460000000000036E-3</c:v>
                </c:pt>
                <c:pt idx="803">
                  <c:v>5.0500000000000076E-3</c:v>
                </c:pt>
                <c:pt idx="804">
                  <c:v>5.0549999999999987E-3</c:v>
                </c:pt>
                <c:pt idx="805">
                  <c:v>5.0590000000000027E-3</c:v>
                </c:pt>
                <c:pt idx="806">
                  <c:v>5.0640000000000077E-3</c:v>
                </c:pt>
                <c:pt idx="807">
                  <c:v>5.0689999999999989E-3</c:v>
                </c:pt>
                <c:pt idx="808">
                  <c:v>5.0740000000000039E-3</c:v>
                </c:pt>
                <c:pt idx="809">
                  <c:v>5.0790000000000089E-3</c:v>
                </c:pt>
                <c:pt idx="810">
                  <c:v>5.084E-3</c:v>
                </c:pt>
                <c:pt idx="811">
                  <c:v>5.090000000000006E-3</c:v>
                </c:pt>
                <c:pt idx="812">
                  <c:v>5.095000000000011E-3</c:v>
                </c:pt>
                <c:pt idx="813">
                  <c:v>5.1010000000000031E-3</c:v>
                </c:pt>
                <c:pt idx="814">
                  <c:v>5.1070000000000091E-3</c:v>
                </c:pt>
                <c:pt idx="815">
                  <c:v>5.1130000000000012E-3</c:v>
                </c:pt>
                <c:pt idx="816">
                  <c:v>5.1200000000000082E-3</c:v>
                </c:pt>
                <c:pt idx="817">
                  <c:v>5.1260000000000003E-3</c:v>
                </c:pt>
                <c:pt idx="818">
                  <c:v>5.1330000000000073E-3</c:v>
                </c:pt>
                <c:pt idx="819">
                  <c:v>5.1400000000000005E-3</c:v>
                </c:pt>
                <c:pt idx="820">
                  <c:v>5.1470000000000075E-3</c:v>
                </c:pt>
                <c:pt idx="821">
                  <c:v>5.1540000000000006E-3</c:v>
                </c:pt>
                <c:pt idx="822">
                  <c:v>5.1620000000000086E-3</c:v>
                </c:pt>
                <c:pt idx="823">
                  <c:v>5.1690000000000017E-3</c:v>
                </c:pt>
                <c:pt idx="824">
                  <c:v>5.1770000000000097E-3</c:v>
                </c:pt>
                <c:pt idx="825">
                  <c:v>5.1850000000000038E-3</c:v>
                </c:pt>
                <c:pt idx="826">
                  <c:v>5.1930000000000118E-3</c:v>
                </c:pt>
                <c:pt idx="827">
                  <c:v>5.201000000000006E-3</c:v>
                </c:pt>
                <c:pt idx="828">
                  <c:v>5.2100000000000011E-3</c:v>
                </c:pt>
                <c:pt idx="829">
                  <c:v>5.2180000000000091E-3</c:v>
                </c:pt>
                <c:pt idx="830">
                  <c:v>5.2270000000000042E-3</c:v>
                </c:pt>
                <c:pt idx="831">
                  <c:v>5.2359999999999993E-3</c:v>
                </c:pt>
                <c:pt idx="832">
                  <c:v>5.2450000000000083E-3</c:v>
                </c:pt>
                <c:pt idx="833">
                  <c:v>5.2540000000000035E-3</c:v>
                </c:pt>
                <c:pt idx="834">
                  <c:v>5.2639999999999996E-3</c:v>
                </c:pt>
                <c:pt idx="835">
                  <c:v>5.2730000000000086E-3</c:v>
                </c:pt>
                <c:pt idx="836">
                  <c:v>5.2830000000000047E-3</c:v>
                </c:pt>
                <c:pt idx="837">
                  <c:v>5.2930000000000008E-3</c:v>
                </c:pt>
                <c:pt idx="838">
                  <c:v>5.3030000000000108E-3</c:v>
                </c:pt>
                <c:pt idx="839">
                  <c:v>5.313000000000007E-3</c:v>
                </c:pt>
                <c:pt idx="840">
                  <c:v>5.3240000000000041E-3</c:v>
                </c:pt>
                <c:pt idx="841">
                  <c:v>5.3340000000000002E-3</c:v>
                </c:pt>
                <c:pt idx="842">
                  <c:v>5.3450000000000112E-3</c:v>
                </c:pt>
                <c:pt idx="843">
                  <c:v>5.3560000000000083E-3</c:v>
                </c:pt>
                <c:pt idx="844">
                  <c:v>5.3670000000000054E-3</c:v>
                </c:pt>
                <c:pt idx="845">
                  <c:v>5.3780000000000026E-3</c:v>
                </c:pt>
                <c:pt idx="846">
                  <c:v>5.3889999999999997E-3</c:v>
                </c:pt>
                <c:pt idx="847">
                  <c:v>5.4010000000000117E-3</c:v>
                </c:pt>
                <c:pt idx="848">
                  <c:v>5.4120000000000088E-3</c:v>
                </c:pt>
                <c:pt idx="849">
                  <c:v>5.4240000000000069E-3</c:v>
                </c:pt>
                <c:pt idx="850">
                  <c:v>5.4360000000000051E-3</c:v>
                </c:pt>
                <c:pt idx="851">
                  <c:v>5.4480000000000032E-3</c:v>
                </c:pt>
                <c:pt idx="852">
                  <c:v>5.4600000000000013E-3</c:v>
                </c:pt>
                <c:pt idx="853">
                  <c:v>5.4730000000000004E-3</c:v>
                </c:pt>
                <c:pt idx="854">
                  <c:v>5.4850000000000124E-3</c:v>
                </c:pt>
                <c:pt idx="855">
                  <c:v>5.4980000000000116E-3</c:v>
                </c:pt>
                <c:pt idx="856">
                  <c:v>5.5110000000000107E-3</c:v>
                </c:pt>
                <c:pt idx="857">
                  <c:v>5.5230000000000088E-3</c:v>
                </c:pt>
                <c:pt idx="858">
                  <c:v>5.5360000000000079E-3</c:v>
                </c:pt>
                <c:pt idx="859">
                  <c:v>5.5500000000000081E-3</c:v>
                </c:pt>
                <c:pt idx="860">
                  <c:v>5.5630000000000072E-3</c:v>
                </c:pt>
                <c:pt idx="861">
                  <c:v>5.5760000000000063E-3</c:v>
                </c:pt>
                <c:pt idx="862">
                  <c:v>5.5900000000000064E-3</c:v>
                </c:pt>
                <c:pt idx="863">
                  <c:v>5.6040000000000065E-3</c:v>
                </c:pt>
                <c:pt idx="864">
                  <c:v>5.6170000000000057E-3</c:v>
                </c:pt>
                <c:pt idx="865">
                  <c:v>5.6310000000000058E-3</c:v>
                </c:pt>
                <c:pt idx="866">
                  <c:v>5.6450000000000059E-3</c:v>
                </c:pt>
                <c:pt idx="867">
                  <c:v>5.659000000000006E-3</c:v>
                </c:pt>
                <c:pt idx="868">
                  <c:v>5.6740000000000072E-3</c:v>
                </c:pt>
                <c:pt idx="869">
                  <c:v>5.6880000000000073E-3</c:v>
                </c:pt>
                <c:pt idx="870">
                  <c:v>5.7020000000000074E-3</c:v>
                </c:pt>
                <c:pt idx="871">
                  <c:v>5.7170000000000085E-3</c:v>
                </c:pt>
                <c:pt idx="872">
                  <c:v>5.7310000000000087E-3</c:v>
                </c:pt>
                <c:pt idx="873">
                  <c:v>5.7460000000000098E-3</c:v>
                </c:pt>
                <c:pt idx="874">
                  <c:v>5.7610000000000109E-3</c:v>
                </c:pt>
                <c:pt idx="875">
                  <c:v>5.776000000000012E-3</c:v>
                </c:pt>
                <c:pt idx="876">
                  <c:v>5.7909999999999993E-3</c:v>
                </c:pt>
                <c:pt idx="877">
                  <c:v>5.8060000000000004E-3</c:v>
                </c:pt>
                <c:pt idx="878">
                  <c:v>5.8210000000000015E-3</c:v>
                </c:pt>
                <c:pt idx="879">
                  <c:v>5.8360000000000026E-3</c:v>
                </c:pt>
                <c:pt idx="880">
                  <c:v>5.8510000000000038E-3</c:v>
                </c:pt>
                <c:pt idx="881">
                  <c:v>5.8660000000000049E-3</c:v>
                </c:pt>
                <c:pt idx="882">
                  <c:v>5.882000000000007E-3</c:v>
                </c:pt>
                <c:pt idx="883">
                  <c:v>5.8970000000000081E-3</c:v>
                </c:pt>
                <c:pt idx="884">
                  <c:v>5.9120000000000093E-3</c:v>
                </c:pt>
                <c:pt idx="885">
                  <c:v>5.9280000000000114E-3</c:v>
                </c:pt>
                <c:pt idx="886">
                  <c:v>5.9430000000000125E-3</c:v>
                </c:pt>
                <c:pt idx="887">
                  <c:v>5.9579999999999998E-3</c:v>
                </c:pt>
                <c:pt idx="888">
                  <c:v>5.9740000000000019E-3</c:v>
                </c:pt>
                <c:pt idx="889">
                  <c:v>5.989000000000003E-3</c:v>
                </c:pt>
                <c:pt idx="890">
                  <c:v>6.0050000000000051E-3</c:v>
                </c:pt>
                <c:pt idx="891">
                  <c:v>6.0200000000000062E-3</c:v>
                </c:pt>
                <c:pt idx="892">
                  <c:v>6.0360000000000084E-3</c:v>
                </c:pt>
                <c:pt idx="893">
                  <c:v>6.0510000000000095E-3</c:v>
                </c:pt>
                <c:pt idx="894">
                  <c:v>6.0670000000000116E-3</c:v>
                </c:pt>
                <c:pt idx="895">
                  <c:v>6.0819999999999989E-3</c:v>
                </c:pt>
                <c:pt idx="896">
                  <c:v>6.098000000000001E-3</c:v>
                </c:pt>
                <c:pt idx="897">
                  <c:v>6.1130000000000021E-3</c:v>
                </c:pt>
                <c:pt idx="898">
                  <c:v>6.1280000000000032E-3</c:v>
                </c:pt>
                <c:pt idx="899">
                  <c:v>6.1430000000000044E-3</c:v>
                </c:pt>
                <c:pt idx="900">
                  <c:v>6.1590000000000065E-3</c:v>
                </c:pt>
                <c:pt idx="901">
                  <c:v>6.1740000000000076E-3</c:v>
                </c:pt>
                <c:pt idx="902">
                  <c:v>6.1890000000000087E-3</c:v>
                </c:pt>
                <c:pt idx="903">
                  <c:v>6.2040000000000099E-3</c:v>
                </c:pt>
                <c:pt idx="904">
                  <c:v>6.21800000000001E-3</c:v>
                </c:pt>
                <c:pt idx="905">
                  <c:v>6.2330000000000111E-3</c:v>
                </c:pt>
                <c:pt idx="906">
                  <c:v>6.2480000000000122E-3</c:v>
                </c:pt>
                <c:pt idx="907">
                  <c:v>6.2620000000000123E-3</c:v>
                </c:pt>
                <c:pt idx="908">
                  <c:v>6.2769999999999996E-3</c:v>
                </c:pt>
                <c:pt idx="909">
                  <c:v>6.2909999999999997E-3</c:v>
                </c:pt>
                <c:pt idx="910">
                  <c:v>6.3049999999999998E-3</c:v>
                </c:pt>
                <c:pt idx="911">
                  <c:v>6.319E-3</c:v>
                </c:pt>
                <c:pt idx="912">
                  <c:v>6.3330000000000001E-3</c:v>
                </c:pt>
                <c:pt idx="913">
                  <c:v>6.3459999999999992E-3</c:v>
                </c:pt>
                <c:pt idx="914">
                  <c:v>6.3599999999999993E-3</c:v>
                </c:pt>
                <c:pt idx="915">
                  <c:v>6.3730000000000123E-3</c:v>
                </c:pt>
                <c:pt idx="916">
                  <c:v>6.3860000000000115E-3</c:v>
                </c:pt>
                <c:pt idx="917">
                  <c:v>6.3990000000000106E-3</c:v>
                </c:pt>
                <c:pt idx="918">
                  <c:v>6.4110000000000087E-3</c:v>
                </c:pt>
                <c:pt idx="919">
                  <c:v>6.4230000000000068E-3</c:v>
                </c:pt>
                <c:pt idx="920">
                  <c:v>6.436000000000006E-3</c:v>
                </c:pt>
                <c:pt idx="921">
                  <c:v>6.4470000000000031E-3</c:v>
                </c:pt>
                <c:pt idx="922">
                  <c:v>6.4590000000000012E-3</c:v>
                </c:pt>
                <c:pt idx="923">
                  <c:v>6.4700000000000122E-3</c:v>
                </c:pt>
                <c:pt idx="924">
                  <c:v>6.4810000000000093E-3</c:v>
                </c:pt>
                <c:pt idx="925">
                  <c:v>6.4920000000000064E-3</c:v>
                </c:pt>
                <c:pt idx="926">
                  <c:v>6.5030000000000036E-3</c:v>
                </c:pt>
                <c:pt idx="927">
                  <c:v>6.5129999999999997E-3</c:v>
                </c:pt>
                <c:pt idx="928">
                  <c:v>6.5230000000000097E-3</c:v>
                </c:pt>
                <c:pt idx="929">
                  <c:v>6.5320000000000048E-3</c:v>
                </c:pt>
                <c:pt idx="930">
                  <c:v>6.5409999999999999E-3</c:v>
                </c:pt>
                <c:pt idx="931">
                  <c:v>6.5500000000000089E-3</c:v>
                </c:pt>
                <c:pt idx="932">
                  <c:v>6.5580000000000031E-3</c:v>
                </c:pt>
                <c:pt idx="933">
                  <c:v>6.5670000000000121E-3</c:v>
                </c:pt>
                <c:pt idx="934">
                  <c:v>6.5740000000000052E-3</c:v>
                </c:pt>
                <c:pt idx="935">
                  <c:v>6.5819999999999993E-3</c:v>
                </c:pt>
                <c:pt idx="936">
                  <c:v>6.5880000000000053E-3</c:v>
                </c:pt>
                <c:pt idx="937">
                  <c:v>6.5950000000000123E-3</c:v>
                </c:pt>
                <c:pt idx="938">
                  <c:v>6.6010000000000044E-3</c:v>
                </c:pt>
                <c:pt idx="939">
                  <c:v>6.6070000000000104E-3</c:v>
                </c:pt>
                <c:pt idx="940">
                  <c:v>6.6120000000000016E-3</c:v>
                </c:pt>
                <c:pt idx="941">
                  <c:v>6.6170000000000066E-3</c:v>
                </c:pt>
                <c:pt idx="942">
                  <c:v>6.6210000000000106E-3</c:v>
                </c:pt>
                <c:pt idx="943">
                  <c:v>6.6250000000000007E-3</c:v>
                </c:pt>
                <c:pt idx="944">
                  <c:v>6.6290000000000047E-3</c:v>
                </c:pt>
                <c:pt idx="945">
                  <c:v>6.6320000000000077E-3</c:v>
                </c:pt>
                <c:pt idx="946">
                  <c:v>6.6340000000000097E-3</c:v>
                </c:pt>
                <c:pt idx="947">
                  <c:v>6.6360000000000117E-3</c:v>
                </c:pt>
                <c:pt idx="948">
                  <c:v>6.6379999999999998E-3</c:v>
                </c:pt>
                <c:pt idx="949">
                  <c:v>6.6390000000000008E-3</c:v>
                </c:pt>
                <c:pt idx="950">
                  <c:v>6.6390000000000008E-3</c:v>
                </c:pt>
                <c:pt idx="951">
                  <c:v>6.6390000000000008E-3</c:v>
                </c:pt>
                <c:pt idx="952">
                  <c:v>6.6390000000000008E-3</c:v>
                </c:pt>
                <c:pt idx="953">
                  <c:v>6.6379999999999998E-3</c:v>
                </c:pt>
                <c:pt idx="954">
                  <c:v>6.6360000000000117E-3</c:v>
                </c:pt>
                <c:pt idx="955">
                  <c:v>6.6340000000000097E-3</c:v>
                </c:pt>
                <c:pt idx="956">
                  <c:v>6.6310000000000067E-3</c:v>
                </c:pt>
                <c:pt idx="957">
                  <c:v>6.6280000000000037E-3</c:v>
                </c:pt>
                <c:pt idx="958">
                  <c:v>6.6250000000000007E-3</c:v>
                </c:pt>
                <c:pt idx="959">
                  <c:v>6.6200000000000096E-3</c:v>
                </c:pt>
                <c:pt idx="960">
                  <c:v>6.6160000000000056E-3</c:v>
                </c:pt>
                <c:pt idx="961">
                  <c:v>6.6099999999999996E-3</c:v>
                </c:pt>
                <c:pt idx="962">
                  <c:v>6.6040000000000074E-3</c:v>
                </c:pt>
                <c:pt idx="963">
                  <c:v>6.5980000000000014E-3</c:v>
                </c:pt>
                <c:pt idx="964">
                  <c:v>6.5910000000000083E-3</c:v>
                </c:pt>
                <c:pt idx="965">
                  <c:v>6.5840000000000013E-3</c:v>
                </c:pt>
                <c:pt idx="966">
                  <c:v>6.5760000000000072E-3</c:v>
                </c:pt>
                <c:pt idx="967">
                  <c:v>6.5670000000000121E-3</c:v>
                </c:pt>
                <c:pt idx="968">
                  <c:v>6.5580000000000031E-3</c:v>
                </c:pt>
                <c:pt idx="969">
                  <c:v>6.5490000000000079E-3</c:v>
                </c:pt>
                <c:pt idx="970">
                  <c:v>6.5380000000000108E-3</c:v>
                </c:pt>
                <c:pt idx="971">
                  <c:v>6.5280000000000008E-3</c:v>
                </c:pt>
                <c:pt idx="972">
                  <c:v>6.5170000000000037E-3</c:v>
                </c:pt>
                <c:pt idx="973">
                  <c:v>6.5050000000000056E-3</c:v>
                </c:pt>
                <c:pt idx="974">
                  <c:v>6.4930000000000074E-3</c:v>
                </c:pt>
                <c:pt idx="975">
                  <c:v>6.4800000000000083E-3</c:v>
                </c:pt>
                <c:pt idx="976">
                  <c:v>6.4670000000000092E-3</c:v>
                </c:pt>
                <c:pt idx="977">
                  <c:v>6.4540000000000101E-3</c:v>
                </c:pt>
                <c:pt idx="978">
                  <c:v>6.439000000000009E-3</c:v>
                </c:pt>
                <c:pt idx="979">
                  <c:v>6.4250000000000088E-3</c:v>
                </c:pt>
                <c:pt idx="980">
                  <c:v>6.4100000000000077E-3</c:v>
                </c:pt>
                <c:pt idx="981">
                  <c:v>6.3950000000000066E-3</c:v>
                </c:pt>
                <c:pt idx="982">
                  <c:v>6.3790000000000045E-3</c:v>
                </c:pt>
                <c:pt idx="983">
                  <c:v>6.3630000000000023E-3</c:v>
                </c:pt>
                <c:pt idx="984">
                  <c:v>6.3459999999999992E-3</c:v>
                </c:pt>
                <c:pt idx="985">
                  <c:v>6.32900000000001E-3</c:v>
                </c:pt>
                <c:pt idx="986">
                  <c:v>6.3120000000000068E-3</c:v>
                </c:pt>
                <c:pt idx="987">
                  <c:v>6.2940000000000027E-3</c:v>
                </c:pt>
                <c:pt idx="988">
                  <c:v>6.2760000000000125E-3</c:v>
                </c:pt>
                <c:pt idx="989">
                  <c:v>6.2580000000000083E-3</c:v>
                </c:pt>
                <c:pt idx="990">
                  <c:v>6.2390000000000032E-3</c:v>
                </c:pt>
                <c:pt idx="991">
                  <c:v>6.220000000000012E-3</c:v>
                </c:pt>
                <c:pt idx="992">
                  <c:v>6.2010000000000069E-3</c:v>
                </c:pt>
                <c:pt idx="993">
                  <c:v>6.1820000000000017E-3</c:v>
                </c:pt>
                <c:pt idx="994">
                  <c:v>6.1620000000000095E-3</c:v>
                </c:pt>
                <c:pt idx="995">
                  <c:v>6.1430000000000044E-3</c:v>
                </c:pt>
                <c:pt idx="996">
                  <c:v>6.1230000000000121E-3</c:v>
                </c:pt>
                <c:pt idx="997">
                  <c:v>6.103000000000006E-3</c:v>
                </c:pt>
                <c:pt idx="998">
                  <c:v>6.0829999999999999E-3</c:v>
                </c:pt>
                <c:pt idx="999">
                  <c:v>6.0620000000000066E-3</c:v>
                </c:pt>
                <c:pt idx="1000">
                  <c:v>6.0420000000000005E-3</c:v>
                </c:pt>
                <c:pt idx="1001">
                  <c:v>6.0220000000000082E-3</c:v>
                </c:pt>
                <c:pt idx="1002">
                  <c:v>6.0010000000000011E-3</c:v>
                </c:pt>
                <c:pt idx="1003">
                  <c:v>5.9810000000000089E-3</c:v>
                </c:pt>
                <c:pt idx="1004">
                  <c:v>5.9600000000000018E-3</c:v>
                </c:pt>
                <c:pt idx="1005">
                  <c:v>5.9400000000000095E-3</c:v>
                </c:pt>
                <c:pt idx="1006">
                  <c:v>5.9200000000000034E-3</c:v>
                </c:pt>
                <c:pt idx="1007">
                  <c:v>5.9000000000000111E-3</c:v>
                </c:pt>
                <c:pt idx="1008">
                  <c:v>5.880000000000005E-3</c:v>
                </c:pt>
                <c:pt idx="1009">
                  <c:v>5.8599999999999989E-3</c:v>
                </c:pt>
                <c:pt idx="1010">
                  <c:v>5.8400000000000066E-3</c:v>
                </c:pt>
                <c:pt idx="1011">
                  <c:v>5.8210000000000015E-3</c:v>
                </c:pt>
                <c:pt idx="1012">
                  <c:v>5.8010000000000093E-3</c:v>
                </c:pt>
                <c:pt idx="1013">
                  <c:v>5.7820000000000042E-3</c:v>
                </c:pt>
                <c:pt idx="1014">
                  <c:v>5.764E-3</c:v>
                </c:pt>
                <c:pt idx="1015">
                  <c:v>5.7450000000000088E-3</c:v>
                </c:pt>
                <c:pt idx="1016">
                  <c:v>5.7270000000000047E-3</c:v>
                </c:pt>
                <c:pt idx="1017">
                  <c:v>5.7090000000000005E-3</c:v>
                </c:pt>
                <c:pt idx="1018">
                  <c:v>5.6920000000000113E-3</c:v>
                </c:pt>
                <c:pt idx="1019">
                  <c:v>5.6750000000000082E-3</c:v>
                </c:pt>
                <c:pt idx="1020">
                  <c:v>5.659000000000006E-3</c:v>
                </c:pt>
                <c:pt idx="1021">
                  <c:v>5.6430000000000039E-3</c:v>
                </c:pt>
                <c:pt idx="1022">
                  <c:v>5.6270000000000018E-3</c:v>
                </c:pt>
                <c:pt idx="1023">
                  <c:v>5.6120000000000007E-3</c:v>
                </c:pt>
                <c:pt idx="1024">
                  <c:v>5.5980000000000005E-3</c:v>
                </c:pt>
                <c:pt idx="1025">
                  <c:v>5.5840000000000004E-3</c:v>
                </c:pt>
                <c:pt idx="1026">
                  <c:v>5.5700000000000003E-3</c:v>
                </c:pt>
                <c:pt idx="1027">
                  <c:v>5.5580000000000022E-3</c:v>
                </c:pt>
                <c:pt idx="1028">
                  <c:v>5.5460000000000041E-3</c:v>
                </c:pt>
                <c:pt idx="1029">
                  <c:v>5.5340000000000059E-3</c:v>
                </c:pt>
                <c:pt idx="1030">
                  <c:v>5.5230000000000088E-3</c:v>
                </c:pt>
                <c:pt idx="1031">
                  <c:v>5.5129999999999988E-3</c:v>
                </c:pt>
                <c:pt idx="1032">
                  <c:v>5.5040000000000037E-3</c:v>
                </c:pt>
                <c:pt idx="1033">
                  <c:v>5.4950000000000086E-3</c:v>
                </c:pt>
                <c:pt idx="1034">
                  <c:v>5.4870000000000006E-3</c:v>
                </c:pt>
                <c:pt idx="1035">
                  <c:v>5.4800000000000074E-3</c:v>
                </c:pt>
                <c:pt idx="1036">
                  <c:v>5.4730000000000004E-3</c:v>
                </c:pt>
                <c:pt idx="1037">
                  <c:v>5.4680000000000093E-3</c:v>
                </c:pt>
                <c:pt idx="1038">
                  <c:v>5.4630000000000043E-3</c:v>
                </c:pt>
                <c:pt idx="1039">
                  <c:v>5.4590000000000003E-3</c:v>
                </c:pt>
                <c:pt idx="1040">
                  <c:v>5.4550000000000102E-3</c:v>
                </c:pt>
                <c:pt idx="1041">
                  <c:v>5.4530000000000082E-3</c:v>
                </c:pt>
                <c:pt idx="1042">
                  <c:v>5.4510000000000062E-3</c:v>
                </c:pt>
                <c:pt idx="1043">
                  <c:v>5.4500000000000052E-3</c:v>
                </c:pt>
                <c:pt idx="1044">
                  <c:v>5.4500000000000052E-3</c:v>
                </c:pt>
                <c:pt idx="1045">
                  <c:v>5.4510000000000062E-3</c:v>
                </c:pt>
                <c:pt idx="1046">
                  <c:v>5.4520000000000072E-3</c:v>
                </c:pt>
                <c:pt idx="1047">
                  <c:v>5.4550000000000102E-3</c:v>
                </c:pt>
                <c:pt idx="1048">
                  <c:v>5.4579999999999993E-3</c:v>
                </c:pt>
                <c:pt idx="1049">
                  <c:v>5.4620000000000033E-3</c:v>
                </c:pt>
                <c:pt idx="1050">
                  <c:v>5.4670000000000083E-3</c:v>
                </c:pt>
                <c:pt idx="1051">
                  <c:v>5.4730000000000004E-3</c:v>
                </c:pt>
                <c:pt idx="1052">
                  <c:v>5.4800000000000074E-3</c:v>
                </c:pt>
                <c:pt idx="1053">
                  <c:v>5.4870000000000006E-3</c:v>
                </c:pt>
                <c:pt idx="1054">
                  <c:v>5.4950000000000086E-3</c:v>
                </c:pt>
                <c:pt idx="1055">
                  <c:v>5.5040000000000037E-3</c:v>
                </c:pt>
                <c:pt idx="1056">
                  <c:v>5.5139999999999998E-3</c:v>
                </c:pt>
                <c:pt idx="1057">
                  <c:v>5.5240000000000098E-3</c:v>
                </c:pt>
                <c:pt idx="1058">
                  <c:v>5.5360000000000079E-3</c:v>
                </c:pt>
                <c:pt idx="1059">
                  <c:v>5.5480000000000061E-3</c:v>
                </c:pt>
                <c:pt idx="1060">
                  <c:v>5.5600000000000042E-3</c:v>
                </c:pt>
                <c:pt idx="1061">
                  <c:v>5.5740000000000043E-3</c:v>
                </c:pt>
                <c:pt idx="1062">
                  <c:v>5.5880000000000044E-3</c:v>
                </c:pt>
                <c:pt idx="1063">
                  <c:v>5.6020000000000045E-3</c:v>
                </c:pt>
                <c:pt idx="1064">
                  <c:v>5.6180000000000067E-3</c:v>
                </c:pt>
                <c:pt idx="1065">
                  <c:v>5.6340000000000088E-3</c:v>
                </c:pt>
                <c:pt idx="1066">
                  <c:v>5.6500000000000109E-3</c:v>
                </c:pt>
                <c:pt idx="1067">
                  <c:v>5.6680000000000012E-3</c:v>
                </c:pt>
                <c:pt idx="1068">
                  <c:v>5.6850000000000043E-3</c:v>
                </c:pt>
                <c:pt idx="1069">
                  <c:v>5.7030000000000084E-3</c:v>
                </c:pt>
                <c:pt idx="1070">
                  <c:v>5.7219999999999997E-3</c:v>
                </c:pt>
                <c:pt idx="1071">
                  <c:v>5.7410000000000048E-3</c:v>
                </c:pt>
                <c:pt idx="1072">
                  <c:v>5.7610000000000109E-3</c:v>
                </c:pt>
                <c:pt idx="1073">
                  <c:v>5.7810000000000032E-3</c:v>
                </c:pt>
                <c:pt idx="1074">
                  <c:v>5.8010000000000093E-3</c:v>
                </c:pt>
                <c:pt idx="1075">
                  <c:v>5.8220000000000025E-3</c:v>
                </c:pt>
                <c:pt idx="1076">
                  <c:v>5.8420000000000086E-3</c:v>
                </c:pt>
                <c:pt idx="1077">
                  <c:v>5.8640000000000029E-3</c:v>
                </c:pt>
                <c:pt idx="1078">
                  <c:v>5.88500000000001E-3</c:v>
                </c:pt>
                <c:pt idx="1079">
                  <c:v>5.9070000000000043E-3</c:v>
                </c:pt>
                <c:pt idx="1080">
                  <c:v>5.9280000000000114E-3</c:v>
                </c:pt>
                <c:pt idx="1081">
                  <c:v>5.9500000000000056E-3</c:v>
                </c:pt>
                <c:pt idx="1082">
                  <c:v>5.9719999999999999E-3</c:v>
                </c:pt>
                <c:pt idx="1083">
                  <c:v>5.994000000000008E-3</c:v>
                </c:pt>
                <c:pt idx="1084">
                  <c:v>6.0160000000000022E-3</c:v>
                </c:pt>
                <c:pt idx="1085">
                  <c:v>6.0380000000000104E-3</c:v>
                </c:pt>
                <c:pt idx="1086">
                  <c:v>6.0600000000000046E-3</c:v>
                </c:pt>
                <c:pt idx="1087">
                  <c:v>6.0819999999999989E-3</c:v>
                </c:pt>
                <c:pt idx="1088">
                  <c:v>6.104000000000007E-3</c:v>
                </c:pt>
                <c:pt idx="1089">
                  <c:v>6.1250000000000002E-3</c:v>
                </c:pt>
                <c:pt idx="1090">
                  <c:v>6.1460000000000074E-3</c:v>
                </c:pt>
                <c:pt idx="1091">
                  <c:v>6.1670000000000006E-3</c:v>
                </c:pt>
                <c:pt idx="1092">
                  <c:v>6.1880000000000077E-3</c:v>
                </c:pt>
                <c:pt idx="1093">
                  <c:v>6.209000000000001E-3</c:v>
                </c:pt>
                <c:pt idx="1094">
                  <c:v>6.2290000000000071E-3</c:v>
                </c:pt>
                <c:pt idx="1095">
                  <c:v>6.2480000000000122E-3</c:v>
                </c:pt>
                <c:pt idx="1096">
                  <c:v>6.2680000000000045E-3</c:v>
                </c:pt>
                <c:pt idx="1097">
                  <c:v>6.2860000000000086E-3</c:v>
                </c:pt>
                <c:pt idx="1098">
                  <c:v>6.3049999999999998E-3</c:v>
                </c:pt>
                <c:pt idx="1099">
                  <c:v>6.323000000000004E-3</c:v>
                </c:pt>
                <c:pt idx="1100">
                  <c:v>6.3400000000000071E-3</c:v>
                </c:pt>
                <c:pt idx="1101">
                  <c:v>6.3570000000000102E-3</c:v>
                </c:pt>
                <c:pt idx="1102">
                  <c:v>6.3730000000000123E-3</c:v>
                </c:pt>
                <c:pt idx="1103">
                  <c:v>6.3879999999999996E-3</c:v>
                </c:pt>
                <c:pt idx="1104">
                  <c:v>6.4030000000000007E-3</c:v>
                </c:pt>
                <c:pt idx="1105">
                  <c:v>6.4170000000000008E-3</c:v>
                </c:pt>
                <c:pt idx="1106">
                  <c:v>6.43E-3</c:v>
                </c:pt>
                <c:pt idx="1107">
                  <c:v>6.4429999999999991E-3</c:v>
                </c:pt>
                <c:pt idx="1108">
                  <c:v>6.4550000000000111E-3</c:v>
                </c:pt>
                <c:pt idx="1109">
                  <c:v>6.4660000000000082E-3</c:v>
                </c:pt>
                <c:pt idx="1110">
                  <c:v>6.4760000000000043E-3</c:v>
                </c:pt>
                <c:pt idx="1111">
                  <c:v>6.4860000000000004E-3</c:v>
                </c:pt>
                <c:pt idx="1112">
                  <c:v>6.4940000000000084E-3</c:v>
                </c:pt>
                <c:pt idx="1113">
                  <c:v>6.5020000000000026E-3</c:v>
                </c:pt>
                <c:pt idx="1114">
                  <c:v>6.5090000000000096E-3</c:v>
                </c:pt>
                <c:pt idx="1115">
                  <c:v>6.5150000000000017E-3</c:v>
                </c:pt>
                <c:pt idx="1116">
                  <c:v>6.5200000000000067E-3</c:v>
                </c:pt>
                <c:pt idx="1117">
                  <c:v>6.5250000000000117E-3</c:v>
                </c:pt>
                <c:pt idx="1118">
                  <c:v>6.5280000000000008E-3</c:v>
                </c:pt>
                <c:pt idx="1119">
                  <c:v>6.5300000000000028E-3</c:v>
                </c:pt>
                <c:pt idx="1120">
                  <c:v>6.5320000000000048E-3</c:v>
                </c:pt>
                <c:pt idx="1121">
                  <c:v>6.5320000000000048E-3</c:v>
                </c:pt>
                <c:pt idx="1122">
                  <c:v>6.5320000000000048E-3</c:v>
                </c:pt>
                <c:pt idx="1123">
                  <c:v>6.5310000000000038E-3</c:v>
                </c:pt>
                <c:pt idx="1124">
                  <c:v>6.5290000000000018E-3</c:v>
                </c:pt>
                <c:pt idx="1125">
                  <c:v>6.5259999999999988E-3</c:v>
                </c:pt>
                <c:pt idx="1126">
                  <c:v>6.5220000000000087E-3</c:v>
                </c:pt>
                <c:pt idx="1127">
                  <c:v>6.5170000000000037E-3</c:v>
                </c:pt>
                <c:pt idx="1128">
                  <c:v>6.5110000000000116E-3</c:v>
                </c:pt>
                <c:pt idx="1129">
                  <c:v>6.5050000000000056E-3</c:v>
                </c:pt>
                <c:pt idx="1130">
                  <c:v>6.4970000000000114E-3</c:v>
                </c:pt>
                <c:pt idx="1131">
                  <c:v>6.4890000000000034E-3</c:v>
                </c:pt>
                <c:pt idx="1132">
                  <c:v>6.4790000000000073E-3</c:v>
                </c:pt>
                <c:pt idx="1133">
                  <c:v>6.4690000000000112E-3</c:v>
                </c:pt>
                <c:pt idx="1134">
                  <c:v>6.4590000000000012E-3</c:v>
                </c:pt>
                <c:pt idx="1135">
                  <c:v>6.4470000000000031E-3</c:v>
                </c:pt>
                <c:pt idx="1136">
                  <c:v>6.435000000000005E-3</c:v>
                </c:pt>
                <c:pt idx="1137">
                  <c:v>6.4210000000000048E-3</c:v>
                </c:pt>
                <c:pt idx="1138">
                  <c:v>6.4080000000000057E-3</c:v>
                </c:pt>
                <c:pt idx="1139">
                  <c:v>6.3930000000000046E-3</c:v>
                </c:pt>
                <c:pt idx="1140">
                  <c:v>6.3780000000000035E-3</c:v>
                </c:pt>
                <c:pt idx="1141">
                  <c:v>6.3620000000000013E-3</c:v>
                </c:pt>
                <c:pt idx="1142">
                  <c:v>6.3450000000000121E-3</c:v>
                </c:pt>
                <c:pt idx="1143">
                  <c:v>6.328000000000009E-3</c:v>
                </c:pt>
                <c:pt idx="1144">
                  <c:v>6.3110000000000058E-3</c:v>
                </c:pt>
                <c:pt idx="1145">
                  <c:v>6.2920000000000007E-3</c:v>
                </c:pt>
                <c:pt idx="1146">
                  <c:v>6.2740000000000105E-3</c:v>
                </c:pt>
                <c:pt idx="1147">
                  <c:v>6.2550000000000053E-3</c:v>
                </c:pt>
                <c:pt idx="1148">
                  <c:v>6.2349999999999992E-3</c:v>
                </c:pt>
                <c:pt idx="1149">
                  <c:v>6.215000000000007E-3</c:v>
                </c:pt>
                <c:pt idx="1150">
                  <c:v>6.1950000000000009E-3</c:v>
                </c:pt>
                <c:pt idx="1151">
                  <c:v>6.1740000000000076E-3</c:v>
                </c:pt>
                <c:pt idx="1152">
                  <c:v>6.1530000000000005E-3</c:v>
                </c:pt>
                <c:pt idx="1153">
                  <c:v>6.1320000000000072E-3</c:v>
                </c:pt>
                <c:pt idx="1154">
                  <c:v>6.1099999999999991E-3</c:v>
                </c:pt>
                <c:pt idx="1155">
                  <c:v>6.0880000000000049E-3</c:v>
                </c:pt>
                <c:pt idx="1156">
                  <c:v>6.0670000000000116E-3</c:v>
                </c:pt>
                <c:pt idx="1157">
                  <c:v>6.0450000000000035E-3</c:v>
                </c:pt>
                <c:pt idx="1158">
                  <c:v>6.0230000000000092E-3</c:v>
                </c:pt>
                <c:pt idx="1159">
                  <c:v>6.0010000000000011E-3</c:v>
                </c:pt>
                <c:pt idx="1160">
                  <c:v>5.9790000000000069E-3</c:v>
                </c:pt>
                <c:pt idx="1161">
                  <c:v>5.9569999999999988E-3</c:v>
                </c:pt>
                <c:pt idx="1162">
                  <c:v>5.9350000000000045E-3</c:v>
                </c:pt>
                <c:pt idx="1163">
                  <c:v>5.9130000000000103E-3</c:v>
                </c:pt>
                <c:pt idx="1164">
                  <c:v>5.8910000000000021E-3</c:v>
                </c:pt>
                <c:pt idx="1165">
                  <c:v>5.8700000000000089E-3</c:v>
                </c:pt>
                <c:pt idx="1166">
                  <c:v>5.8480000000000008E-3</c:v>
                </c:pt>
                <c:pt idx="1167">
                  <c:v>5.8270000000000075E-3</c:v>
                </c:pt>
                <c:pt idx="1168">
                  <c:v>5.8070000000000014E-3</c:v>
                </c:pt>
                <c:pt idx="1169">
                  <c:v>5.7860000000000082E-3</c:v>
                </c:pt>
                <c:pt idx="1170">
                  <c:v>5.766000000000002E-3</c:v>
                </c:pt>
                <c:pt idx="1171">
                  <c:v>5.7470000000000108E-3</c:v>
                </c:pt>
                <c:pt idx="1172">
                  <c:v>5.7270000000000047E-3</c:v>
                </c:pt>
                <c:pt idx="1173">
                  <c:v>5.7079999999999995E-3</c:v>
                </c:pt>
                <c:pt idx="1174">
                  <c:v>5.6900000000000093E-3</c:v>
                </c:pt>
                <c:pt idx="1175">
                  <c:v>5.6720000000000052E-3</c:v>
                </c:pt>
                <c:pt idx="1176">
                  <c:v>5.655000000000002E-3</c:v>
                </c:pt>
                <c:pt idx="1177">
                  <c:v>5.6379999999999989E-3</c:v>
                </c:pt>
                <c:pt idx="1178">
                  <c:v>5.6220000000000107E-3</c:v>
                </c:pt>
                <c:pt idx="1179">
                  <c:v>5.6070000000000095E-3</c:v>
                </c:pt>
                <c:pt idx="1180">
                  <c:v>5.5920000000000084E-3</c:v>
                </c:pt>
                <c:pt idx="1181">
                  <c:v>5.5780000000000083E-3</c:v>
                </c:pt>
                <c:pt idx="1182">
                  <c:v>5.5640000000000082E-3</c:v>
                </c:pt>
                <c:pt idx="1183">
                  <c:v>5.5510000000000091E-3</c:v>
                </c:pt>
                <c:pt idx="1184">
                  <c:v>5.5390000000000109E-3</c:v>
                </c:pt>
                <c:pt idx="1185">
                  <c:v>5.5279999999999999E-3</c:v>
                </c:pt>
                <c:pt idx="1186">
                  <c:v>5.5170000000000028E-3</c:v>
                </c:pt>
                <c:pt idx="1187">
                  <c:v>5.5070000000000067E-3</c:v>
                </c:pt>
                <c:pt idx="1188">
                  <c:v>5.4980000000000116E-3</c:v>
                </c:pt>
                <c:pt idx="1189">
                  <c:v>5.4900000000000036E-3</c:v>
                </c:pt>
                <c:pt idx="1190">
                  <c:v>5.4820000000000094E-3</c:v>
                </c:pt>
                <c:pt idx="1191">
                  <c:v>5.4760000000000034E-3</c:v>
                </c:pt>
                <c:pt idx="1192">
                  <c:v>5.4700000000000113E-3</c:v>
                </c:pt>
                <c:pt idx="1193">
                  <c:v>5.4650000000000063E-3</c:v>
                </c:pt>
                <c:pt idx="1194">
                  <c:v>5.4610000000000023E-3</c:v>
                </c:pt>
                <c:pt idx="1195">
                  <c:v>5.4570000000000122E-3</c:v>
                </c:pt>
                <c:pt idx="1196">
                  <c:v>5.4550000000000102E-3</c:v>
                </c:pt>
                <c:pt idx="1197">
                  <c:v>5.4530000000000082E-3</c:v>
                </c:pt>
                <c:pt idx="1198">
                  <c:v>5.4530000000000082E-3</c:v>
                </c:pt>
                <c:pt idx="1199">
                  <c:v>5.4530000000000082E-3</c:v>
                </c:pt>
                <c:pt idx="1200">
                  <c:v>5.4540000000000092E-3</c:v>
                </c:pt>
                <c:pt idx="1201">
                  <c:v>5.4550000000000102E-3</c:v>
                </c:pt>
                <c:pt idx="1202">
                  <c:v>5.4579999999999993E-3</c:v>
                </c:pt>
                <c:pt idx="1203">
                  <c:v>5.4610000000000023E-3</c:v>
                </c:pt>
                <c:pt idx="1204">
                  <c:v>5.4650000000000063E-3</c:v>
                </c:pt>
                <c:pt idx="1205">
                  <c:v>5.4700000000000113E-3</c:v>
                </c:pt>
                <c:pt idx="1206">
                  <c:v>5.4760000000000034E-3</c:v>
                </c:pt>
                <c:pt idx="1207">
                  <c:v>5.4830000000000104E-3</c:v>
                </c:pt>
                <c:pt idx="1208">
                  <c:v>5.4900000000000036E-3</c:v>
                </c:pt>
                <c:pt idx="1209">
                  <c:v>5.4980000000000116E-3</c:v>
                </c:pt>
                <c:pt idx="1210">
                  <c:v>5.5070000000000067E-3</c:v>
                </c:pt>
                <c:pt idx="1211">
                  <c:v>5.5170000000000028E-3</c:v>
                </c:pt>
                <c:pt idx="1212">
                  <c:v>5.5269999999999989E-3</c:v>
                </c:pt>
                <c:pt idx="1213">
                  <c:v>5.5380000000000099E-3</c:v>
                </c:pt>
                <c:pt idx="1214">
                  <c:v>5.5500000000000081E-3</c:v>
                </c:pt>
                <c:pt idx="1215">
                  <c:v>5.5620000000000062E-3</c:v>
                </c:pt>
                <c:pt idx="1216">
                  <c:v>5.5750000000000053E-3</c:v>
                </c:pt>
                <c:pt idx="1217">
                  <c:v>5.5880000000000044E-3</c:v>
                </c:pt>
                <c:pt idx="1218">
                  <c:v>5.6030000000000055E-3</c:v>
                </c:pt>
                <c:pt idx="1219">
                  <c:v>5.6170000000000057E-3</c:v>
                </c:pt>
                <c:pt idx="1220">
                  <c:v>5.6330000000000078E-3</c:v>
                </c:pt>
                <c:pt idx="1221">
                  <c:v>5.6480000000000089E-3</c:v>
                </c:pt>
                <c:pt idx="1222">
                  <c:v>5.665000000000012E-3</c:v>
                </c:pt>
                <c:pt idx="1223">
                  <c:v>5.6810000000000003E-3</c:v>
                </c:pt>
                <c:pt idx="1224">
                  <c:v>5.6980000000000034E-3</c:v>
                </c:pt>
                <c:pt idx="1225">
                  <c:v>5.7160000000000075E-3</c:v>
                </c:pt>
                <c:pt idx="1226">
                  <c:v>5.7340000000000117E-3</c:v>
                </c:pt>
                <c:pt idx="1227">
                  <c:v>5.7520000000000019E-3</c:v>
                </c:pt>
                <c:pt idx="1228">
                  <c:v>5.771000000000007E-3</c:v>
                </c:pt>
                <c:pt idx="1229">
                  <c:v>5.7900000000000122E-3</c:v>
                </c:pt>
                <c:pt idx="1230">
                  <c:v>5.8090000000000034E-3</c:v>
                </c:pt>
                <c:pt idx="1231">
                  <c:v>5.8290000000000095E-3</c:v>
                </c:pt>
                <c:pt idx="1232">
                  <c:v>5.8490000000000018E-3</c:v>
                </c:pt>
                <c:pt idx="1233">
                  <c:v>5.8690000000000079E-3</c:v>
                </c:pt>
                <c:pt idx="1234">
                  <c:v>5.8890000000000001E-3</c:v>
                </c:pt>
                <c:pt idx="1235">
                  <c:v>5.9090000000000063E-3</c:v>
                </c:pt>
                <c:pt idx="1236">
                  <c:v>5.9290000000000124E-3</c:v>
                </c:pt>
                <c:pt idx="1237">
                  <c:v>5.9500000000000056E-3</c:v>
                </c:pt>
                <c:pt idx="1238">
                  <c:v>5.9700000000000118E-3</c:v>
                </c:pt>
                <c:pt idx="1239">
                  <c:v>5.991000000000005E-3</c:v>
                </c:pt>
                <c:pt idx="1240">
                  <c:v>6.0120000000000121E-3</c:v>
                </c:pt>
                <c:pt idx="1241">
                  <c:v>6.0320000000000044E-3</c:v>
                </c:pt>
                <c:pt idx="1242">
                  <c:v>6.0530000000000115E-3</c:v>
                </c:pt>
                <c:pt idx="1243">
                  <c:v>6.0730000000000037E-3</c:v>
                </c:pt>
                <c:pt idx="1244">
                  <c:v>6.0940000000000109E-3</c:v>
                </c:pt>
                <c:pt idx="1245">
                  <c:v>6.1140000000000031E-3</c:v>
                </c:pt>
                <c:pt idx="1246">
                  <c:v>6.1340000000000092E-3</c:v>
                </c:pt>
                <c:pt idx="1247">
                  <c:v>6.1540000000000015E-3</c:v>
                </c:pt>
                <c:pt idx="1248">
                  <c:v>6.1740000000000076E-3</c:v>
                </c:pt>
                <c:pt idx="1249">
                  <c:v>6.1929999999999989E-3</c:v>
                </c:pt>
                <c:pt idx="1250">
                  <c:v>6.213000000000005E-3</c:v>
                </c:pt>
                <c:pt idx="1251">
                  <c:v>6.2320000000000101E-3</c:v>
                </c:pt>
                <c:pt idx="1252">
                  <c:v>6.2510000000000013E-3</c:v>
                </c:pt>
                <c:pt idx="1253">
                  <c:v>6.2690000000000055E-3</c:v>
                </c:pt>
                <c:pt idx="1254">
                  <c:v>6.2870000000000096E-3</c:v>
                </c:pt>
                <c:pt idx="1255">
                  <c:v>6.3049999999999998E-3</c:v>
                </c:pt>
                <c:pt idx="1256">
                  <c:v>6.323000000000004E-3</c:v>
                </c:pt>
                <c:pt idx="1257">
                  <c:v>6.3400000000000071E-3</c:v>
                </c:pt>
                <c:pt idx="1258">
                  <c:v>6.3570000000000102E-3</c:v>
                </c:pt>
                <c:pt idx="1259">
                  <c:v>6.3730000000000123E-3</c:v>
                </c:pt>
                <c:pt idx="1260">
                  <c:v>6.3890000000000006E-3</c:v>
                </c:pt>
                <c:pt idx="1261">
                  <c:v>6.4040000000000017E-3</c:v>
                </c:pt>
                <c:pt idx="1262">
                  <c:v>6.4200000000000038E-3</c:v>
                </c:pt>
                <c:pt idx="1263">
                  <c:v>6.434000000000004E-3</c:v>
                </c:pt>
                <c:pt idx="1264">
                  <c:v>6.4480000000000041E-3</c:v>
                </c:pt>
                <c:pt idx="1265">
                  <c:v>6.4620000000000042E-3</c:v>
                </c:pt>
                <c:pt idx="1266">
                  <c:v>6.4750000000000033E-3</c:v>
                </c:pt>
                <c:pt idx="1267">
                  <c:v>6.4880000000000024E-3</c:v>
                </c:pt>
                <c:pt idx="1268">
                  <c:v>6.5000000000000006E-3</c:v>
                </c:pt>
                <c:pt idx="1269">
                  <c:v>6.5120000000000126E-3</c:v>
                </c:pt>
                <c:pt idx="1270">
                  <c:v>6.5230000000000097E-3</c:v>
                </c:pt>
                <c:pt idx="1271">
                  <c:v>6.5330000000000058E-3</c:v>
                </c:pt>
                <c:pt idx="1272">
                  <c:v>6.5430000000000019E-3</c:v>
                </c:pt>
                <c:pt idx="1273">
                  <c:v>6.5530000000000119E-3</c:v>
                </c:pt>
                <c:pt idx="1274">
                  <c:v>6.5620000000000071E-3</c:v>
                </c:pt>
                <c:pt idx="1275">
                  <c:v>6.5700000000000012E-3</c:v>
                </c:pt>
                <c:pt idx="1276">
                  <c:v>6.5780000000000092E-3</c:v>
                </c:pt>
                <c:pt idx="1277">
                  <c:v>6.5850000000000023E-3</c:v>
                </c:pt>
                <c:pt idx="1278">
                  <c:v>6.5920000000000093E-3</c:v>
                </c:pt>
                <c:pt idx="1279">
                  <c:v>6.5980000000000014E-3</c:v>
                </c:pt>
                <c:pt idx="1280">
                  <c:v>6.6040000000000074E-3</c:v>
                </c:pt>
                <c:pt idx="1281">
                  <c:v>6.6080000000000114E-3</c:v>
                </c:pt>
                <c:pt idx="1282">
                  <c:v>6.6130000000000026E-3</c:v>
                </c:pt>
                <c:pt idx="1283">
                  <c:v>6.6170000000000066E-3</c:v>
                </c:pt>
                <c:pt idx="1284">
                  <c:v>6.6200000000000096E-3</c:v>
                </c:pt>
                <c:pt idx="1285">
                  <c:v>6.6230000000000126E-3</c:v>
                </c:pt>
                <c:pt idx="1286">
                  <c:v>6.6250000000000007E-3</c:v>
                </c:pt>
                <c:pt idx="1287">
                  <c:v>6.6260000000000017E-3</c:v>
                </c:pt>
                <c:pt idx="1288">
                  <c:v>6.6280000000000037E-3</c:v>
                </c:pt>
                <c:pt idx="1289">
                  <c:v>6.6280000000000037E-3</c:v>
                </c:pt>
                <c:pt idx="1290">
                  <c:v>6.6280000000000037E-3</c:v>
                </c:pt>
                <c:pt idx="1291">
                  <c:v>6.6270000000000027E-3</c:v>
                </c:pt>
                <c:pt idx="1292">
                  <c:v>6.6260000000000017E-3</c:v>
                </c:pt>
                <c:pt idx="1293">
                  <c:v>6.6250000000000007E-3</c:v>
                </c:pt>
                <c:pt idx="1294">
                  <c:v>6.6220000000000116E-3</c:v>
                </c:pt>
                <c:pt idx="1295">
                  <c:v>6.6200000000000096E-3</c:v>
                </c:pt>
                <c:pt idx="1296">
                  <c:v>6.6170000000000066E-3</c:v>
                </c:pt>
                <c:pt idx="1297">
                  <c:v>6.6130000000000026E-3</c:v>
                </c:pt>
                <c:pt idx="1298">
                  <c:v>6.6090000000000124E-3</c:v>
                </c:pt>
                <c:pt idx="1299">
                  <c:v>6.6040000000000074E-3</c:v>
                </c:pt>
                <c:pt idx="1300">
                  <c:v>6.5990000000000024E-3</c:v>
                </c:pt>
                <c:pt idx="1301">
                  <c:v>6.5930000000000103E-3</c:v>
                </c:pt>
                <c:pt idx="1302">
                  <c:v>6.5870000000000043E-3</c:v>
                </c:pt>
                <c:pt idx="1303">
                  <c:v>6.5810000000000122E-3</c:v>
                </c:pt>
                <c:pt idx="1304">
                  <c:v>6.5740000000000052E-3</c:v>
                </c:pt>
                <c:pt idx="1305">
                  <c:v>6.5660000000000111E-3</c:v>
                </c:pt>
                <c:pt idx="1306">
                  <c:v>6.5590000000000041E-3</c:v>
                </c:pt>
                <c:pt idx="1307">
                  <c:v>6.5500000000000089E-3</c:v>
                </c:pt>
                <c:pt idx="1308">
                  <c:v>6.5420000000000009E-3</c:v>
                </c:pt>
                <c:pt idx="1309">
                  <c:v>6.5330000000000058E-3</c:v>
                </c:pt>
                <c:pt idx="1310">
                  <c:v>6.5230000000000097E-3</c:v>
                </c:pt>
                <c:pt idx="1311">
                  <c:v>6.5140000000000007E-3</c:v>
                </c:pt>
                <c:pt idx="1312">
                  <c:v>6.5040000000000046E-3</c:v>
                </c:pt>
                <c:pt idx="1313">
                  <c:v>6.4930000000000074E-3</c:v>
                </c:pt>
                <c:pt idx="1314">
                  <c:v>6.4820000000000103E-3</c:v>
                </c:pt>
                <c:pt idx="1315">
                  <c:v>6.4709999999999993E-3</c:v>
                </c:pt>
                <c:pt idx="1316">
                  <c:v>6.4600000000000022E-3</c:v>
                </c:pt>
                <c:pt idx="1317">
                  <c:v>6.4480000000000041E-3</c:v>
                </c:pt>
                <c:pt idx="1318">
                  <c:v>6.436000000000006E-3</c:v>
                </c:pt>
                <c:pt idx="1319">
                  <c:v>6.4240000000000078E-3</c:v>
                </c:pt>
                <c:pt idx="1320">
                  <c:v>6.4120000000000097E-3</c:v>
                </c:pt>
                <c:pt idx="1321">
                  <c:v>6.3990000000000106E-3</c:v>
                </c:pt>
                <c:pt idx="1322">
                  <c:v>6.3860000000000115E-3</c:v>
                </c:pt>
                <c:pt idx="1323">
                  <c:v>6.3720000000000113E-3</c:v>
                </c:pt>
                <c:pt idx="1324">
                  <c:v>6.3590000000000122E-3</c:v>
                </c:pt>
                <c:pt idx="1325">
                  <c:v>6.3450000000000121E-3</c:v>
                </c:pt>
                <c:pt idx="1326">
                  <c:v>6.331000000000012E-3</c:v>
                </c:pt>
                <c:pt idx="1327">
                  <c:v>6.3170000000000118E-3</c:v>
                </c:pt>
                <c:pt idx="1328">
                  <c:v>6.3030000000000117E-3</c:v>
                </c:pt>
                <c:pt idx="1329">
                  <c:v>6.2880000000000106E-3</c:v>
                </c:pt>
                <c:pt idx="1330">
                  <c:v>6.2740000000000105E-3</c:v>
                </c:pt>
                <c:pt idx="1331">
                  <c:v>6.2590000000000093E-3</c:v>
                </c:pt>
                <c:pt idx="1332">
                  <c:v>6.2440000000000082E-3</c:v>
                </c:pt>
                <c:pt idx="1333">
                  <c:v>6.2290000000000071E-3</c:v>
                </c:pt>
                <c:pt idx="1334">
                  <c:v>6.214000000000006E-3</c:v>
                </c:pt>
                <c:pt idx="1335">
                  <c:v>6.1990000000000049E-3</c:v>
                </c:pt>
                <c:pt idx="1336">
                  <c:v>6.1830000000000027E-3</c:v>
                </c:pt>
                <c:pt idx="1337">
                  <c:v>6.1680000000000016E-3</c:v>
                </c:pt>
                <c:pt idx="1338">
                  <c:v>6.1519999999999995E-3</c:v>
                </c:pt>
                <c:pt idx="1339">
                  <c:v>6.1370000000000122E-3</c:v>
                </c:pt>
                <c:pt idx="1340">
                  <c:v>6.1210000000000101E-3</c:v>
                </c:pt>
                <c:pt idx="1341">
                  <c:v>6.105000000000008E-3</c:v>
                </c:pt>
                <c:pt idx="1342">
                  <c:v>6.0890000000000059E-3</c:v>
                </c:pt>
                <c:pt idx="1343">
                  <c:v>6.0730000000000037E-3</c:v>
                </c:pt>
                <c:pt idx="1344">
                  <c:v>6.0570000000000016E-3</c:v>
                </c:pt>
                <c:pt idx="1345">
                  <c:v>6.0409999999999995E-3</c:v>
                </c:pt>
                <c:pt idx="1346">
                  <c:v>6.0260000000000122E-3</c:v>
                </c:pt>
                <c:pt idx="1347">
                  <c:v>6.0100000000000101E-3</c:v>
                </c:pt>
                <c:pt idx="1348">
                  <c:v>5.994000000000008E-3</c:v>
                </c:pt>
                <c:pt idx="1349">
                  <c:v>5.9780000000000059E-3</c:v>
                </c:pt>
                <c:pt idx="1350">
                  <c:v>5.9620000000000038E-3</c:v>
                </c:pt>
                <c:pt idx="1351">
                  <c:v>5.9460000000000016E-3</c:v>
                </c:pt>
                <c:pt idx="1352">
                  <c:v>5.9299999999999995E-3</c:v>
                </c:pt>
                <c:pt idx="1353">
                  <c:v>5.9140000000000113E-3</c:v>
                </c:pt>
                <c:pt idx="1354">
                  <c:v>5.8980000000000091E-3</c:v>
                </c:pt>
                <c:pt idx="1355">
                  <c:v>5.882000000000007E-3</c:v>
                </c:pt>
                <c:pt idx="1356">
                  <c:v>5.8660000000000049E-3</c:v>
                </c:pt>
                <c:pt idx="1357">
                  <c:v>5.8510000000000038E-3</c:v>
                </c:pt>
                <c:pt idx="1358">
                  <c:v>5.8350000000000016E-3</c:v>
                </c:pt>
                <c:pt idx="1359">
                  <c:v>5.8200000000000005E-3</c:v>
                </c:pt>
                <c:pt idx="1360">
                  <c:v>5.8040000000000123E-3</c:v>
                </c:pt>
                <c:pt idx="1361">
                  <c:v>5.7890000000000112E-3</c:v>
                </c:pt>
                <c:pt idx="1362">
                  <c:v>5.773000000000009E-3</c:v>
                </c:pt>
                <c:pt idx="1363">
                  <c:v>5.7580000000000079E-3</c:v>
                </c:pt>
                <c:pt idx="1364">
                  <c:v>5.7430000000000068E-3</c:v>
                </c:pt>
                <c:pt idx="1365">
                  <c:v>5.7280000000000057E-3</c:v>
                </c:pt>
                <c:pt idx="1366">
                  <c:v>5.7130000000000045E-3</c:v>
                </c:pt>
                <c:pt idx="1367">
                  <c:v>5.6980000000000034E-3</c:v>
                </c:pt>
                <c:pt idx="1368">
                  <c:v>5.6830000000000023E-3</c:v>
                </c:pt>
                <c:pt idx="1369">
                  <c:v>5.6680000000000012E-3</c:v>
                </c:pt>
                <c:pt idx="1370">
                  <c:v>5.654000000000001E-3</c:v>
                </c:pt>
                <c:pt idx="1371">
                  <c:v>5.6389999999999999E-3</c:v>
                </c:pt>
                <c:pt idx="1372">
                  <c:v>5.6249999999999998E-3</c:v>
                </c:pt>
                <c:pt idx="1373">
                  <c:v>5.6109999999999997E-3</c:v>
                </c:pt>
                <c:pt idx="1374">
                  <c:v>5.5969999999999995E-3</c:v>
                </c:pt>
                <c:pt idx="1375">
                  <c:v>5.5829999999999994E-3</c:v>
                </c:pt>
                <c:pt idx="1376">
                  <c:v>5.5689999999999993E-3</c:v>
                </c:pt>
                <c:pt idx="1377">
                  <c:v>5.5560000000000002E-3</c:v>
                </c:pt>
                <c:pt idx="1378">
                  <c:v>5.5420000000000001E-3</c:v>
                </c:pt>
                <c:pt idx="1379">
                  <c:v>5.5290000000000009E-3</c:v>
                </c:pt>
                <c:pt idx="1380">
                  <c:v>5.5160000000000018E-3</c:v>
                </c:pt>
                <c:pt idx="1381">
                  <c:v>5.5030000000000027E-3</c:v>
                </c:pt>
                <c:pt idx="1382">
                  <c:v>5.4900000000000036E-3</c:v>
                </c:pt>
                <c:pt idx="1383">
                  <c:v>5.4770000000000044E-3</c:v>
                </c:pt>
                <c:pt idx="1384">
                  <c:v>5.4640000000000053E-3</c:v>
                </c:pt>
                <c:pt idx="1385">
                  <c:v>5.4520000000000072E-3</c:v>
                </c:pt>
                <c:pt idx="1386">
                  <c:v>5.4400000000000091E-3</c:v>
                </c:pt>
                <c:pt idx="1387">
                  <c:v>5.4280000000000109E-3</c:v>
                </c:pt>
                <c:pt idx="1388">
                  <c:v>5.4159999999999989E-3</c:v>
                </c:pt>
                <c:pt idx="1389">
                  <c:v>5.4040000000000008E-3</c:v>
                </c:pt>
                <c:pt idx="1390">
                  <c:v>5.3920000000000027E-3</c:v>
                </c:pt>
                <c:pt idx="1391">
                  <c:v>5.3810000000000056E-3</c:v>
                </c:pt>
                <c:pt idx="1392">
                  <c:v>5.3700000000000084E-3</c:v>
                </c:pt>
                <c:pt idx="1393">
                  <c:v>5.3590000000000113E-3</c:v>
                </c:pt>
                <c:pt idx="1394">
                  <c:v>5.3480000000000003E-3</c:v>
                </c:pt>
                <c:pt idx="1395">
                  <c:v>5.3370000000000032E-3</c:v>
                </c:pt>
                <c:pt idx="1396">
                  <c:v>5.3260000000000061E-3</c:v>
                </c:pt>
                <c:pt idx="1397">
                  <c:v>5.31600000000001E-3</c:v>
                </c:pt>
                <c:pt idx="1398">
                  <c:v>5.306E-3</c:v>
                </c:pt>
                <c:pt idx="1399">
                  <c:v>5.2960000000000038E-3</c:v>
                </c:pt>
                <c:pt idx="1400">
                  <c:v>5.2860000000000077E-3</c:v>
                </c:pt>
                <c:pt idx="1401">
                  <c:v>5.2760000000000116E-3</c:v>
                </c:pt>
                <c:pt idx="1402">
                  <c:v>5.2670000000000026E-3</c:v>
                </c:pt>
                <c:pt idx="1403">
                  <c:v>5.2580000000000075E-3</c:v>
                </c:pt>
                <c:pt idx="1404">
                  <c:v>5.2480000000000113E-3</c:v>
                </c:pt>
                <c:pt idx="1405">
                  <c:v>5.2390000000000023E-3</c:v>
                </c:pt>
                <c:pt idx="1406">
                  <c:v>5.2310000000000082E-3</c:v>
                </c:pt>
                <c:pt idx="1407">
                  <c:v>5.2219999999999992E-3</c:v>
                </c:pt>
                <c:pt idx="1408">
                  <c:v>5.2140000000000051E-3</c:v>
                </c:pt>
                <c:pt idx="1409">
                  <c:v>5.206000000000011E-3</c:v>
                </c:pt>
                <c:pt idx="1410">
                  <c:v>5.198000000000003E-3</c:v>
                </c:pt>
                <c:pt idx="1411">
                  <c:v>5.1900000000000088E-3</c:v>
                </c:pt>
                <c:pt idx="1412">
                  <c:v>5.1820000000000008E-3</c:v>
                </c:pt>
                <c:pt idx="1413">
                  <c:v>5.1750000000000077E-3</c:v>
                </c:pt>
                <c:pt idx="1414">
                  <c:v>5.1669999999999997E-3</c:v>
                </c:pt>
                <c:pt idx="1415">
                  <c:v>5.1600000000000066E-3</c:v>
                </c:pt>
                <c:pt idx="1416">
                  <c:v>5.1529999999999996E-3</c:v>
                </c:pt>
                <c:pt idx="1417">
                  <c:v>5.1470000000000075E-3</c:v>
                </c:pt>
                <c:pt idx="1418">
                  <c:v>5.1400000000000005E-3</c:v>
                </c:pt>
                <c:pt idx="1419">
                  <c:v>5.1340000000000083E-3</c:v>
                </c:pt>
                <c:pt idx="1420">
                  <c:v>5.1270000000000013E-3</c:v>
                </c:pt>
                <c:pt idx="1421">
                  <c:v>5.1210000000000092E-3</c:v>
                </c:pt>
                <c:pt idx="1422">
                  <c:v>5.1160000000000042E-3</c:v>
                </c:pt>
                <c:pt idx="1423">
                  <c:v>5.1100000000000121E-3</c:v>
                </c:pt>
                <c:pt idx="1424">
                  <c:v>5.1050000000000071E-3</c:v>
                </c:pt>
                <c:pt idx="1425">
                  <c:v>5.0990000000000011E-3</c:v>
                </c:pt>
                <c:pt idx="1426">
                  <c:v>5.09400000000001E-3</c:v>
                </c:pt>
                <c:pt idx="1427">
                  <c:v>5.089000000000005E-3</c:v>
                </c:pt>
                <c:pt idx="1428">
                  <c:v>5.085000000000001E-3</c:v>
                </c:pt>
                <c:pt idx="1429">
                  <c:v>5.0800000000000099E-3</c:v>
                </c:pt>
                <c:pt idx="1430">
                  <c:v>5.0760000000000059E-3</c:v>
                </c:pt>
                <c:pt idx="1431">
                  <c:v>5.0720000000000019E-3</c:v>
                </c:pt>
                <c:pt idx="1432">
                  <c:v>5.0680000000000117E-3</c:v>
                </c:pt>
                <c:pt idx="1433">
                  <c:v>5.0640000000000077E-3</c:v>
                </c:pt>
                <c:pt idx="1434">
                  <c:v>5.0600000000000037E-3</c:v>
                </c:pt>
                <c:pt idx="1435">
                  <c:v>5.0570000000000007E-3</c:v>
                </c:pt>
                <c:pt idx="1436">
                  <c:v>5.0540000000000116E-3</c:v>
                </c:pt>
                <c:pt idx="1437">
                  <c:v>5.0510000000000086E-3</c:v>
                </c:pt>
                <c:pt idx="1438">
                  <c:v>5.0480000000000056E-3</c:v>
                </c:pt>
                <c:pt idx="1439">
                  <c:v>5.0450000000000026E-3</c:v>
                </c:pt>
                <c:pt idx="1440">
                  <c:v>5.0419999999999996E-3</c:v>
                </c:pt>
                <c:pt idx="1441">
                  <c:v>5.0400000000000115E-3</c:v>
                </c:pt>
                <c:pt idx="1442">
                  <c:v>5.0380000000000095E-3</c:v>
                </c:pt>
                <c:pt idx="1443">
                  <c:v>5.0360000000000075E-3</c:v>
                </c:pt>
                <c:pt idx="1444">
                  <c:v>5.0340000000000055E-3</c:v>
                </c:pt>
                <c:pt idx="1445">
                  <c:v>5.0330000000000045E-3</c:v>
                </c:pt>
                <c:pt idx="1446">
                  <c:v>5.0310000000000025E-3</c:v>
                </c:pt>
                <c:pt idx="1447">
                  <c:v>5.0300000000000015E-3</c:v>
                </c:pt>
                <c:pt idx="1448">
                  <c:v>5.0290000000000005E-3</c:v>
                </c:pt>
                <c:pt idx="1449">
                  <c:v>5.0279999999999995E-3</c:v>
                </c:pt>
                <c:pt idx="1450">
                  <c:v>5.0270000000000124E-3</c:v>
                </c:pt>
                <c:pt idx="1451">
                  <c:v>5.0260000000000114E-3</c:v>
                </c:pt>
                <c:pt idx="1452">
                  <c:v>5.0260000000000114E-3</c:v>
                </c:pt>
                <c:pt idx="1453">
                  <c:v>5.0260000000000114E-3</c:v>
                </c:pt>
                <c:pt idx="1454">
                  <c:v>5.0260000000000114E-3</c:v>
                </c:pt>
                <c:pt idx="1455">
                  <c:v>5.0260000000000114E-3</c:v>
                </c:pt>
                <c:pt idx="1456">
                  <c:v>5.0260000000000114E-3</c:v>
                </c:pt>
                <c:pt idx="1457">
                  <c:v>5.0270000000000124E-3</c:v>
                </c:pt>
                <c:pt idx="1458">
                  <c:v>5.0270000000000124E-3</c:v>
                </c:pt>
                <c:pt idx="1459">
                  <c:v>5.0279999999999995E-3</c:v>
                </c:pt>
                <c:pt idx="1460">
                  <c:v>5.0290000000000005E-3</c:v>
                </c:pt>
                <c:pt idx="1461">
                  <c:v>5.0300000000000015E-3</c:v>
                </c:pt>
                <c:pt idx="1462">
                  <c:v>5.0320000000000035E-3</c:v>
                </c:pt>
                <c:pt idx="1463">
                  <c:v>5.0330000000000045E-3</c:v>
                </c:pt>
                <c:pt idx="1464">
                  <c:v>5.0350000000000065E-3</c:v>
                </c:pt>
                <c:pt idx="1465">
                  <c:v>5.0370000000000085E-3</c:v>
                </c:pt>
                <c:pt idx="1466">
                  <c:v>5.0390000000000105E-3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Schrodinger!$M$459</c:f>
              <c:strCache>
                <c:ptCount val="1"/>
                <c:pt idx="0">
                  <c:v>2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Schrodinger!$M$460:$M$4895</c:f>
              <c:numCache>
                <c:formatCode>General</c:formatCode>
                <c:ptCount val="4436"/>
                <c:pt idx="217">
                  <c:v>2.9999999999999992E-3</c:v>
                </c:pt>
                <c:pt idx="218">
                  <c:v>2.9999999999999992E-3</c:v>
                </c:pt>
                <c:pt idx="219">
                  <c:v>2.9999999999999992E-3</c:v>
                </c:pt>
                <c:pt idx="220">
                  <c:v>2.9999999999999992E-3</c:v>
                </c:pt>
                <c:pt idx="221">
                  <c:v>2.9999999999999992E-3</c:v>
                </c:pt>
                <c:pt idx="222">
                  <c:v>3.0010000000000002E-3</c:v>
                </c:pt>
                <c:pt idx="223">
                  <c:v>3.0010000000000002E-3</c:v>
                </c:pt>
                <c:pt idx="224">
                  <c:v>3.0010000000000002E-3</c:v>
                </c:pt>
                <c:pt idx="225">
                  <c:v>3.0020000000000012E-3</c:v>
                </c:pt>
                <c:pt idx="226">
                  <c:v>3.0020000000000012E-3</c:v>
                </c:pt>
                <c:pt idx="227">
                  <c:v>3.0020000000000012E-3</c:v>
                </c:pt>
                <c:pt idx="228">
                  <c:v>3.0030000000000022E-3</c:v>
                </c:pt>
                <c:pt idx="229">
                  <c:v>3.0040000000000032E-3</c:v>
                </c:pt>
                <c:pt idx="230">
                  <c:v>3.0040000000000032E-3</c:v>
                </c:pt>
                <c:pt idx="231">
                  <c:v>3.0050000000000042E-3</c:v>
                </c:pt>
                <c:pt idx="232">
                  <c:v>3.0060000000000052E-3</c:v>
                </c:pt>
                <c:pt idx="233">
                  <c:v>3.0060000000000052E-3</c:v>
                </c:pt>
                <c:pt idx="234">
                  <c:v>3.0070000000000062E-3</c:v>
                </c:pt>
                <c:pt idx="235">
                  <c:v>3.0080000000000072E-3</c:v>
                </c:pt>
                <c:pt idx="236">
                  <c:v>3.0090000000000082E-3</c:v>
                </c:pt>
                <c:pt idx="237">
                  <c:v>3.0100000000000092E-3</c:v>
                </c:pt>
                <c:pt idx="238">
                  <c:v>3.0110000000000102E-3</c:v>
                </c:pt>
                <c:pt idx="239">
                  <c:v>3.0120000000000112E-3</c:v>
                </c:pt>
                <c:pt idx="240">
                  <c:v>3.0130000000000122E-3</c:v>
                </c:pt>
                <c:pt idx="241">
                  <c:v>3.0139999999999993E-3</c:v>
                </c:pt>
                <c:pt idx="242">
                  <c:v>3.0160000000000013E-3</c:v>
                </c:pt>
                <c:pt idx="243">
                  <c:v>3.0170000000000023E-3</c:v>
                </c:pt>
                <c:pt idx="244">
                  <c:v>3.0180000000000033E-3</c:v>
                </c:pt>
                <c:pt idx="245">
                  <c:v>3.0200000000000053E-3</c:v>
                </c:pt>
                <c:pt idx="246">
                  <c:v>3.0210000000000063E-3</c:v>
                </c:pt>
                <c:pt idx="247">
                  <c:v>3.0230000000000083E-3</c:v>
                </c:pt>
                <c:pt idx="248">
                  <c:v>3.0240000000000093E-3</c:v>
                </c:pt>
                <c:pt idx="249">
                  <c:v>3.0260000000000113E-3</c:v>
                </c:pt>
                <c:pt idx="250">
                  <c:v>3.0270000000000123E-3</c:v>
                </c:pt>
                <c:pt idx="251">
                  <c:v>3.0290000000000004E-3</c:v>
                </c:pt>
                <c:pt idx="252">
                  <c:v>3.0310000000000024E-3</c:v>
                </c:pt>
                <c:pt idx="253">
                  <c:v>3.0330000000000044E-3</c:v>
                </c:pt>
                <c:pt idx="254">
                  <c:v>3.0350000000000064E-3</c:v>
                </c:pt>
                <c:pt idx="255">
                  <c:v>3.0370000000000084E-3</c:v>
                </c:pt>
                <c:pt idx="256">
                  <c:v>3.0390000000000104E-3</c:v>
                </c:pt>
                <c:pt idx="257">
                  <c:v>3.0410000000000124E-3</c:v>
                </c:pt>
                <c:pt idx="258">
                  <c:v>3.0430000000000006E-3</c:v>
                </c:pt>
                <c:pt idx="259">
                  <c:v>3.0450000000000026E-3</c:v>
                </c:pt>
                <c:pt idx="260">
                  <c:v>3.0480000000000056E-3</c:v>
                </c:pt>
                <c:pt idx="261">
                  <c:v>3.0500000000000076E-3</c:v>
                </c:pt>
                <c:pt idx="262">
                  <c:v>3.0520000000000096E-3</c:v>
                </c:pt>
                <c:pt idx="263">
                  <c:v>3.0549999999999987E-3</c:v>
                </c:pt>
                <c:pt idx="264">
                  <c:v>3.0580000000000017E-3</c:v>
                </c:pt>
                <c:pt idx="265">
                  <c:v>3.0600000000000037E-3</c:v>
                </c:pt>
                <c:pt idx="266">
                  <c:v>3.0630000000000067E-3</c:v>
                </c:pt>
                <c:pt idx="267">
                  <c:v>3.0660000000000097E-3</c:v>
                </c:pt>
                <c:pt idx="268">
                  <c:v>3.0680000000000117E-3</c:v>
                </c:pt>
                <c:pt idx="269">
                  <c:v>3.0710000000000008E-3</c:v>
                </c:pt>
                <c:pt idx="270">
                  <c:v>3.0740000000000038E-3</c:v>
                </c:pt>
                <c:pt idx="271">
                  <c:v>3.0770000000000068E-3</c:v>
                </c:pt>
                <c:pt idx="272">
                  <c:v>3.0810000000000108E-3</c:v>
                </c:pt>
                <c:pt idx="273">
                  <c:v>3.0839999999999999E-3</c:v>
                </c:pt>
                <c:pt idx="274">
                  <c:v>3.0870000000000029E-3</c:v>
                </c:pt>
                <c:pt idx="275">
                  <c:v>3.0900000000000059E-3</c:v>
                </c:pt>
                <c:pt idx="276">
                  <c:v>3.0940000000000099E-3</c:v>
                </c:pt>
                <c:pt idx="277">
                  <c:v>3.0969999999999991E-3</c:v>
                </c:pt>
                <c:pt idx="278">
                  <c:v>3.1010000000000031E-3</c:v>
                </c:pt>
                <c:pt idx="279">
                  <c:v>3.1050000000000071E-3</c:v>
                </c:pt>
                <c:pt idx="280">
                  <c:v>3.1080000000000101E-3</c:v>
                </c:pt>
                <c:pt idx="281">
                  <c:v>3.1120000000000002E-3</c:v>
                </c:pt>
                <c:pt idx="282">
                  <c:v>3.1160000000000042E-3</c:v>
                </c:pt>
                <c:pt idx="283">
                  <c:v>3.1200000000000082E-3</c:v>
                </c:pt>
                <c:pt idx="284">
                  <c:v>3.1240000000000122E-3</c:v>
                </c:pt>
                <c:pt idx="285">
                  <c:v>3.1290000000000033E-3</c:v>
                </c:pt>
                <c:pt idx="286">
                  <c:v>3.1330000000000073E-3</c:v>
                </c:pt>
                <c:pt idx="287">
                  <c:v>3.1370000000000113E-3</c:v>
                </c:pt>
                <c:pt idx="288">
                  <c:v>3.1420000000000024E-3</c:v>
                </c:pt>
                <c:pt idx="289">
                  <c:v>3.1460000000000064E-3</c:v>
                </c:pt>
                <c:pt idx="290">
                  <c:v>3.1510000000000114E-3</c:v>
                </c:pt>
                <c:pt idx="291">
                  <c:v>3.1560000000000026E-3</c:v>
                </c:pt>
                <c:pt idx="292">
                  <c:v>3.1600000000000066E-3</c:v>
                </c:pt>
                <c:pt idx="293">
                  <c:v>3.1650000000000116E-3</c:v>
                </c:pt>
                <c:pt idx="294">
                  <c:v>3.1700000000000027E-3</c:v>
                </c:pt>
                <c:pt idx="295">
                  <c:v>3.1760000000000087E-3</c:v>
                </c:pt>
                <c:pt idx="296">
                  <c:v>3.1809999999999998E-3</c:v>
                </c:pt>
                <c:pt idx="297">
                  <c:v>3.1860000000000048E-3</c:v>
                </c:pt>
                <c:pt idx="298">
                  <c:v>3.1920000000000108E-3</c:v>
                </c:pt>
                <c:pt idx="299">
                  <c:v>3.1970000000000019E-3</c:v>
                </c:pt>
                <c:pt idx="300">
                  <c:v>3.2030000000000079E-3</c:v>
                </c:pt>
                <c:pt idx="301">
                  <c:v>3.209E-3</c:v>
                </c:pt>
                <c:pt idx="302">
                  <c:v>3.215000000000006E-3</c:v>
                </c:pt>
                <c:pt idx="303">
                  <c:v>3.221000000000012E-3</c:v>
                </c:pt>
                <c:pt idx="304">
                  <c:v>3.2270000000000042E-3</c:v>
                </c:pt>
                <c:pt idx="305">
                  <c:v>3.2330000000000102E-3</c:v>
                </c:pt>
                <c:pt idx="306">
                  <c:v>3.2390000000000023E-3</c:v>
                </c:pt>
                <c:pt idx="307">
                  <c:v>3.2460000000000093E-3</c:v>
                </c:pt>
                <c:pt idx="308">
                  <c:v>3.2520000000000014E-3</c:v>
                </c:pt>
                <c:pt idx="309">
                  <c:v>3.2590000000000084E-3</c:v>
                </c:pt>
                <c:pt idx="310">
                  <c:v>3.2660000000000015E-3</c:v>
                </c:pt>
                <c:pt idx="311">
                  <c:v>3.2730000000000085E-3</c:v>
                </c:pt>
                <c:pt idx="312">
                  <c:v>3.2800000000000017E-3</c:v>
                </c:pt>
                <c:pt idx="313">
                  <c:v>3.2870000000000087E-3</c:v>
                </c:pt>
                <c:pt idx="314">
                  <c:v>3.2940000000000018E-3</c:v>
                </c:pt>
                <c:pt idx="315">
                  <c:v>3.3020000000000098E-3</c:v>
                </c:pt>
                <c:pt idx="316">
                  <c:v>3.3090000000000029E-3</c:v>
                </c:pt>
                <c:pt idx="317">
                  <c:v>3.3170000000000109E-3</c:v>
                </c:pt>
                <c:pt idx="318">
                  <c:v>3.325000000000005E-3</c:v>
                </c:pt>
                <c:pt idx="319">
                  <c:v>3.3329999999999992E-3</c:v>
                </c:pt>
                <c:pt idx="320">
                  <c:v>3.3410000000000072E-3</c:v>
                </c:pt>
                <c:pt idx="321">
                  <c:v>3.3490000000000013E-3</c:v>
                </c:pt>
                <c:pt idx="322">
                  <c:v>3.3570000000000093E-3</c:v>
                </c:pt>
                <c:pt idx="323">
                  <c:v>3.3660000000000044E-3</c:v>
                </c:pt>
                <c:pt idx="324">
                  <c:v>3.3749999999999995E-3</c:v>
                </c:pt>
                <c:pt idx="325">
                  <c:v>3.3830000000000075E-3</c:v>
                </c:pt>
                <c:pt idx="326">
                  <c:v>3.3920000000000027E-3</c:v>
                </c:pt>
                <c:pt idx="327">
                  <c:v>3.4010000000000117E-3</c:v>
                </c:pt>
                <c:pt idx="328">
                  <c:v>3.4100000000000068E-3</c:v>
                </c:pt>
                <c:pt idx="329">
                  <c:v>3.4200000000000029E-3</c:v>
                </c:pt>
                <c:pt idx="330">
                  <c:v>3.4290000000000119E-3</c:v>
                </c:pt>
                <c:pt idx="331">
                  <c:v>3.439000000000008E-3</c:v>
                </c:pt>
                <c:pt idx="332">
                  <c:v>3.4490000000000041E-3</c:v>
                </c:pt>
                <c:pt idx="333">
                  <c:v>3.4579999999999993E-3</c:v>
                </c:pt>
                <c:pt idx="334">
                  <c:v>3.4680000000000093E-3</c:v>
                </c:pt>
                <c:pt idx="335">
                  <c:v>3.4790000000000064E-3</c:v>
                </c:pt>
                <c:pt idx="336">
                  <c:v>3.4890000000000025E-3</c:v>
                </c:pt>
                <c:pt idx="337">
                  <c:v>3.4990000000000125E-3</c:v>
                </c:pt>
                <c:pt idx="338">
                  <c:v>3.5100000000000096E-3</c:v>
                </c:pt>
                <c:pt idx="339">
                  <c:v>3.5210000000000068E-3</c:v>
                </c:pt>
                <c:pt idx="340">
                  <c:v>3.5320000000000039E-3</c:v>
                </c:pt>
                <c:pt idx="341">
                  <c:v>3.543000000000001E-3</c:v>
                </c:pt>
                <c:pt idx="342">
                  <c:v>3.554000000000012E-3</c:v>
                </c:pt>
                <c:pt idx="343">
                  <c:v>3.5650000000000091E-3</c:v>
                </c:pt>
                <c:pt idx="344">
                  <c:v>3.5770000000000073E-3</c:v>
                </c:pt>
                <c:pt idx="345">
                  <c:v>3.5880000000000044E-3</c:v>
                </c:pt>
                <c:pt idx="346">
                  <c:v>3.6000000000000025E-3</c:v>
                </c:pt>
                <c:pt idx="347">
                  <c:v>3.6120000000000006E-3</c:v>
                </c:pt>
                <c:pt idx="348">
                  <c:v>3.6239999999999988E-3</c:v>
                </c:pt>
                <c:pt idx="349">
                  <c:v>3.6360000000000108E-3</c:v>
                </c:pt>
                <c:pt idx="350">
                  <c:v>3.6480000000000089E-3</c:v>
                </c:pt>
                <c:pt idx="351">
                  <c:v>3.661000000000008E-3</c:v>
                </c:pt>
                <c:pt idx="352">
                  <c:v>3.6730000000000061E-3</c:v>
                </c:pt>
                <c:pt idx="353">
                  <c:v>3.6860000000000052E-3</c:v>
                </c:pt>
                <c:pt idx="354">
                  <c:v>3.6980000000000034E-3</c:v>
                </c:pt>
                <c:pt idx="355">
                  <c:v>3.7110000000000025E-3</c:v>
                </c:pt>
                <c:pt idx="356">
                  <c:v>3.7240000000000016E-3</c:v>
                </c:pt>
                <c:pt idx="357">
                  <c:v>3.7370000000000007E-3</c:v>
                </c:pt>
                <c:pt idx="358">
                  <c:v>3.7510000000000009E-3</c:v>
                </c:pt>
                <c:pt idx="359">
                  <c:v>3.764E-3</c:v>
                </c:pt>
                <c:pt idx="360">
                  <c:v>3.7769999999999991E-3</c:v>
                </c:pt>
                <c:pt idx="361">
                  <c:v>3.7909999999999992E-3</c:v>
                </c:pt>
                <c:pt idx="362">
                  <c:v>3.8049999999999994E-3</c:v>
                </c:pt>
                <c:pt idx="363">
                  <c:v>3.8180000000000124E-3</c:v>
                </c:pt>
                <c:pt idx="364">
                  <c:v>3.8320000000000125E-3</c:v>
                </c:pt>
                <c:pt idx="365">
                  <c:v>3.8459999999999987E-3</c:v>
                </c:pt>
                <c:pt idx="366">
                  <c:v>3.8599999999999988E-3</c:v>
                </c:pt>
                <c:pt idx="367">
                  <c:v>3.873999999999999E-3</c:v>
                </c:pt>
                <c:pt idx="368">
                  <c:v>3.8879999999999991E-3</c:v>
                </c:pt>
                <c:pt idx="369">
                  <c:v>3.9019999999999992E-3</c:v>
                </c:pt>
                <c:pt idx="370">
                  <c:v>3.9159999999999993E-3</c:v>
                </c:pt>
                <c:pt idx="371">
                  <c:v>3.9299999999999995E-3</c:v>
                </c:pt>
                <c:pt idx="372">
                  <c:v>3.9450000000000006E-3</c:v>
                </c:pt>
                <c:pt idx="373">
                  <c:v>3.9590000000000007E-3</c:v>
                </c:pt>
                <c:pt idx="374">
                  <c:v>3.9730000000000008E-3</c:v>
                </c:pt>
                <c:pt idx="375">
                  <c:v>3.988000000000002E-3</c:v>
                </c:pt>
                <c:pt idx="376">
                  <c:v>4.0020000000000021E-3</c:v>
                </c:pt>
                <c:pt idx="377">
                  <c:v>4.0160000000000022E-3</c:v>
                </c:pt>
                <c:pt idx="378">
                  <c:v>4.0310000000000033E-3</c:v>
                </c:pt>
                <c:pt idx="379">
                  <c:v>4.0450000000000035E-3</c:v>
                </c:pt>
                <c:pt idx="380">
                  <c:v>4.0590000000000036E-3</c:v>
                </c:pt>
                <c:pt idx="381">
                  <c:v>4.0740000000000047E-3</c:v>
                </c:pt>
                <c:pt idx="382">
                  <c:v>4.0880000000000048E-3</c:v>
                </c:pt>
                <c:pt idx="383">
                  <c:v>4.1020000000000049E-3</c:v>
                </c:pt>
                <c:pt idx="384">
                  <c:v>4.1160000000000051E-3</c:v>
                </c:pt>
                <c:pt idx="385">
                  <c:v>4.1300000000000052E-3</c:v>
                </c:pt>
                <c:pt idx="386">
                  <c:v>4.1440000000000053E-3</c:v>
                </c:pt>
                <c:pt idx="387">
                  <c:v>4.1580000000000054E-3</c:v>
                </c:pt>
                <c:pt idx="388">
                  <c:v>4.1710000000000046E-3</c:v>
                </c:pt>
                <c:pt idx="389">
                  <c:v>4.1850000000000047E-3</c:v>
                </c:pt>
                <c:pt idx="390">
                  <c:v>4.1980000000000038E-3</c:v>
                </c:pt>
                <c:pt idx="391">
                  <c:v>4.2120000000000039E-3</c:v>
                </c:pt>
                <c:pt idx="392">
                  <c:v>4.2250000000000031E-3</c:v>
                </c:pt>
                <c:pt idx="393">
                  <c:v>4.2380000000000022E-3</c:v>
                </c:pt>
                <c:pt idx="394">
                  <c:v>4.2510000000000013E-3</c:v>
                </c:pt>
                <c:pt idx="395">
                  <c:v>4.2629999999999994E-3</c:v>
                </c:pt>
                <c:pt idx="396">
                  <c:v>4.2760000000000124E-3</c:v>
                </c:pt>
                <c:pt idx="397">
                  <c:v>4.2880000000000106E-3</c:v>
                </c:pt>
                <c:pt idx="398">
                  <c:v>4.3000000000000087E-3</c:v>
                </c:pt>
                <c:pt idx="399">
                  <c:v>4.3110000000000058E-3</c:v>
                </c:pt>
                <c:pt idx="400">
                  <c:v>4.3230000000000039E-3</c:v>
                </c:pt>
                <c:pt idx="401">
                  <c:v>4.334000000000001E-3</c:v>
                </c:pt>
                <c:pt idx="402">
                  <c:v>4.345000000000012E-3</c:v>
                </c:pt>
                <c:pt idx="403">
                  <c:v>4.3550000000000082E-3</c:v>
                </c:pt>
                <c:pt idx="404">
                  <c:v>4.3660000000000053E-3</c:v>
                </c:pt>
                <c:pt idx="405">
                  <c:v>4.3760000000000014E-3</c:v>
                </c:pt>
                <c:pt idx="406">
                  <c:v>4.3850000000000104E-3</c:v>
                </c:pt>
                <c:pt idx="407">
                  <c:v>4.3940000000000055E-3</c:v>
                </c:pt>
                <c:pt idx="408">
                  <c:v>4.4030000000000007E-3</c:v>
                </c:pt>
                <c:pt idx="409">
                  <c:v>4.4120000000000097E-3</c:v>
                </c:pt>
                <c:pt idx="410">
                  <c:v>4.4200000000000038E-3</c:v>
                </c:pt>
                <c:pt idx="411">
                  <c:v>4.4270000000000108E-3</c:v>
                </c:pt>
                <c:pt idx="412">
                  <c:v>4.4350000000000049E-3</c:v>
                </c:pt>
                <c:pt idx="413">
                  <c:v>4.4420000000000119E-3</c:v>
                </c:pt>
                <c:pt idx="414">
                  <c:v>4.448000000000004E-3</c:v>
                </c:pt>
                <c:pt idx="415">
                  <c:v>4.45400000000001E-3</c:v>
                </c:pt>
                <c:pt idx="416">
                  <c:v>4.4590000000000012E-3</c:v>
                </c:pt>
                <c:pt idx="417">
                  <c:v>4.4640000000000062E-3</c:v>
                </c:pt>
                <c:pt idx="418">
                  <c:v>4.4690000000000112E-3</c:v>
                </c:pt>
                <c:pt idx="419">
                  <c:v>4.4730000000000013E-3</c:v>
                </c:pt>
                <c:pt idx="420">
                  <c:v>4.4760000000000043E-3</c:v>
                </c:pt>
                <c:pt idx="421">
                  <c:v>4.4790000000000073E-3</c:v>
                </c:pt>
                <c:pt idx="422">
                  <c:v>4.4820000000000103E-3</c:v>
                </c:pt>
                <c:pt idx="423">
                  <c:v>4.4840000000000123E-3</c:v>
                </c:pt>
                <c:pt idx="424">
                  <c:v>4.4849999999999994E-3</c:v>
                </c:pt>
                <c:pt idx="425">
                  <c:v>4.4860000000000004E-3</c:v>
                </c:pt>
                <c:pt idx="426">
                  <c:v>4.4860000000000004E-3</c:v>
                </c:pt>
                <c:pt idx="427">
                  <c:v>4.4860000000000004E-3</c:v>
                </c:pt>
                <c:pt idx="428">
                  <c:v>4.4849999999999994E-3</c:v>
                </c:pt>
                <c:pt idx="429">
                  <c:v>4.4830000000000113E-3</c:v>
                </c:pt>
                <c:pt idx="430">
                  <c:v>4.4810000000000093E-3</c:v>
                </c:pt>
                <c:pt idx="431">
                  <c:v>4.4790000000000073E-3</c:v>
                </c:pt>
                <c:pt idx="432">
                  <c:v>4.4760000000000043E-3</c:v>
                </c:pt>
                <c:pt idx="433">
                  <c:v>4.4720000000000003E-3</c:v>
                </c:pt>
                <c:pt idx="434">
                  <c:v>4.4670000000000092E-3</c:v>
                </c:pt>
                <c:pt idx="435">
                  <c:v>4.4620000000000042E-3</c:v>
                </c:pt>
                <c:pt idx="436">
                  <c:v>4.4569999999999992E-3</c:v>
                </c:pt>
                <c:pt idx="437">
                  <c:v>4.451000000000007E-3</c:v>
                </c:pt>
                <c:pt idx="438">
                  <c:v>4.444E-3</c:v>
                </c:pt>
                <c:pt idx="439">
                  <c:v>4.4370000000000069E-3</c:v>
                </c:pt>
                <c:pt idx="440">
                  <c:v>4.4289999999999989E-3</c:v>
                </c:pt>
                <c:pt idx="441">
                  <c:v>4.4210000000000048E-3</c:v>
                </c:pt>
                <c:pt idx="442">
                  <c:v>4.4120000000000097E-3</c:v>
                </c:pt>
                <c:pt idx="443">
                  <c:v>4.4019999999999997E-3</c:v>
                </c:pt>
                <c:pt idx="444">
                  <c:v>4.3920000000000035E-3</c:v>
                </c:pt>
                <c:pt idx="445">
                  <c:v>4.3810000000000064E-3</c:v>
                </c:pt>
                <c:pt idx="446">
                  <c:v>4.3700000000000093E-3</c:v>
                </c:pt>
                <c:pt idx="447">
                  <c:v>4.3590000000000122E-3</c:v>
                </c:pt>
                <c:pt idx="448">
                  <c:v>4.3470000000000002E-3</c:v>
                </c:pt>
                <c:pt idx="449">
                  <c:v>4.334000000000001E-3</c:v>
                </c:pt>
                <c:pt idx="450">
                  <c:v>4.3210000000000019E-3</c:v>
                </c:pt>
                <c:pt idx="451">
                  <c:v>4.3070000000000018E-3</c:v>
                </c:pt>
                <c:pt idx="452">
                  <c:v>4.2930000000000017E-3</c:v>
                </c:pt>
                <c:pt idx="453">
                  <c:v>4.2790000000000016E-3</c:v>
                </c:pt>
                <c:pt idx="454">
                  <c:v>4.2640000000000004E-3</c:v>
                </c:pt>
                <c:pt idx="455">
                  <c:v>4.2489999999999993E-3</c:v>
                </c:pt>
                <c:pt idx="456">
                  <c:v>4.2330000000000111E-3</c:v>
                </c:pt>
                <c:pt idx="457">
                  <c:v>4.2170000000000089E-3</c:v>
                </c:pt>
                <c:pt idx="458">
                  <c:v>4.2010000000000068E-3</c:v>
                </c:pt>
                <c:pt idx="459">
                  <c:v>4.1850000000000047E-3</c:v>
                </c:pt>
                <c:pt idx="460">
                  <c:v>4.1680000000000016E-3</c:v>
                </c:pt>
                <c:pt idx="461">
                  <c:v>4.1510000000000123E-3</c:v>
                </c:pt>
                <c:pt idx="462">
                  <c:v>4.1330000000000082E-3</c:v>
                </c:pt>
                <c:pt idx="463">
                  <c:v>4.1160000000000051E-3</c:v>
                </c:pt>
                <c:pt idx="464">
                  <c:v>4.0980000000000009E-3</c:v>
                </c:pt>
                <c:pt idx="465">
                  <c:v>4.0800000000000107E-3</c:v>
                </c:pt>
                <c:pt idx="466">
                  <c:v>4.0620000000000066E-3</c:v>
                </c:pt>
                <c:pt idx="467">
                  <c:v>4.0440000000000025E-3</c:v>
                </c:pt>
                <c:pt idx="468">
                  <c:v>4.0260000000000122E-3</c:v>
                </c:pt>
                <c:pt idx="469">
                  <c:v>4.0080000000000081E-3</c:v>
                </c:pt>
                <c:pt idx="470">
                  <c:v>3.990000000000004E-3</c:v>
                </c:pt>
                <c:pt idx="471">
                  <c:v>3.9719999999999998E-3</c:v>
                </c:pt>
                <c:pt idx="472">
                  <c:v>3.9540000000000096E-3</c:v>
                </c:pt>
                <c:pt idx="473">
                  <c:v>3.9360000000000055E-3</c:v>
                </c:pt>
                <c:pt idx="474">
                  <c:v>3.9180000000000013E-3</c:v>
                </c:pt>
                <c:pt idx="475">
                  <c:v>3.9000000000000111E-3</c:v>
                </c:pt>
                <c:pt idx="476">
                  <c:v>3.882000000000007E-3</c:v>
                </c:pt>
                <c:pt idx="477">
                  <c:v>3.8650000000000038E-3</c:v>
                </c:pt>
                <c:pt idx="478">
                  <c:v>3.8480000000000007E-3</c:v>
                </c:pt>
                <c:pt idx="479">
                  <c:v>3.8310000000000115E-3</c:v>
                </c:pt>
                <c:pt idx="480">
                  <c:v>3.8140000000000084E-3</c:v>
                </c:pt>
                <c:pt idx="481">
                  <c:v>3.7970000000000052E-3</c:v>
                </c:pt>
                <c:pt idx="482">
                  <c:v>3.7810000000000031E-3</c:v>
                </c:pt>
                <c:pt idx="483">
                  <c:v>3.766000000000002E-3</c:v>
                </c:pt>
                <c:pt idx="484">
                  <c:v>3.7499999999999999E-3</c:v>
                </c:pt>
                <c:pt idx="485">
                  <c:v>3.7359999999999997E-3</c:v>
                </c:pt>
                <c:pt idx="486">
                  <c:v>3.7210000000000125E-3</c:v>
                </c:pt>
                <c:pt idx="487">
                  <c:v>3.7070000000000124E-3</c:v>
                </c:pt>
                <c:pt idx="488">
                  <c:v>3.6939999999999994E-3</c:v>
                </c:pt>
                <c:pt idx="489">
                  <c:v>3.6810000000000002E-3</c:v>
                </c:pt>
                <c:pt idx="490">
                  <c:v>3.6680000000000011E-3</c:v>
                </c:pt>
                <c:pt idx="491">
                  <c:v>3.656000000000003E-3</c:v>
                </c:pt>
                <c:pt idx="492">
                  <c:v>3.6450000000000059E-3</c:v>
                </c:pt>
                <c:pt idx="493">
                  <c:v>3.6340000000000088E-3</c:v>
                </c:pt>
                <c:pt idx="494">
                  <c:v>3.6239999999999988E-3</c:v>
                </c:pt>
                <c:pt idx="495">
                  <c:v>3.6150000000000036E-3</c:v>
                </c:pt>
                <c:pt idx="496">
                  <c:v>3.6060000000000085E-3</c:v>
                </c:pt>
                <c:pt idx="497">
                  <c:v>3.5980000000000005E-3</c:v>
                </c:pt>
                <c:pt idx="498">
                  <c:v>3.5910000000000074E-3</c:v>
                </c:pt>
                <c:pt idx="499">
                  <c:v>3.5840000000000004E-3</c:v>
                </c:pt>
                <c:pt idx="500">
                  <c:v>3.5780000000000083E-3</c:v>
                </c:pt>
                <c:pt idx="501">
                  <c:v>3.5730000000000033E-3</c:v>
                </c:pt>
                <c:pt idx="502">
                  <c:v>3.5680000000000121E-3</c:v>
                </c:pt>
                <c:pt idx="503">
                  <c:v>3.5640000000000081E-3</c:v>
                </c:pt>
                <c:pt idx="504">
                  <c:v>3.5610000000000051E-3</c:v>
                </c:pt>
                <c:pt idx="505">
                  <c:v>3.5590000000000031E-3</c:v>
                </c:pt>
                <c:pt idx="506">
                  <c:v>3.5580000000000021E-3</c:v>
                </c:pt>
                <c:pt idx="507">
                  <c:v>3.5570000000000011E-3</c:v>
                </c:pt>
                <c:pt idx="508">
                  <c:v>3.5570000000000011E-3</c:v>
                </c:pt>
                <c:pt idx="509">
                  <c:v>3.5580000000000021E-3</c:v>
                </c:pt>
                <c:pt idx="510">
                  <c:v>3.5590000000000031E-3</c:v>
                </c:pt>
                <c:pt idx="511">
                  <c:v>3.5610000000000051E-3</c:v>
                </c:pt>
                <c:pt idx="512">
                  <c:v>3.5650000000000091E-3</c:v>
                </c:pt>
                <c:pt idx="513">
                  <c:v>3.5680000000000121E-3</c:v>
                </c:pt>
                <c:pt idx="514">
                  <c:v>3.5730000000000033E-3</c:v>
                </c:pt>
                <c:pt idx="515">
                  <c:v>3.5780000000000083E-3</c:v>
                </c:pt>
                <c:pt idx="516">
                  <c:v>3.5840000000000004E-3</c:v>
                </c:pt>
                <c:pt idx="517">
                  <c:v>3.5910000000000074E-3</c:v>
                </c:pt>
                <c:pt idx="518">
                  <c:v>3.5980000000000005E-3</c:v>
                </c:pt>
                <c:pt idx="519">
                  <c:v>3.6060000000000085E-3</c:v>
                </c:pt>
                <c:pt idx="520">
                  <c:v>3.6150000000000036E-3</c:v>
                </c:pt>
                <c:pt idx="521">
                  <c:v>3.6249999999999998E-3</c:v>
                </c:pt>
                <c:pt idx="522">
                  <c:v>3.6350000000000098E-3</c:v>
                </c:pt>
                <c:pt idx="523">
                  <c:v>3.6460000000000069E-3</c:v>
                </c:pt>
                <c:pt idx="524">
                  <c:v>3.657000000000004E-3</c:v>
                </c:pt>
                <c:pt idx="525">
                  <c:v>3.6690000000000021E-3</c:v>
                </c:pt>
                <c:pt idx="526">
                  <c:v>3.6810000000000002E-3</c:v>
                </c:pt>
                <c:pt idx="527">
                  <c:v>3.6939999999999994E-3</c:v>
                </c:pt>
                <c:pt idx="528">
                  <c:v>3.7079999999999995E-3</c:v>
                </c:pt>
                <c:pt idx="529">
                  <c:v>3.7219999999999996E-3</c:v>
                </c:pt>
                <c:pt idx="530">
                  <c:v>3.7359999999999997E-3</c:v>
                </c:pt>
                <c:pt idx="531">
                  <c:v>3.7510000000000009E-3</c:v>
                </c:pt>
                <c:pt idx="532">
                  <c:v>3.767000000000003E-3</c:v>
                </c:pt>
                <c:pt idx="533">
                  <c:v>3.7820000000000041E-3</c:v>
                </c:pt>
                <c:pt idx="534">
                  <c:v>3.7980000000000062E-3</c:v>
                </c:pt>
                <c:pt idx="535">
                  <c:v>3.8150000000000094E-3</c:v>
                </c:pt>
                <c:pt idx="536">
                  <c:v>3.8320000000000125E-3</c:v>
                </c:pt>
                <c:pt idx="537">
                  <c:v>3.8490000000000017E-3</c:v>
                </c:pt>
                <c:pt idx="538">
                  <c:v>3.8660000000000048E-3</c:v>
                </c:pt>
                <c:pt idx="539">
                  <c:v>3.883000000000008E-3</c:v>
                </c:pt>
                <c:pt idx="540">
                  <c:v>3.9010000000000121E-3</c:v>
                </c:pt>
                <c:pt idx="541">
                  <c:v>3.9190000000000023E-3</c:v>
                </c:pt>
                <c:pt idx="542">
                  <c:v>3.9370000000000065E-3</c:v>
                </c:pt>
                <c:pt idx="543">
                  <c:v>3.9550000000000106E-3</c:v>
                </c:pt>
                <c:pt idx="544">
                  <c:v>3.9730000000000008E-3</c:v>
                </c:pt>
                <c:pt idx="545">
                  <c:v>3.991000000000005E-3</c:v>
                </c:pt>
                <c:pt idx="546">
                  <c:v>4.0100000000000101E-3</c:v>
                </c:pt>
                <c:pt idx="547">
                  <c:v>4.0280000000000003E-3</c:v>
                </c:pt>
                <c:pt idx="548">
                  <c:v>4.0460000000000045E-3</c:v>
                </c:pt>
                <c:pt idx="549">
                  <c:v>4.0640000000000086E-3</c:v>
                </c:pt>
                <c:pt idx="550">
                  <c:v>4.0819999999999988E-3</c:v>
                </c:pt>
                <c:pt idx="551">
                  <c:v>4.1000000000000029E-3</c:v>
                </c:pt>
                <c:pt idx="552">
                  <c:v>4.1180000000000071E-3</c:v>
                </c:pt>
                <c:pt idx="553">
                  <c:v>4.1350000000000102E-3</c:v>
                </c:pt>
                <c:pt idx="554">
                  <c:v>4.1519999999999994E-3</c:v>
                </c:pt>
                <c:pt idx="555">
                  <c:v>4.1690000000000026E-3</c:v>
                </c:pt>
                <c:pt idx="556">
                  <c:v>4.1860000000000057E-3</c:v>
                </c:pt>
                <c:pt idx="557">
                  <c:v>4.2030000000000088E-3</c:v>
                </c:pt>
                <c:pt idx="558">
                  <c:v>4.2190000000000109E-3</c:v>
                </c:pt>
                <c:pt idx="559">
                  <c:v>4.2349999999999992E-3</c:v>
                </c:pt>
                <c:pt idx="560">
                  <c:v>4.2500000000000003E-3</c:v>
                </c:pt>
                <c:pt idx="561">
                  <c:v>4.2660000000000024E-3</c:v>
                </c:pt>
                <c:pt idx="562">
                  <c:v>4.2800000000000026E-3</c:v>
                </c:pt>
                <c:pt idx="563">
                  <c:v>4.2950000000000037E-3</c:v>
                </c:pt>
                <c:pt idx="564">
                  <c:v>4.3090000000000038E-3</c:v>
                </c:pt>
                <c:pt idx="565">
                  <c:v>4.3220000000000029E-3</c:v>
                </c:pt>
                <c:pt idx="566">
                  <c:v>4.335000000000002E-3</c:v>
                </c:pt>
                <c:pt idx="567">
                  <c:v>4.3480000000000012E-3</c:v>
                </c:pt>
                <c:pt idx="568">
                  <c:v>4.3599999999999993E-3</c:v>
                </c:pt>
                <c:pt idx="569">
                  <c:v>4.3710000000000103E-3</c:v>
                </c:pt>
                <c:pt idx="570">
                  <c:v>4.3820000000000074E-3</c:v>
                </c:pt>
                <c:pt idx="571">
                  <c:v>4.3930000000000045E-3</c:v>
                </c:pt>
                <c:pt idx="572">
                  <c:v>4.4030000000000007E-3</c:v>
                </c:pt>
                <c:pt idx="573">
                  <c:v>4.4120000000000097E-3</c:v>
                </c:pt>
                <c:pt idx="574">
                  <c:v>4.4210000000000048E-3</c:v>
                </c:pt>
                <c:pt idx="575">
                  <c:v>4.4289999999999989E-3</c:v>
                </c:pt>
                <c:pt idx="576">
                  <c:v>4.4370000000000069E-3</c:v>
                </c:pt>
                <c:pt idx="577">
                  <c:v>4.444E-3</c:v>
                </c:pt>
                <c:pt idx="578">
                  <c:v>4.451000000000007E-3</c:v>
                </c:pt>
                <c:pt idx="579">
                  <c:v>4.4569999999999992E-3</c:v>
                </c:pt>
                <c:pt idx="580">
                  <c:v>4.4620000000000042E-3</c:v>
                </c:pt>
                <c:pt idx="581">
                  <c:v>4.4670000000000092E-3</c:v>
                </c:pt>
                <c:pt idx="582">
                  <c:v>4.4709999999999993E-3</c:v>
                </c:pt>
                <c:pt idx="583">
                  <c:v>4.4740000000000023E-3</c:v>
                </c:pt>
                <c:pt idx="584">
                  <c:v>4.4770000000000053E-3</c:v>
                </c:pt>
                <c:pt idx="585">
                  <c:v>4.4800000000000083E-3</c:v>
                </c:pt>
                <c:pt idx="586">
                  <c:v>4.4810000000000093E-3</c:v>
                </c:pt>
                <c:pt idx="587">
                  <c:v>4.4830000000000113E-3</c:v>
                </c:pt>
                <c:pt idx="588">
                  <c:v>4.4830000000000113E-3</c:v>
                </c:pt>
                <c:pt idx="589">
                  <c:v>4.4830000000000113E-3</c:v>
                </c:pt>
                <c:pt idx="590">
                  <c:v>4.4830000000000113E-3</c:v>
                </c:pt>
                <c:pt idx="591">
                  <c:v>4.4820000000000103E-3</c:v>
                </c:pt>
                <c:pt idx="592">
                  <c:v>4.4800000000000083E-3</c:v>
                </c:pt>
                <c:pt idx="593">
                  <c:v>4.4780000000000063E-3</c:v>
                </c:pt>
                <c:pt idx="594">
                  <c:v>4.4750000000000033E-3</c:v>
                </c:pt>
                <c:pt idx="595">
                  <c:v>4.4720000000000003E-3</c:v>
                </c:pt>
                <c:pt idx="596">
                  <c:v>4.4680000000000102E-3</c:v>
                </c:pt>
                <c:pt idx="597">
                  <c:v>4.4640000000000062E-3</c:v>
                </c:pt>
                <c:pt idx="598">
                  <c:v>4.4590000000000012E-3</c:v>
                </c:pt>
                <c:pt idx="599">
                  <c:v>4.453000000000009E-3</c:v>
                </c:pt>
                <c:pt idx="600">
                  <c:v>4.448000000000004E-3</c:v>
                </c:pt>
                <c:pt idx="601">
                  <c:v>4.4410000000000109E-3</c:v>
                </c:pt>
                <c:pt idx="602">
                  <c:v>4.4350000000000049E-3</c:v>
                </c:pt>
                <c:pt idx="603">
                  <c:v>4.4270000000000108E-3</c:v>
                </c:pt>
                <c:pt idx="604">
                  <c:v>4.4200000000000038E-3</c:v>
                </c:pt>
                <c:pt idx="605">
                  <c:v>4.4120000000000097E-3</c:v>
                </c:pt>
                <c:pt idx="606">
                  <c:v>4.4030000000000007E-3</c:v>
                </c:pt>
                <c:pt idx="607">
                  <c:v>4.3950000000000065E-3</c:v>
                </c:pt>
                <c:pt idx="608">
                  <c:v>4.3850000000000104E-3</c:v>
                </c:pt>
                <c:pt idx="609">
                  <c:v>4.3760000000000014E-3</c:v>
                </c:pt>
                <c:pt idx="610">
                  <c:v>4.3660000000000053E-3</c:v>
                </c:pt>
                <c:pt idx="611">
                  <c:v>4.3550000000000082E-3</c:v>
                </c:pt>
                <c:pt idx="612">
                  <c:v>4.345000000000012E-3</c:v>
                </c:pt>
                <c:pt idx="613">
                  <c:v>4.334000000000001E-3</c:v>
                </c:pt>
                <c:pt idx="614">
                  <c:v>4.3230000000000039E-3</c:v>
                </c:pt>
                <c:pt idx="615">
                  <c:v>4.3110000000000058E-3</c:v>
                </c:pt>
                <c:pt idx="616">
                  <c:v>4.2990000000000077E-3</c:v>
                </c:pt>
                <c:pt idx="617">
                  <c:v>4.2870000000000096E-3</c:v>
                </c:pt>
                <c:pt idx="618">
                  <c:v>4.2750000000000114E-3</c:v>
                </c:pt>
                <c:pt idx="619">
                  <c:v>4.2629999999999994E-3</c:v>
                </c:pt>
                <c:pt idx="620">
                  <c:v>4.2500000000000003E-3</c:v>
                </c:pt>
                <c:pt idx="621">
                  <c:v>4.2370000000000012E-3</c:v>
                </c:pt>
                <c:pt idx="622">
                  <c:v>4.2240000000000021E-3</c:v>
                </c:pt>
                <c:pt idx="623">
                  <c:v>4.2110000000000029E-3</c:v>
                </c:pt>
                <c:pt idx="624">
                  <c:v>4.1970000000000028E-3</c:v>
                </c:pt>
                <c:pt idx="625">
                  <c:v>4.1830000000000027E-3</c:v>
                </c:pt>
                <c:pt idx="626">
                  <c:v>4.1700000000000036E-3</c:v>
                </c:pt>
                <c:pt idx="627">
                  <c:v>4.1560000000000034E-3</c:v>
                </c:pt>
                <c:pt idx="628">
                  <c:v>4.1420000000000033E-3</c:v>
                </c:pt>
                <c:pt idx="629">
                  <c:v>4.1280000000000032E-3</c:v>
                </c:pt>
                <c:pt idx="630">
                  <c:v>4.1140000000000031E-3</c:v>
                </c:pt>
                <c:pt idx="631">
                  <c:v>4.0990000000000019E-3</c:v>
                </c:pt>
                <c:pt idx="632">
                  <c:v>4.0850000000000018E-3</c:v>
                </c:pt>
                <c:pt idx="633">
                  <c:v>4.0710000000000017E-3</c:v>
                </c:pt>
                <c:pt idx="634">
                  <c:v>4.0560000000000006E-3</c:v>
                </c:pt>
                <c:pt idx="635">
                  <c:v>4.0420000000000005E-3</c:v>
                </c:pt>
                <c:pt idx="636">
                  <c:v>4.0269999999999993E-3</c:v>
                </c:pt>
                <c:pt idx="637">
                  <c:v>4.0129999999999992E-3</c:v>
                </c:pt>
                <c:pt idx="638">
                  <c:v>3.998000000000012E-3</c:v>
                </c:pt>
                <c:pt idx="639">
                  <c:v>3.9840000000000118E-3</c:v>
                </c:pt>
                <c:pt idx="640">
                  <c:v>3.9690000000000107E-3</c:v>
                </c:pt>
                <c:pt idx="641">
                  <c:v>3.9550000000000106E-3</c:v>
                </c:pt>
                <c:pt idx="642">
                  <c:v>3.9400000000000095E-3</c:v>
                </c:pt>
                <c:pt idx="643">
                  <c:v>3.9260000000000093E-3</c:v>
                </c:pt>
                <c:pt idx="644">
                  <c:v>3.9110000000000082E-3</c:v>
                </c:pt>
                <c:pt idx="645">
                  <c:v>3.8970000000000081E-3</c:v>
                </c:pt>
                <c:pt idx="646">
                  <c:v>3.883000000000008E-3</c:v>
                </c:pt>
                <c:pt idx="647">
                  <c:v>3.8680000000000068E-3</c:v>
                </c:pt>
                <c:pt idx="648">
                  <c:v>3.8540000000000067E-3</c:v>
                </c:pt>
                <c:pt idx="649">
                  <c:v>3.8400000000000066E-3</c:v>
                </c:pt>
                <c:pt idx="650">
                  <c:v>3.8260000000000065E-3</c:v>
                </c:pt>
                <c:pt idx="651">
                  <c:v>3.8120000000000064E-3</c:v>
                </c:pt>
                <c:pt idx="652">
                  <c:v>3.7990000000000072E-3</c:v>
                </c:pt>
                <c:pt idx="653">
                  <c:v>3.7850000000000071E-3</c:v>
                </c:pt>
                <c:pt idx="654">
                  <c:v>3.771000000000007E-3</c:v>
                </c:pt>
                <c:pt idx="655">
                  <c:v>3.7580000000000079E-3</c:v>
                </c:pt>
                <c:pt idx="656">
                  <c:v>3.7440000000000077E-3</c:v>
                </c:pt>
                <c:pt idx="657">
                  <c:v>3.7310000000000086E-3</c:v>
                </c:pt>
                <c:pt idx="658">
                  <c:v>3.7180000000000095E-3</c:v>
                </c:pt>
                <c:pt idx="659">
                  <c:v>3.7050000000000104E-3</c:v>
                </c:pt>
                <c:pt idx="660">
                  <c:v>3.6920000000000112E-3</c:v>
                </c:pt>
                <c:pt idx="661">
                  <c:v>3.6790000000000121E-3</c:v>
                </c:pt>
                <c:pt idx="662">
                  <c:v>3.6659999999999991E-3</c:v>
                </c:pt>
                <c:pt idx="663">
                  <c:v>3.654000000000001E-3</c:v>
                </c:pt>
                <c:pt idx="664">
                  <c:v>3.6410000000000019E-3</c:v>
                </c:pt>
                <c:pt idx="665">
                  <c:v>3.6290000000000038E-3</c:v>
                </c:pt>
                <c:pt idx="666">
                  <c:v>3.6170000000000056E-3</c:v>
                </c:pt>
                <c:pt idx="667">
                  <c:v>3.6050000000000075E-3</c:v>
                </c:pt>
                <c:pt idx="668">
                  <c:v>3.5930000000000094E-3</c:v>
                </c:pt>
                <c:pt idx="669">
                  <c:v>3.5820000000000123E-3</c:v>
                </c:pt>
                <c:pt idx="670">
                  <c:v>3.5700000000000003E-3</c:v>
                </c:pt>
                <c:pt idx="671">
                  <c:v>3.5590000000000031E-3</c:v>
                </c:pt>
                <c:pt idx="672">
                  <c:v>3.548000000000006E-3</c:v>
                </c:pt>
                <c:pt idx="673">
                  <c:v>3.5360000000000079E-3</c:v>
                </c:pt>
                <c:pt idx="674">
                  <c:v>3.5260000000000118E-3</c:v>
                </c:pt>
                <c:pt idx="675">
                  <c:v>3.5150000000000008E-3</c:v>
                </c:pt>
                <c:pt idx="676">
                  <c:v>3.5040000000000036E-3</c:v>
                </c:pt>
                <c:pt idx="677">
                  <c:v>3.4940000000000075E-3</c:v>
                </c:pt>
                <c:pt idx="678">
                  <c:v>3.4830000000000104E-3</c:v>
                </c:pt>
                <c:pt idx="679">
                  <c:v>3.4730000000000004E-3</c:v>
                </c:pt>
                <c:pt idx="680">
                  <c:v>3.4630000000000043E-3</c:v>
                </c:pt>
                <c:pt idx="681">
                  <c:v>3.4530000000000081E-3</c:v>
                </c:pt>
                <c:pt idx="682">
                  <c:v>3.4439999999999991E-3</c:v>
                </c:pt>
                <c:pt idx="683">
                  <c:v>3.434000000000003E-3</c:v>
                </c:pt>
                <c:pt idx="684">
                  <c:v>3.4250000000000079E-3</c:v>
                </c:pt>
                <c:pt idx="685">
                  <c:v>3.4150000000000118E-3</c:v>
                </c:pt>
                <c:pt idx="686">
                  <c:v>3.4060000000000028E-3</c:v>
                </c:pt>
                <c:pt idx="687">
                  <c:v>3.3970000000000077E-3</c:v>
                </c:pt>
                <c:pt idx="688">
                  <c:v>3.3880000000000125E-3</c:v>
                </c:pt>
                <c:pt idx="689">
                  <c:v>3.3800000000000045E-3</c:v>
                </c:pt>
                <c:pt idx="690">
                  <c:v>3.3710000000000094E-3</c:v>
                </c:pt>
                <c:pt idx="691">
                  <c:v>3.3630000000000014E-3</c:v>
                </c:pt>
                <c:pt idx="692">
                  <c:v>3.3550000000000073E-3</c:v>
                </c:pt>
                <c:pt idx="693">
                  <c:v>3.3469999999999993E-3</c:v>
                </c:pt>
                <c:pt idx="694">
                  <c:v>3.3390000000000052E-3</c:v>
                </c:pt>
                <c:pt idx="695">
                  <c:v>3.331000000000011E-3</c:v>
                </c:pt>
                <c:pt idx="696">
                  <c:v>3.323000000000003E-3</c:v>
                </c:pt>
                <c:pt idx="697">
                  <c:v>3.3160000000000099E-3</c:v>
                </c:pt>
                <c:pt idx="698">
                  <c:v>3.3080000000000019E-3</c:v>
                </c:pt>
                <c:pt idx="699">
                  <c:v>3.3010000000000088E-3</c:v>
                </c:pt>
                <c:pt idx="700">
                  <c:v>3.2940000000000018E-3</c:v>
                </c:pt>
                <c:pt idx="701">
                  <c:v>3.2870000000000087E-3</c:v>
                </c:pt>
                <c:pt idx="702">
                  <c:v>3.2800000000000017E-3</c:v>
                </c:pt>
                <c:pt idx="703">
                  <c:v>3.2740000000000095E-3</c:v>
                </c:pt>
                <c:pt idx="704">
                  <c:v>3.2670000000000025E-3</c:v>
                </c:pt>
                <c:pt idx="705">
                  <c:v>3.2610000000000104E-3</c:v>
                </c:pt>
                <c:pt idx="706">
                  <c:v>3.2540000000000034E-3</c:v>
                </c:pt>
                <c:pt idx="707">
                  <c:v>3.2480000000000113E-3</c:v>
                </c:pt>
                <c:pt idx="708">
                  <c:v>3.2420000000000053E-3</c:v>
                </c:pt>
                <c:pt idx="709">
                  <c:v>3.2359999999999993E-3</c:v>
                </c:pt>
                <c:pt idx="710">
                  <c:v>3.2300000000000072E-3</c:v>
                </c:pt>
                <c:pt idx="711">
                  <c:v>3.2250000000000022E-3</c:v>
                </c:pt>
                <c:pt idx="712">
                  <c:v>3.21900000000001E-3</c:v>
                </c:pt>
                <c:pt idx="713">
                  <c:v>3.214000000000005E-3</c:v>
                </c:pt>
                <c:pt idx="714">
                  <c:v>3.207999999999999E-3</c:v>
                </c:pt>
                <c:pt idx="715">
                  <c:v>3.2030000000000079E-3</c:v>
                </c:pt>
                <c:pt idx="716">
                  <c:v>3.1980000000000029E-3</c:v>
                </c:pt>
                <c:pt idx="717">
                  <c:v>3.1930000000000118E-3</c:v>
                </c:pt>
                <c:pt idx="718">
                  <c:v>3.1880000000000068E-3</c:v>
                </c:pt>
                <c:pt idx="719">
                  <c:v>3.1830000000000018E-3</c:v>
                </c:pt>
                <c:pt idx="720">
                  <c:v>3.1780000000000107E-3</c:v>
                </c:pt>
                <c:pt idx="721">
                  <c:v>3.1740000000000067E-3</c:v>
                </c:pt>
                <c:pt idx="722">
                  <c:v>3.1690000000000017E-3</c:v>
                </c:pt>
                <c:pt idx="723">
                  <c:v>3.1650000000000116E-3</c:v>
                </c:pt>
                <c:pt idx="724">
                  <c:v>3.1610000000000076E-3</c:v>
                </c:pt>
                <c:pt idx="725">
                  <c:v>3.1570000000000036E-3</c:v>
                </c:pt>
                <c:pt idx="726">
                  <c:v>3.1529999999999996E-3</c:v>
                </c:pt>
                <c:pt idx="727">
                  <c:v>3.1490000000000094E-3</c:v>
                </c:pt>
                <c:pt idx="728">
                  <c:v>3.1450000000000054E-3</c:v>
                </c:pt>
                <c:pt idx="729">
                  <c:v>3.1410000000000014E-3</c:v>
                </c:pt>
                <c:pt idx="730">
                  <c:v>3.1370000000000113E-3</c:v>
                </c:pt>
                <c:pt idx="731">
                  <c:v>3.1340000000000083E-3</c:v>
                </c:pt>
                <c:pt idx="732">
                  <c:v>3.1300000000000043E-3</c:v>
                </c:pt>
                <c:pt idx="733">
                  <c:v>3.1270000000000013E-3</c:v>
                </c:pt>
                <c:pt idx="734">
                  <c:v>3.1230000000000112E-3</c:v>
                </c:pt>
                <c:pt idx="735">
                  <c:v>3.1200000000000082E-3</c:v>
                </c:pt>
                <c:pt idx="736">
                  <c:v>3.1170000000000052E-3</c:v>
                </c:pt>
                <c:pt idx="737">
                  <c:v>3.1140000000000022E-3</c:v>
                </c:pt>
                <c:pt idx="738">
                  <c:v>3.1109999999999992E-3</c:v>
                </c:pt>
                <c:pt idx="739">
                  <c:v>3.1080000000000101E-3</c:v>
                </c:pt>
                <c:pt idx="740">
                  <c:v>3.1050000000000071E-3</c:v>
                </c:pt>
                <c:pt idx="741">
                  <c:v>3.1030000000000051E-3</c:v>
                </c:pt>
                <c:pt idx="742">
                  <c:v>3.1000000000000021E-3</c:v>
                </c:pt>
                <c:pt idx="743">
                  <c:v>3.0969999999999991E-3</c:v>
                </c:pt>
                <c:pt idx="744">
                  <c:v>3.0950000000000109E-3</c:v>
                </c:pt>
                <c:pt idx="745">
                  <c:v>3.0920000000000079E-3</c:v>
                </c:pt>
                <c:pt idx="746">
                  <c:v>3.0900000000000059E-3</c:v>
                </c:pt>
                <c:pt idx="747">
                  <c:v>3.0880000000000039E-3</c:v>
                </c:pt>
                <c:pt idx="748">
                  <c:v>3.0850000000000009E-3</c:v>
                </c:pt>
                <c:pt idx="749">
                  <c:v>3.0829999999999989E-3</c:v>
                </c:pt>
                <c:pt idx="750">
                  <c:v>3.0810000000000108E-3</c:v>
                </c:pt>
                <c:pt idx="751">
                  <c:v>3.0790000000000088E-3</c:v>
                </c:pt>
                <c:pt idx="752">
                  <c:v>3.0770000000000068E-3</c:v>
                </c:pt>
                <c:pt idx="753">
                  <c:v>3.0750000000000048E-3</c:v>
                </c:pt>
                <c:pt idx="754">
                  <c:v>3.0740000000000038E-3</c:v>
                </c:pt>
                <c:pt idx="755">
                  <c:v>3.0720000000000018E-3</c:v>
                </c:pt>
                <c:pt idx="756">
                  <c:v>3.0699999999999998E-3</c:v>
                </c:pt>
                <c:pt idx="757">
                  <c:v>3.0689999999999988E-3</c:v>
                </c:pt>
                <c:pt idx="758">
                  <c:v>3.0670000000000107E-3</c:v>
                </c:pt>
                <c:pt idx="759">
                  <c:v>3.0660000000000097E-3</c:v>
                </c:pt>
                <c:pt idx="760">
                  <c:v>3.0640000000000077E-3</c:v>
                </c:pt>
                <c:pt idx="761">
                  <c:v>3.0630000000000067E-3</c:v>
                </c:pt>
                <c:pt idx="762">
                  <c:v>3.0610000000000047E-3</c:v>
                </c:pt>
                <c:pt idx="763">
                  <c:v>3.0600000000000037E-3</c:v>
                </c:pt>
                <c:pt idx="764">
                  <c:v>3.0590000000000027E-3</c:v>
                </c:pt>
                <c:pt idx="765">
                  <c:v>3.0580000000000017E-3</c:v>
                </c:pt>
                <c:pt idx="766">
                  <c:v>3.0570000000000007E-3</c:v>
                </c:pt>
                <c:pt idx="767">
                  <c:v>3.0559999999999997E-3</c:v>
                </c:pt>
                <c:pt idx="768">
                  <c:v>3.0549999999999987E-3</c:v>
                </c:pt>
                <c:pt idx="769">
                  <c:v>3.0540000000000116E-3</c:v>
                </c:pt>
                <c:pt idx="770">
                  <c:v>3.0530000000000106E-3</c:v>
                </c:pt>
                <c:pt idx="771">
                  <c:v>3.0520000000000096E-3</c:v>
                </c:pt>
                <c:pt idx="772">
                  <c:v>3.0520000000000096E-3</c:v>
                </c:pt>
                <c:pt idx="773">
                  <c:v>3.0510000000000086E-3</c:v>
                </c:pt>
                <c:pt idx="774">
                  <c:v>3.0500000000000076E-3</c:v>
                </c:pt>
                <c:pt idx="775">
                  <c:v>3.0500000000000076E-3</c:v>
                </c:pt>
                <c:pt idx="776">
                  <c:v>3.0490000000000066E-3</c:v>
                </c:pt>
                <c:pt idx="777">
                  <c:v>3.0490000000000066E-3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Schrodinger!$N$459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Schrodinger!$N$460:$N$4895</c:f>
              <c:numCache>
                <c:formatCode>General</c:formatCode>
                <c:ptCount val="4436"/>
                <c:pt idx="0">
                  <c:v>7.4700000000000981E-4</c:v>
                </c:pt>
                <c:pt idx="1">
                  <c:v>7.5099999999999993E-4</c:v>
                </c:pt>
                <c:pt idx="2">
                  <c:v>7.5500000000000393E-4</c:v>
                </c:pt>
                <c:pt idx="3">
                  <c:v>7.5900000000000793E-4</c:v>
                </c:pt>
                <c:pt idx="4">
                  <c:v>7.6399999999999905E-4</c:v>
                </c:pt>
                <c:pt idx="5">
                  <c:v>7.7000000000000506E-4</c:v>
                </c:pt>
                <c:pt idx="6">
                  <c:v>7.7500000000001006E-4</c:v>
                </c:pt>
                <c:pt idx="7">
                  <c:v>7.8200000000000318E-4</c:v>
                </c:pt>
                <c:pt idx="8">
                  <c:v>7.8800000000000918E-4</c:v>
                </c:pt>
                <c:pt idx="9">
                  <c:v>7.950000000000023E-4</c:v>
                </c:pt>
                <c:pt idx="10">
                  <c:v>8.020000000000093E-4</c:v>
                </c:pt>
                <c:pt idx="11">
                  <c:v>8.1000000000000343E-4</c:v>
                </c:pt>
                <c:pt idx="12">
                  <c:v>8.1800000000001143E-4</c:v>
                </c:pt>
                <c:pt idx="13">
                  <c:v>8.2700000000000655E-4</c:v>
                </c:pt>
                <c:pt idx="14">
                  <c:v>8.3600000000000167E-4</c:v>
                </c:pt>
                <c:pt idx="15">
                  <c:v>8.4600000000001167E-4</c:v>
                </c:pt>
                <c:pt idx="16">
                  <c:v>8.560000000000078E-4</c:v>
                </c:pt>
                <c:pt idx="17">
                  <c:v>8.6700000000000492E-4</c:v>
                </c:pt>
                <c:pt idx="18">
                  <c:v>8.7800000000000204E-4</c:v>
                </c:pt>
                <c:pt idx="19">
                  <c:v>8.9000000000000017E-4</c:v>
                </c:pt>
                <c:pt idx="20">
                  <c:v>9.0200000000001217E-4</c:v>
                </c:pt>
                <c:pt idx="21">
                  <c:v>9.1500000000001129E-4</c:v>
                </c:pt>
                <c:pt idx="22">
                  <c:v>9.2900000000001141E-4</c:v>
                </c:pt>
                <c:pt idx="23">
                  <c:v>9.4300000000001154E-4</c:v>
                </c:pt>
                <c:pt idx="24">
                  <c:v>9.5700000000001166E-4</c:v>
                </c:pt>
                <c:pt idx="25">
                  <c:v>9.7299999999999991E-4</c:v>
                </c:pt>
                <c:pt idx="26">
                  <c:v>9.8800000000000103E-4</c:v>
                </c:pt>
                <c:pt idx="27">
                  <c:v>1.0050000000000042E-3</c:v>
                </c:pt>
                <c:pt idx="28">
                  <c:v>1.0220000000000073E-3</c:v>
                </c:pt>
                <c:pt idx="29">
                  <c:v>1.0400000000000114E-3</c:v>
                </c:pt>
                <c:pt idx="30">
                  <c:v>1.0580000000000016E-3</c:v>
                </c:pt>
                <c:pt idx="31">
                  <c:v>1.0770000000000068E-3</c:v>
                </c:pt>
                <c:pt idx="32">
                  <c:v>1.0960000000000119E-3</c:v>
                </c:pt>
                <c:pt idx="33">
                  <c:v>1.1170000000000051E-3</c:v>
                </c:pt>
                <c:pt idx="34">
                  <c:v>1.1380000000000123E-3</c:v>
                </c:pt>
                <c:pt idx="35">
                  <c:v>1.1590000000000055E-3</c:v>
                </c:pt>
                <c:pt idx="36">
                  <c:v>1.1809999999999998E-3</c:v>
                </c:pt>
                <c:pt idx="37">
                  <c:v>1.2040000000000089E-3</c:v>
                </c:pt>
                <c:pt idx="38">
                  <c:v>1.2280000000000051E-3</c:v>
                </c:pt>
                <c:pt idx="39">
                  <c:v>1.2520000000000014E-3</c:v>
                </c:pt>
                <c:pt idx="40">
                  <c:v>1.2760000000000115E-3</c:v>
                </c:pt>
                <c:pt idx="41">
                  <c:v>1.3020000000000097E-3</c:v>
                </c:pt>
                <c:pt idx="42">
                  <c:v>1.328000000000008E-3</c:v>
                </c:pt>
                <c:pt idx="43">
                  <c:v>1.3540000000000062E-3</c:v>
                </c:pt>
                <c:pt idx="44">
                  <c:v>1.3810000000000055E-3</c:v>
                </c:pt>
                <c:pt idx="45">
                  <c:v>1.4090000000000057E-3</c:v>
                </c:pt>
                <c:pt idx="46">
                  <c:v>1.438000000000007E-3</c:v>
                </c:pt>
                <c:pt idx="47">
                  <c:v>1.4660000000000072E-3</c:v>
                </c:pt>
                <c:pt idx="48">
                  <c:v>1.4960000000000095E-3</c:v>
                </c:pt>
                <c:pt idx="49">
                  <c:v>1.5260000000000117E-3</c:v>
                </c:pt>
                <c:pt idx="50">
                  <c:v>1.5560000000000001E-3</c:v>
                </c:pt>
                <c:pt idx="51">
                  <c:v>1.5870000000000033E-3</c:v>
                </c:pt>
                <c:pt idx="52">
                  <c:v>1.6180000000000066E-3</c:v>
                </c:pt>
                <c:pt idx="53">
                  <c:v>1.6500000000000108E-3</c:v>
                </c:pt>
                <c:pt idx="54">
                  <c:v>1.6820000000000012E-3</c:v>
                </c:pt>
                <c:pt idx="55">
                  <c:v>1.7150000000000064E-3</c:v>
                </c:pt>
                <c:pt idx="56">
                  <c:v>1.7480000000000117E-3</c:v>
                </c:pt>
                <c:pt idx="57">
                  <c:v>1.7810000000000031E-3</c:v>
                </c:pt>
                <c:pt idx="58">
                  <c:v>1.8140000000000083E-3</c:v>
                </c:pt>
                <c:pt idx="59">
                  <c:v>1.8480000000000007E-3</c:v>
                </c:pt>
                <c:pt idx="60">
                  <c:v>1.8810000000000059E-3</c:v>
                </c:pt>
                <c:pt idx="61">
                  <c:v>1.9150000000000122E-3</c:v>
                </c:pt>
                <c:pt idx="62">
                  <c:v>1.9490000000000045E-3</c:v>
                </c:pt>
                <c:pt idx="63">
                  <c:v>1.9840000000000118E-3</c:v>
                </c:pt>
                <c:pt idx="64">
                  <c:v>2.0180000000000042E-3</c:v>
                </c:pt>
                <c:pt idx="65">
                  <c:v>2.0520000000000104E-3</c:v>
                </c:pt>
                <c:pt idx="66">
                  <c:v>2.0860000000000028E-3</c:v>
                </c:pt>
                <c:pt idx="67">
                  <c:v>2.120000000000009E-3</c:v>
                </c:pt>
                <c:pt idx="68">
                  <c:v>2.1540000000000014E-3</c:v>
                </c:pt>
                <c:pt idx="69">
                  <c:v>2.1870000000000066E-3</c:v>
                </c:pt>
                <c:pt idx="70">
                  <c:v>2.2200000000000119E-3</c:v>
                </c:pt>
                <c:pt idx="71">
                  <c:v>2.2530000000000033E-3</c:v>
                </c:pt>
                <c:pt idx="72">
                  <c:v>2.2860000000000085E-3</c:v>
                </c:pt>
                <c:pt idx="73">
                  <c:v>2.3179999999999989E-3</c:v>
                </c:pt>
                <c:pt idx="74">
                  <c:v>2.3500000000000031E-3</c:v>
                </c:pt>
                <c:pt idx="75">
                  <c:v>2.3810000000000064E-3</c:v>
                </c:pt>
                <c:pt idx="76">
                  <c:v>2.4120000000000096E-3</c:v>
                </c:pt>
                <c:pt idx="77">
                  <c:v>2.4420000000000119E-3</c:v>
                </c:pt>
                <c:pt idx="78">
                  <c:v>2.4709999999999992E-3</c:v>
                </c:pt>
                <c:pt idx="79">
                  <c:v>2.5000000000000005E-3</c:v>
                </c:pt>
                <c:pt idx="80">
                  <c:v>2.5269999999999997E-3</c:v>
                </c:pt>
                <c:pt idx="81">
                  <c:v>2.553999999999999E-3</c:v>
                </c:pt>
                <c:pt idx="82">
                  <c:v>2.5800000000000111E-3</c:v>
                </c:pt>
                <c:pt idx="83">
                  <c:v>2.6060000000000094E-3</c:v>
                </c:pt>
                <c:pt idx="84">
                  <c:v>2.6300000000000056E-3</c:v>
                </c:pt>
                <c:pt idx="85">
                  <c:v>2.6530000000000008E-3</c:v>
                </c:pt>
                <c:pt idx="86">
                  <c:v>2.675000000000009E-3</c:v>
                </c:pt>
                <c:pt idx="87">
                  <c:v>2.6960000000000022E-3</c:v>
                </c:pt>
                <c:pt idx="88">
                  <c:v>2.7160000000000083E-3</c:v>
                </c:pt>
                <c:pt idx="89">
                  <c:v>2.7340000000000125E-3</c:v>
                </c:pt>
                <c:pt idx="90">
                  <c:v>2.7520000000000027E-3</c:v>
                </c:pt>
                <c:pt idx="91">
                  <c:v>2.7680000000000048E-3</c:v>
                </c:pt>
                <c:pt idx="92">
                  <c:v>2.782000000000005E-3</c:v>
                </c:pt>
                <c:pt idx="93">
                  <c:v>2.7960000000000051E-3</c:v>
                </c:pt>
                <c:pt idx="94">
                  <c:v>2.8080000000000032E-3</c:v>
                </c:pt>
                <c:pt idx="95">
                  <c:v>2.8190000000000003E-3</c:v>
                </c:pt>
                <c:pt idx="96">
                  <c:v>2.8280000000000093E-3</c:v>
                </c:pt>
                <c:pt idx="97">
                  <c:v>2.8360000000000034E-3</c:v>
                </c:pt>
                <c:pt idx="98">
                  <c:v>2.8430000000000104E-3</c:v>
                </c:pt>
                <c:pt idx="99">
                  <c:v>2.8480000000000016E-3</c:v>
                </c:pt>
                <c:pt idx="100">
                  <c:v>2.8510000000000046E-3</c:v>
                </c:pt>
                <c:pt idx="101">
                  <c:v>2.8530000000000066E-3</c:v>
                </c:pt>
                <c:pt idx="102">
                  <c:v>2.8540000000000076E-3</c:v>
                </c:pt>
                <c:pt idx="103">
                  <c:v>2.8530000000000066E-3</c:v>
                </c:pt>
                <c:pt idx="104">
                  <c:v>2.8510000000000046E-3</c:v>
                </c:pt>
                <c:pt idx="105">
                  <c:v>2.8470000000000006E-3</c:v>
                </c:pt>
                <c:pt idx="106">
                  <c:v>2.8420000000000094E-3</c:v>
                </c:pt>
                <c:pt idx="107">
                  <c:v>2.8350000000000024E-3</c:v>
                </c:pt>
                <c:pt idx="108">
                  <c:v>2.8270000000000083E-3</c:v>
                </c:pt>
                <c:pt idx="109">
                  <c:v>2.8170000000000122E-3</c:v>
                </c:pt>
                <c:pt idx="110">
                  <c:v>2.8060000000000012E-3</c:v>
                </c:pt>
                <c:pt idx="111">
                  <c:v>2.7940000000000031E-3</c:v>
                </c:pt>
                <c:pt idx="112">
                  <c:v>2.780000000000003E-3</c:v>
                </c:pt>
                <c:pt idx="113">
                  <c:v>2.7650000000000018E-3</c:v>
                </c:pt>
                <c:pt idx="114">
                  <c:v>2.7489999999999997E-3</c:v>
                </c:pt>
                <c:pt idx="115">
                  <c:v>2.7310000000000095E-3</c:v>
                </c:pt>
                <c:pt idx="116">
                  <c:v>2.7120000000000043E-3</c:v>
                </c:pt>
                <c:pt idx="117">
                  <c:v>2.6920000000000121E-3</c:v>
                </c:pt>
                <c:pt idx="118">
                  <c:v>2.671000000000005E-3</c:v>
                </c:pt>
                <c:pt idx="119">
                  <c:v>2.6490000000000107E-3</c:v>
                </c:pt>
                <c:pt idx="120">
                  <c:v>2.6250000000000006E-3</c:v>
                </c:pt>
                <c:pt idx="121">
                  <c:v>2.6010000000000044E-3</c:v>
                </c:pt>
                <c:pt idx="122">
                  <c:v>2.5760000000000071E-3</c:v>
                </c:pt>
                <c:pt idx="123">
                  <c:v>2.5490000000000079E-3</c:v>
                </c:pt>
                <c:pt idx="124">
                  <c:v>2.5220000000000086E-3</c:v>
                </c:pt>
                <c:pt idx="125">
                  <c:v>2.4940000000000084E-3</c:v>
                </c:pt>
                <c:pt idx="126">
                  <c:v>2.4660000000000081E-3</c:v>
                </c:pt>
                <c:pt idx="127">
                  <c:v>2.4360000000000059E-3</c:v>
                </c:pt>
                <c:pt idx="128">
                  <c:v>2.4060000000000036E-3</c:v>
                </c:pt>
                <c:pt idx="129">
                  <c:v>2.3750000000000004E-3</c:v>
                </c:pt>
                <c:pt idx="130">
                  <c:v>2.344000000000011E-3</c:v>
                </c:pt>
                <c:pt idx="131">
                  <c:v>2.3120000000000068E-3</c:v>
                </c:pt>
                <c:pt idx="132">
                  <c:v>2.2790000000000015E-3</c:v>
                </c:pt>
                <c:pt idx="133">
                  <c:v>2.2470000000000111E-3</c:v>
                </c:pt>
                <c:pt idx="134">
                  <c:v>2.2130000000000049E-3</c:v>
                </c:pt>
                <c:pt idx="135">
                  <c:v>2.1799999999999996E-3</c:v>
                </c:pt>
                <c:pt idx="136">
                  <c:v>2.1460000000000073E-3</c:v>
                </c:pt>
                <c:pt idx="137">
                  <c:v>2.112000000000001E-3</c:v>
                </c:pt>
                <c:pt idx="138">
                  <c:v>2.0780000000000087E-3</c:v>
                </c:pt>
                <c:pt idx="139">
                  <c:v>2.0440000000000024E-3</c:v>
                </c:pt>
                <c:pt idx="140">
                  <c:v>2.01000000000001E-3</c:v>
                </c:pt>
                <c:pt idx="141">
                  <c:v>1.9760000000000038E-3</c:v>
                </c:pt>
                <c:pt idx="142">
                  <c:v>1.9410000000000104E-3</c:v>
                </c:pt>
                <c:pt idx="143">
                  <c:v>1.9070000000000042E-3</c:v>
                </c:pt>
                <c:pt idx="144">
                  <c:v>1.8730000000000118E-3</c:v>
                </c:pt>
                <c:pt idx="145">
                  <c:v>1.8390000000000056E-3</c:v>
                </c:pt>
                <c:pt idx="146">
                  <c:v>1.8060000000000003E-3</c:v>
                </c:pt>
                <c:pt idx="147">
                  <c:v>1.7720000000000079E-3</c:v>
                </c:pt>
                <c:pt idx="148">
                  <c:v>1.7390000000000027E-3</c:v>
                </c:pt>
                <c:pt idx="149">
                  <c:v>1.7060000000000113E-3</c:v>
                </c:pt>
                <c:pt idx="150">
                  <c:v>1.6740000000000071E-3</c:v>
                </c:pt>
                <c:pt idx="151">
                  <c:v>1.6420000000000028E-3</c:v>
                </c:pt>
                <c:pt idx="152">
                  <c:v>1.6100000000000125E-3</c:v>
                </c:pt>
                <c:pt idx="153">
                  <c:v>1.5790000000000092E-3</c:v>
                </c:pt>
                <c:pt idx="154">
                  <c:v>1.548000000000006E-3</c:v>
                </c:pt>
                <c:pt idx="155">
                  <c:v>1.5180000000000037E-3</c:v>
                </c:pt>
                <c:pt idx="156">
                  <c:v>1.4880000000000015E-3</c:v>
                </c:pt>
                <c:pt idx="157">
                  <c:v>1.4579999999999992E-3</c:v>
                </c:pt>
                <c:pt idx="158">
                  <c:v>1.429999999999999E-3</c:v>
                </c:pt>
                <c:pt idx="159">
                  <c:v>1.4019999999999987E-3</c:v>
                </c:pt>
                <c:pt idx="160">
                  <c:v>1.3740000000000124E-3</c:v>
                </c:pt>
                <c:pt idx="161">
                  <c:v>1.3469999999999992E-3</c:v>
                </c:pt>
                <c:pt idx="162">
                  <c:v>1.321000000000001E-3</c:v>
                </c:pt>
                <c:pt idx="163">
                  <c:v>1.2950000000000027E-3</c:v>
                </c:pt>
                <c:pt idx="164">
                  <c:v>1.2700000000000055E-3</c:v>
                </c:pt>
                <c:pt idx="165">
                  <c:v>1.2450000000000083E-3</c:v>
                </c:pt>
                <c:pt idx="166">
                  <c:v>1.221000000000012E-3</c:v>
                </c:pt>
                <c:pt idx="167">
                  <c:v>1.1980000000000029E-3</c:v>
                </c:pt>
                <c:pt idx="168">
                  <c:v>1.1760000000000086E-3</c:v>
                </c:pt>
                <c:pt idx="169">
                  <c:v>1.1540000000000005E-3</c:v>
                </c:pt>
                <c:pt idx="170">
                  <c:v>1.1330000000000073E-3</c:v>
                </c:pt>
                <c:pt idx="171">
                  <c:v>1.1120000000000001E-3</c:v>
                </c:pt>
                <c:pt idx="172">
                  <c:v>1.0920000000000079E-3</c:v>
                </c:pt>
                <c:pt idx="173">
                  <c:v>1.0730000000000028E-3</c:v>
                </c:pt>
                <c:pt idx="174">
                  <c:v>1.0549999999999986E-3</c:v>
                </c:pt>
                <c:pt idx="175">
                  <c:v>1.0370000000000084E-3</c:v>
                </c:pt>
                <c:pt idx="176">
                  <c:v>1.0190000000000043E-3</c:v>
                </c:pt>
                <c:pt idx="177">
                  <c:v>1.0030000000000022E-3</c:v>
                </c:pt>
                <c:pt idx="178">
                  <c:v>9.8700000000000003E-4</c:v>
                </c:pt>
                <c:pt idx="179">
                  <c:v>9.7100000000001178E-4</c:v>
                </c:pt>
                <c:pt idx="180">
                  <c:v>9.5700000000001166E-4</c:v>
                </c:pt>
                <c:pt idx="181">
                  <c:v>9.4300000000001154E-4</c:v>
                </c:pt>
                <c:pt idx="182">
                  <c:v>9.2900000000001141E-4</c:v>
                </c:pt>
                <c:pt idx="183">
                  <c:v>9.1600000000001229E-4</c:v>
                </c:pt>
                <c:pt idx="184">
                  <c:v>9.0400000000000029E-4</c:v>
                </c:pt>
                <c:pt idx="185">
                  <c:v>8.9200000000000217E-4</c:v>
                </c:pt>
                <c:pt idx="186">
                  <c:v>8.8100000000000504E-4</c:v>
                </c:pt>
                <c:pt idx="187">
                  <c:v>8.7000000000000792E-4</c:v>
                </c:pt>
                <c:pt idx="188">
                  <c:v>8.600000000000118E-4</c:v>
                </c:pt>
                <c:pt idx="189">
                  <c:v>8.500000000000018E-4</c:v>
                </c:pt>
                <c:pt idx="190">
                  <c:v>8.4100000000000667E-4</c:v>
                </c:pt>
                <c:pt idx="191">
                  <c:v>8.3299999999999867E-4</c:v>
                </c:pt>
                <c:pt idx="192">
                  <c:v>8.2500000000000455E-4</c:v>
                </c:pt>
                <c:pt idx="193">
                  <c:v>8.1700000000001043E-4</c:v>
                </c:pt>
                <c:pt idx="194">
                  <c:v>8.1000000000000343E-4</c:v>
                </c:pt>
                <c:pt idx="195">
                  <c:v>8.030000000000103E-4</c:v>
                </c:pt>
                <c:pt idx="196">
                  <c:v>7.970000000000043E-4</c:v>
                </c:pt>
                <c:pt idx="197">
                  <c:v>7.9100000000001218E-4</c:v>
                </c:pt>
                <c:pt idx="198">
                  <c:v>7.8600000000000718E-4</c:v>
                </c:pt>
                <c:pt idx="199">
                  <c:v>7.8100000000000218E-4</c:v>
                </c:pt>
                <c:pt idx="200">
                  <c:v>7.7600000000001106E-4</c:v>
                </c:pt>
                <c:pt idx="201">
                  <c:v>7.7200000000000706E-4</c:v>
                </c:pt>
                <c:pt idx="202">
                  <c:v>7.6800000000000306E-4</c:v>
                </c:pt>
                <c:pt idx="203">
                  <c:v>7.6500000000000005E-4</c:v>
                </c:pt>
                <c:pt idx="204">
                  <c:v>7.6100000000000993E-4</c:v>
                </c:pt>
                <c:pt idx="205">
                  <c:v>7.5900000000000793E-4</c:v>
                </c:pt>
                <c:pt idx="206">
                  <c:v>7.5600000000000493E-4</c:v>
                </c:pt>
                <c:pt idx="207">
                  <c:v>7.5400000000000293E-4</c:v>
                </c:pt>
                <c:pt idx="208">
                  <c:v>7.5200000000000093E-4</c:v>
                </c:pt>
                <c:pt idx="209">
                  <c:v>7.4999999999999893E-4</c:v>
                </c:pt>
                <c:pt idx="210">
                  <c:v>7.4900000000001181E-4</c:v>
                </c:pt>
                <c:pt idx="211">
                  <c:v>7.4800000000001081E-4</c:v>
                </c:pt>
                <c:pt idx="212">
                  <c:v>7.4700000000000981E-4</c:v>
                </c:pt>
                <c:pt idx="213">
                  <c:v>7.4600000000000881E-4</c:v>
                </c:pt>
                <c:pt idx="214">
                  <c:v>7.4600000000000881E-4</c:v>
                </c:pt>
                <c:pt idx="215">
                  <c:v>7.4600000000000881E-4</c:v>
                </c:pt>
              </c:numCache>
            </c:numRef>
          </c:yVal>
          <c:smooth val="1"/>
        </c:ser>
        <c:axId val="166293888"/>
        <c:axId val="166295424"/>
      </c:scatterChart>
      <c:valAx>
        <c:axId val="166293888"/>
        <c:scaling>
          <c:orientation val="minMax"/>
        </c:scaling>
        <c:axPos val="b"/>
        <c:numFmt formatCode="General" sourceLinked="1"/>
        <c:tickLblPos val="nextTo"/>
        <c:crossAx val="166295424"/>
        <c:crosses val="autoZero"/>
        <c:crossBetween val="midCat"/>
      </c:valAx>
      <c:valAx>
        <c:axId val="166295424"/>
        <c:scaling>
          <c:orientation val="minMax"/>
        </c:scaling>
        <c:axPos val="l"/>
        <c:majorGridlines/>
        <c:numFmt formatCode="General" sourceLinked="1"/>
        <c:tickLblPos val="nextTo"/>
        <c:crossAx val="166293888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66" l="0.70000000000000062" r="0.70000000000000062" t="0.75000000000000466" header="0.30000000000000032" footer="0.30000000000000032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2.769385699899295E-2"/>
          <c:y val="6.2725564476854179E-2"/>
          <c:w val="0.80093152064451678"/>
          <c:h val="0.87058126354895304"/>
        </c:manualLayout>
      </c:layout>
      <c:scatterChart>
        <c:scatterStyle val="smoothMarker"/>
        <c:ser>
          <c:idx val="0"/>
          <c:order val="0"/>
          <c:tx>
            <c:strRef>
              <c:f>Schrodinger!$I$459</c:f>
              <c:strCache>
                <c:ptCount val="1"/>
                <c:pt idx="0">
                  <c:v>6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Schrodinger!$I$460:$I$4895</c:f>
              <c:numCache>
                <c:formatCode>General</c:formatCode>
                <c:ptCount val="4436"/>
                <c:pt idx="3297">
                  <c:v>1.0999999999999999E-2</c:v>
                </c:pt>
                <c:pt idx="3298">
                  <c:v>1.0999999999999999E-2</c:v>
                </c:pt>
                <c:pt idx="3299">
                  <c:v>1.1001E-2</c:v>
                </c:pt>
                <c:pt idx="3300">
                  <c:v>1.1001E-2</c:v>
                </c:pt>
                <c:pt idx="3301">
                  <c:v>1.1003000000000002E-2</c:v>
                </c:pt>
                <c:pt idx="3302">
                  <c:v>1.1004000000000003E-2</c:v>
                </c:pt>
                <c:pt idx="3303">
                  <c:v>1.1006000000000005E-2</c:v>
                </c:pt>
                <c:pt idx="3304">
                  <c:v>1.1008000000000007E-2</c:v>
                </c:pt>
                <c:pt idx="3305">
                  <c:v>1.101100000000001E-2</c:v>
                </c:pt>
                <c:pt idx="3306">
                  <c:v>1.1013000000000012E-2</c:v>
                </c:pt>
                <c:pt idx="3307">
                  <c:v>1.1016000000000001E-2</c:v>
                </c:pt>
                <c:pt idx="3308">
                  <c:v>1.1020000000000005E-2</c:v>
                </c:pt>
                <c:pt idx="3309">
                  <c:v>1.1024000000000009E-2</c:v>
                </c:pt>
                <c:pt idx="3310">
                  <c:v>1.1028E-2</c:v>
                </c:pt>
                <c:pt idx="3311">
                  <c:v>1.1032000000000004E-2</c:v>
                </c:pt>
                <c:pt idx="3312">
                  <c:v>1.1037000000000009E-2</c:v>
                </c:pt>
                <c:pt idx="3313">
                  <c:v>1.1042E-2</c:v>
                </c:pt>
                <c:pt idx="3314">
                  <c:v>1.1047000000000005E-2</c:v>
                </c:pt>
                <c:pt idx="3315">
                  <c:v>1.1053000000000011E-2</c:v>
                </c:pt>
                <c:pt idx="3316">
                  <c:v>1.1059000000000003E-2</c:v>
                </c:pt>
                <c:pt idx="3317">
                  <c:v>1.1065000000000009E-2</c:v>
                </c:pt>
                <c:pt idx="3318">
                  <c:v>1.1072000000000002E-2</c:v>
                </c:pt>
                <c:pt idx="3319">
                  <c:v>1.1079000000000009E-2</c:v>
                </c:pt>
                <c:pt idx="3320">
                  <c:v>1.1086000000000002E-2</c:v>
                </c:pt>
                <c:pt idx="3321">
                  <c:v>1.109400000000001E-2</c:v>
                </c:pt>
                <c:pt idx="3322">
                  <c:v>1.1102000000000004E-2</c:v>
                </c:pt>
                <c:pt idx="3323">
                  <c:v>1.1110000000000012E-2</c:v>
                </c:pt>
                <c:pt idx="3324">
                  <c:v>1.1118000000000006E-2</c:v>
                </c:pt>
                <c:pt idx="3325">
                  <c:v>1.1127000000000001E-2</c:v>
                </c:pt>
                <c:pt idx="3326">
                  <c:v>1.113600000000001E-2</c:v>
                </c:pt>
                <c:pt idx="3327">
                  <c:v>1.1145000000000006E-2</c:v>
                </c:pt>
                <c:pt idx="3328">
                  <c:v>1.1155000000000002E-2</c:v>
                </c:pt>
                <c:pt idx="3329">
                  <c:v>1.1165000000000012E-2</c:v>
                </c:pt>
                <c:pt idx="3330">
                  <c:v>1.1175000000000008E-2</c:v>
                </c:pt>
                <c:pt idx="3331">
                  <c:v>1.1186000000000005E-2</c:v>
                </c:pt>
                <c:pt idx="3332">
                  <c:v>1.1197000000000002E-2</c:v>
                </c:pt>
                <c:pt idx="3333">
                  <c:v>1.1207999999999999E-2</c:v>
                </c:pt>
                <c:pt idx="3334">
                  <c:v>1.121900000000001E-2</c:v>
                </c:pt>
                <c:pt idx="3335">
                  <c:v>1.1231000000000008E-2</c:v>
                </c:pt>
                <c:pt idx="3336">
                  <c:v>1.1243000000000006E-2</c:v>
                </c:pt>
                <c:pt idx="3337">
                  <c:v>1.1255000000000005E-2</c:v>
                </c:pt>
                <c:pt idx="3338">
                  <c:v>1.1267000000000003E-2</c:v>
                </c:pt>
                <c:pt idx="3339">
                  <c:v>1.1280000000000002E-2</c:v>
                </c:pt>
                <c:pt idx="3340">
                  <c:v>1.1293000000000001E-2</c:v>
                </c:pt>
                <c:pt idx="3341">
                  <c:v>1.1306E-2</c:v>
                </c:pt>
                <c:pt idx="3342">
                  <c:v>1.132E-2</c:v>
                </c:pt>
                <c:pt idx="3343">
                  <c:v>1.1332999999999999E-2</c:v>
                </c:pt>
                <c:pt idx="3344">
                  <c:v>1.1346999999999999E-2</c:v>
                </c:pt>
                <c:pt idx="3345">
                  <c:v>1.1361E-2</c:v>
                </c:pt>
                <c:pt idx="3346">
                  <c:v>1.1376000000000001E-2</c:v>
                </c:pt>
                <c:pt idx="3347">
                  <c:v>1.1390000000000001E-2</c:v>
                </c:pt>
                <c:pt idx="3348">
                  <c:v>1.1405000000000002E-2</c:v>
                </c:pt>
                <c:pt idx="3349">
                  <c:v>1.1420000000000003E-2</c:v>
                </c:pt>
                <c:pt idx="3350">
                  <c:v>1.1436000000000005E-2</c:v>
                </c:pt>
                <c:pt idx="3351">
                  <c:v>1.1451000000000006E-2</c:v>
                </c:pt>
                <c:pt idx="3352">
                  <c:v>1.1467000000000008E-2</c:v>
                </c:pt>
                <c:pt idx="3353">
                  <c:v>1.1483000000000011E-2</c:v>
                </c:pt>
                <c:pt idx="3354">
                  <c:v>1.1499000000000013E-2</c:v>
                </c:pt>
                <c:pt idx="3355">
                  <c:v>1.1515000000000001E-2</c:v>
                </c:pt>
                <c:pt idx="3356">
                  <c:v>1.1532000000000004E-2</c:v>
                </c:pt>
                <c:pt idx="3357">
                  <c:v>1.1548000000000006E-2</c:v>
                </c:pt>
                <c:pt idx="3358">
                  <c:v>1.1565000000000009E-2</c:v>
                </c:pt>
                <c:pt idx="3359">
                  <c:v>1.1582000000000012E-2</c:v>
                </c:pt>
                <c:pt idx="3360">
                  <c:v>1.1599000000000002E-2</c:v>
                </c:pt>
                <c:pt idx="3361">
                  <c:v>1.1617000000000006E-2</c:v>
                </c:pt>
                <c:pt idx="3362">
                  <c:v>1.1634000000000009E-2</c:v>
                </c:pt>
                <c:pt idx="3363">
                  <c:v>1.1651999999999999E-2</c:v>
                </c:pt>
                <c:pt idx="3364">
                  <c:v>1.1669000000000002E-2</c:v>
                </c:pt>
                <c:pt idx="3365">
                  <c:v>1.1687000000000006E-2</c:v>
                </c:pt>
                <c:pt idx="3366">
                  <c:v>1.1705000000000011E-2</c:v>
                </c:pt>
                <c:pt idx="3367">
                  <c:v>1.1724000000000002E-2</c:v>
                </c:pt>
                <c:pt idx="3368">
                  <c:v>1.1742000000000006E-2</c:v>
                </c:pt>
                <c:pt idx="3369">
                  <c:v>1.176000000000001E-2</c:v>
                </c:pt>
                <c:pt idx="3370">
                  <c:v>1.1779000000000001E-2</c:v>
                </c:pt>
                <c:pt idx="3371">
                  <c:v>1.1797000000000005E-2</c:v>
                </c:pt>
                <c:pt idx="3372">
                  <c:v>1.1816000000000011E-2</c:v>
                </c:pt>
                <c:pt idx="3373">
                  <c:v>1.1834000000000001E-2</c:v>
                </c:pt>
                <c:pt idx="3374">
                  <c:v>1.1853000000000006E-2</c:v>
                </c:pt>
                <c:pt idx="3375">
                  <c:v>1.1872000000000011E-2</c:v>
                </c:pt>
                <c:pt idx="3376">
                  <c:v>1.1891000000000002E-2</c:v>
                </c:pt>
                <c:pt idx="3377">
                  <c:v>1.1910000000000007E-2</c:v>
                </c:pt>
                <c:pt idx="3378">
                  <c:v>1.1929000000000013E-2</c:v>
                </c:pt>
                <c:pt idx="3379">
                  <c:v>1.1948000000000004E-2</c:v>
                </c:pt>
                <c:pt idx="3380">
                  <c:v>1.1967000000000009E-2</c:v>
                </c:pt>
                <c:pt idx="3381">
                  <c:v>1.1986E-2</c:v>
                </c:pt>
                <c:pt idx="3382">
                  <c:v>1.2005000000000005E-2</c:v>
                </c:pt>
                <c:pt idx="3383">
                  <c:v>1.202400000000001E-2</c:v>
                </c:pt>
                <c:pt idx="3384">
                  <c:v>1.2043000000000002E-2</c:v>
                </c:pt>
                <c:pt idx="3385">
                  <c:v>1.2062000000000007E-2</c:v>
                </c:pt>
                <c:pt idx="3386">
                  <c:v>1.2081000000000012E-2</c:v>
                </c:pt>
                <c:pt idx="3387">
                  <c:v>1.2100000000000003E-2</c:v>
                </c:pt>
                <c:pt idx="3388">
                  <c:v>1.2119000000000008E-2</c:v>
                </c:pt>
                <c:pt idx="3389">
                  <c:v>1.2137999999999999E-2</c:v>
                </c:pt>
                <c:pt idx="3390">
                  <c:v>1.2156000000000004E-2</c:v>
                </c:pt>
                <c:pt idx="3391">
                  <c:v>1.2175000000000009E-2</c:v>
                </c:pt>
                <c:pt idx="3392">
                  <c:v>1.2194E-2</c:v>
                </c:pt>
                <c:pt idx="3393">
                  <c:v>1.2212000000000004E-2</c:v>
                </c:pt>
                <c:pt idx="3394">
                  <c:v>1.2231000000000009E-2</c:v>
                </c:pt>
                <c:pt idx="3395">
                  <c:v>1.2248999999999999E-2</c:v>
                </c:pt>
                <c:pt idx="3396">
                  <c:v>1.2267000000000004E-2</c:v>
                </c:pt>
                <c:pt idx="3397">
                  <c:v>1.2285000000000008E-2</c:v>
                </c:pt>
                <c:pt idx="3398">
                  <c:v>1.2303000000000012E-2</c:v>
                </c:pt>
                <c:pt idx="3399">
                  <c:v>1.2321000000000002E-2</c:v>
                </c:pt>
                <c:pt idx="3400">
                  <c:v>1.2339000000000006E-2</c:v>
                </c:pt>
                <c:pt idx="3401">
                  <c:v>1.2356000000000009E-2</c:v>
                </c:pt>
                <c:pt idx="3402">
                  <c:v>1.2373000000000012E-2</c:v>
                </c:pt>
                <c:pt idx="3403">
                  <c:v>1.2390000000000002E-2</c:v>
                </c:pt>
                <c:pt idx="3404">
                  <c:v>1.2407000000000005E-2</c:v>
                </c:pt>
                <c:pt idx="3405">
                  <c:v>1.2424000000000008E-2</c:v>
                </c:pt>
                <c:pt idx="3406">
                  <c:v>1.244000000000001E-2</c:v>
                </c:pt>
                <c:pt idx="3407">
                  <c:v>1.2456999999999999E-2</c:v>
                </c:pt>
                <c:pt idx="3408">
                  <c:v>1.2473000000000001E-2</c:v>
                </c:pt>
                <c:pt idx="3409">
                  <c:v>1.2488000000000003E-2</c:v>
                </c:pt>
                <c:pt idx="3410">
                  <c:v>1.2504000000000005E-2</c:v>
                </c:pt>
                <c:pt idx="3411">
                  <c:v>1.2519000000000006E-2</c:v>
                </c:pt>
                <c:pt idx="3412">
                  <c:v>1.2534000000000007E-2</c:v>
                </c:pt>
                <c:pt idx="3413">
                  <c:v>1.2549000000000008E-2</c:v>
                </c:pt>
                <c:pt idx="3414">
                  <c:v>1.2563000000000008E-2</c:v>
                </c:pt>
                <c:pt idx="3415">
                  <c:v>1.2577000000000008E-2</c:v>
                </c:pt>
                <c:pt idx="3416">
                  <c:v>1.2591000000000008E-2</c:v>
                </c:pt>
                <c:pt idx="3417">
                  <c:v>1.2604000000000008E-2</c:v>
                </c:pt>
                <c:pt idx="3418">
                  <c:v>1.2617000000000007E-2</c:v>
                </c:pt>
                <c:pt idx="3419">
                  <c:v>1.2630000000000006E-2</c:v>
                </c:pt>
                <c:pt idx="3420">
                  <c:v>1.2642000000000004E-2</c:v>
                </c:pt>
                <c:pt idx="3421">
                  <c:v>1.2654000000000002E-2</c:v>
                </c:pt>
                <c:pt idx="3422">
                  <c:v>1.2664999999999999E-2</c:v>
                </c:pt>
                <c:pt idx="3423">
                  <c:v>1.2677000000000011E-2</c:v>
                </c:pt>
                <c:pt idx="3424">
                  <c:v>1.2687000000000007E-2</c:v>
                </c:pt>
                <c:pt idx="3425">
                  <c:v>1.2698000000000004E-2</c:v>
                </c:pt>
                <c:pt idx="3426">
                  <c:v>1.2708000000000001E-2</c:v>
                </c:pt>
                <c:pt idx="3427">
                  <c:v>1.271700000000001E-2</c:v>
                </c:pt>
                <c:pt idx="3428">
                  <c:v>1.2726000000000005E-2</c:v>
                </c:pt>
                <c:pt idx="3429">
                  <c:v>1.2735E-2</c:v>
                </c:pt>
                <c:pt idx="3430">
                  <c:v>1.2743000000000008E-2</c:v>
                </c:pt>
                <c:pt idx="3431">
                  <c:v>1.2751000000000002E-2</c:v>
                </c:pt>
                <c:pt idx="3432">
                  <c:v>1.2758000000000009E-2</c:v>
                </c:pt>
                <c:pt idx="3433">
                  <c:v>1.2765000000000002E-2</c:v>
                </c:pt>
                <c:pt idx="3434">
                  <c:v>1.2771000000000008E-2</c:v>
                </c:pt>
                <c:pt idx="3435">
                  <c:v>1.2777E-2</c:v>
                </c:pt>
                <c:pt idx="3436">
                  <c:v>1.2782000000000005E-2</c:v>
                </c:pt>
                <c:pt idx="3437">
                  <c:v>1.278700000000001E-2</c:v>
                </c:pt>
                <c:pt idx="3438">
                  <c:v>1.2791E-2</c:v>
                </c:pt>
                <c:pt idx="3439">
                  <c:v>1.2795000000000004E-2</c:v>
                </c:pt>
                <c:pt idx="3440">
                  <c:v>1.2798000000000007E-2</c:v>
                </c:pt>
                <c:pt idx="3441">
                  <c:v>1.2800000000000009E-2</c:v>
                </c:pt>
                <c:pt idx="3442">
                  <c:v>1.2803000000000012E-2</c:v>
                </c:pt>
                <c:pt idx="3443">
                  <c:v>1.2803999999999999E-2</c:v>
                </c:pt>
                <c:pt idx="3444">
                  <c:v>1.2805E-2</c:v>
                </c:pt>
                <c:pt idx="3445">
                  <c:v>1.2806000000000001E-2</c:v>
                </c:pt>
                <c:pt idx="3446">
                  <c:v>1.2805E-2</c:v>
                </c:pt>
                <c:pt idx="3447">
                  <c:v>1.2805E-2</c:v>
                </c:pt>
                <c:pt idx="3448">
                  <c:v>1.2803999999999999E-2</c:v>
                </c:pt>
                <c:pt idx="3449">
                  <c:v>1.2802000000000011E-2</c:v>
                </c:pt>
                <c:pt idx="3450">
                  <c:v>1.2799000000000008E-2</c:v>
                </c:pt>
                <c:pt idx="3451">
                  <c:v>1.2796000000000005E-2</c:v>
                </c:pt>
                <c:pt idx="3452">
                  <c:v>1.2793000000000002E-2</c:v>
                </c:pt>
                <c:pt idx="3453">
                  <c:v>1.2789000000000012E-2</c:v>
                </c:pt>
                <c:pt idx="3454">
                  <c:v>1.2784000000000007E-2</c:v>
                </c:pt>
                <c:pt idx="3455">
                  <c:v>1.2779000000000002E-2</c:v>
                </c:pt>
                <c:pt idx="3456">
                  <c:v>1.277300000000001E-2</c:v>
                </c:pt>
                <c:pt idx="3457">
                  <c:v>1.2766000000000003E-2</c:v>
                </c:pt>
                <c:pt idx="3458">
                  <c:v>1.275900000000001E-2</c:v>
                </c:pt>
                <c:pt idx="3459">
                  <c:v>1.2752000000000003E-2</c:v>
                </c:pt>
                <c:pt idx="3460">
                  <c:v>1.2744000000000009E-2</c:v>
                </c:pt>
                <c:pt idx="3461">
                  <c:v>1.2735E-2</c:v>
                </c:pt>
                <c:pt idx="3462">
                  <c:v>1.2725000000000004E-2</c:v>
                </c:pt>
                <c:pt idx="3463">
                  <c:v>1.2716000000000009E-2</c:v>
                </c:pt>
                <c:pt idx="3464">
                  <c:v>1.2705000000000011E-2</c:v>
                </c:pt>
                <c:pt idx="3465">
                  <c:v>1.2694E-2</c:v>
                </c:pt>
                <c:pt idx="3466">
                  <c:v>1.2682000000000002E-2</c:v>
                </c:pt>
                <c:pt idx="3467">
                  <c:v>1.2670000000000004E-2</c:v>
                </c:pt>
                <c:pt idx="3468">
                  <c:v>1.2658000000000006E-2</c:v>
                </c:pt>
                <c:pt idx="3469">
                  <c:v>1.2644000000000006E-2</c:v>
                </c:pt>
                <c:pt idx="3470">
                  <c:v>1.2631000000000007E-2</c:v>
                </c:pt>
                <c:pt idx="3471">
                  <c:v>1.2616000000000006E-2</c:v>
                </c:pt>
                <c:pt idx="3472">
                  <c:v>1.2602000000000006E-2</c:v>
                </c:pt>
                <c:pt idx="3473">
                  <c:v>1.2586000000000003E-2</c:v>
                </c:pt>
                <c:pt idx="3474">
                  <c:v>1.2571000000000002E-2</c:v>
                </c:pt>
                <c:pt idx="3475">
                  <c:v>1.2553999999999999E-2</c:v>
                </c:pt>
                <c:pt idx="3476">
                  <c:v>1.2538000000000011E-2</c:v>
                </c:pt>
                <c:pt idx="3477">
                  <c:v>1.2520000000000007E-2</c:v>
                </c:pt>
                <c:pt idx="3478">
                  <c:v>1.2503000000000004E-2</c:v>
                </c:pt>
                <c:pt idx="3479">
                  <c:v>1.2485E-2</c:v>
                </c:pt>
                <c:pt idx="3480">
                  <c:v>1.2466000000000008E-2</c:v>
                </c:pt>
                <c:pt idx="3481">
                  <c:v>1.2447000000000003E-2</c:v>
                </c:pt>
                <c:pt idx="3482">
                  <c:v>1.2428000000000012E-2</c:v>
                </c:pt>
                <c:pt idx="3483">
                  <c:v>1.2408000000000006E-2</c:v>
                </c:pt>
                <c:pt idx="3484">
                  <c:v>1.2388E-2</c:v>
                </c:pt>
                <c:pt idx="3485">
                  <c:v>1.2368000000000007E-2</c:v>
                </c:pt>
                <c:pt idx="3486">
                  <c:v>1.2347E-2</c:v>
                </c:pt>
                <c:pt idx="3487">
                  <c:v>1.2326000000000007E-2</c:v>
                </c:pt>
                <c:pt idx="3488">
                  <c:v>1.2303999999999999E-2</c:v>
                </c:pt>
                <c:pt idx="3489">
                  <c:v>1.2283000000000006E-2</c:v>
                </c:pt>
                <c:pt idx="3490">
                  <c:v>1.2261000000000011E-2</c:v>
                </c:pt>
                <c:pt idx="3491">
                  <c:v>1.2239000000000003E-2</c:v>
                </c:pt>
                <c:pt idx="3492">
                  <c:v>1.2216000000000008E-2</c:v>
                </c:pt>
                <c:pt idx="3493">
                  <c:v>1.2194E-2</c:v>
                </c:pt>
                <c:pt idx="3494">
                  <c:v>1.2171000000000005E-2</c:v>
                </c:pt>
                <c:pt idx="3495">
                  <c:v>1.2148000000000009E-2</c:v>
                </c:pt>
                <c:pt idx="3496">
                  <c:v>1.2125E-2</c:v>
                </c:pt>
                <c:pt idx="3497">
                  <c:v>1.2102000000000005E-2</c:v>
                </c:pt>
                <c:pt idx="3498">
                  <c:v>1.2078000000000009E-2</c:v>
                </c:pt>
                <c:pt idx="3499">
                  <c:v>1.2055E-2</c:v>
                </c:pt>
                <c:pt idx="3500">
                  <c:v>1.2032000000000004E-2</c:v>
                </c:pt>
                <c:pt idx="3501">
                  <c:v>1.2008000000000008E-2</c:v>
                </c:pt>
                <c:pt idx="3502">
                  <c:v>1.1984999999999999E-2</c:v>
                </c:pt>
                <c:pt idx="3503">
                  <c:v>1.1961000000000003E-2</c:v>
                </c:pt>
                <c:pt idx="3504">
                  <c:v>1.1938000000000008E-2</c:v>
                </c:pt>
                <c:pt idx="3505">
                  <c:v>1.1914000000000011E-2</c:v>
                </c:pt>
                <c:pt idx="3506">
                  <c:v>1.1891000000000002E-2</c:v>
                </c:pt>
                <c:pt idx="3507">
                  <c:v>1.1868000000000007E-2</c:v>
                </c:pt>
                <c:pt idx="3508">
                  <c:v>1.1845000000000012E-2</c:v>
                </c:pt>
                <c:pt idx="3509">
                  <c:v>1.1822000000000003E-2</c:v>
                </c:pt>
                <c:pt idx="3510">
                  <c:v>1.1799000000000007E-2</c:v>
                </c:pt>
                <c:pt idx="3511">
                  <c:v>1.1776999999999999E-2</c:v>
                </c:pt>
                <c:pt idx="3512">
                  <c:v>1.1755000000000005E-2</c:v>
                </c:pt>
                <c:pt idx="3513">
                  <c:v>1.1733000000000011E-2</c:v>
                </c:pt>
                <c:pt idx="3514">
                  <c:v>1.1711000000000003E-2</c:v>
                </c:pt>
                <c:pt idx="3515">
                  <c:v>1.1690000000000009E-2</c:v>
                </c:pt>
                <c:pt idx="3516">
                  <c:v>1.1669000000000002E-2</c:v>
                </c:pt>
                <c:pt idx="3517">
                  <c:v>1.1648000000000009E-2</c:v>
                </c:pt>
                <c:pt idx="3518">
                  <c:v>1.1628000000000003E-2</c:v>
                </c:pt>
                <c:pt idx="3519">
                  <c:v>1.1608000000000011E-2</c:v>
                </c:pt>
                <c:pt idx="3520">
                  <c:v>1.1588000000000005E-2</c:v>
                </c:pt>
                <c:pt idx="3521">
                  <c:v>1.1568999999999999E-2</c:v>
                </c:pt>
                <c:pt idx="3522">
                  <c:v>1.1551000000000009E-2</c:v>
                </c:pt>
                <c:pt idx="3523">
                  <c:v>1.1533000000000005E-2</c:v>
                </c:pt>
                <c:pt idx="3524">
                  <c:v>1.1515000000000001E-2</c:v>
                </c:pt>
                <c:pt idx="3525">
                  <c:v>1.1498000000000012E-2</c:v>
                </c:pt>
                <c:pt idx="3526">
                  <c:v>1.148200000000001E-2</c:v>
                </c:pt>
                <c:pt idx="3527">
                  <c:v>1.1466000000000007E-2</c:v>
                </c:pt>
                <c:pt idx="3528">
                  <c:v>1.1451000000000006E-2</c:v>
                </c:pt>
                <c:pt idx="3529">
                  <c:v>1.1436000000000005E-2</c:v>
                </c:pt>
                <c:pt idx="3530">
                  <c:v>1.1422000000000005E-2</c:v>
                </c:pt>
                <c:pt idx="3531">
                  <c:v>1.1409000000000006E-2</c:v>
                </c:pt>
                <c:pt idx="3532">
                  <c:v>1.1397000000000008E-2</c:v>
                </c:pt>
                <c:pt idx="3533">
                  <c:v>1.138500000000001E-2</c:v>
                </c:pt>
                <c:pt idx="3534">
                  <c:v>1.1374000000000013E-2</c:v>
                </c:pt>
                <c:pt idx="3535">
                  <c:v>1.1363000000000002E-2</c:v>
                </c:pt>
                <c:pt idx="3536">
                  <c:v>1.1354000000000006E-2</c:v>
                </c:pt>
                <c:pt idx="3537">
                  <c:v>1.1345000000000011E-2</c:v>
                </c:pt>
                <c:pt idx="3538">
                  <c:v>1.1337000000000003E-2</c:v>
                </c:pt>
                <c:pt idx="3539">
                  <c:v>1.133000000000001E-2</c:v>
                </c:pt>
                <c:pt idx="3540">
                  <c:v>1.1323000000000003E-2</c:v>
                </c:pt>
                <c:pt idx="3541">
                  <c:v>1.1318000000000012E-2</c:v>
                </c:pt>
                <c:pt idx="3542">
                  <c:v>1.1313000000000007E-2</c:v>
                </c:pt>
                <c:pt idx="3543">
                  <c:v>1.1309000000000003E-2</c:v>
                </c:pt>
                <c:pt idx="3544">
                  <c:v>1.1306E-2</c:v>
                </c:pt>
                <c:pt idx="3545">
                  <c:v>1.1303000000000011E-2</c:v>
                </c:pt>
                <c:pt idx="3546">
                  <c:v>1.130200000000001E-2</c:v>
                </c:pt>
                <c:pt idx="3547">
                  <c:v>1.130200000000001E-2</c:v>
                </c:pt>
                <c:pt idx="3548">
                  <c:v>1.130200000000001E-2</c:v>
                </c:pt>
                <c:pt idx="3549">
                  <c:v>1.1303000000000011E-2</c:v>
                </c:pt>
                <c:pt idx="3550">
                  <c:v>1.1304999999999999E-2</c:v>
                </c:pt>
                <c:pt idx="3551">
                  <c:v>1.1308000000000002E-2</c:v>
                </c:pt>
                <c:pt idx="3552">
                  <c:v>1.1312000000000006E-2</c:v>
                </c:pt>
                <c:pt idx="3553">
                  <c:v>1.1317000000000011E-2</c:v>
                </c:pt>
                <c:pt idx="3554">
                  <c:v>1.1322000000000002E-2</c:v>
                </c:pt>
                <c:pt idx="3555">
                  <c:v>1.1329000000000009E-2</c:v>
                </c:pt>
                <c:pt idx="3556">
                  <c:v>1.1336000000000002E-2</c:v>
                </c:pt>
                <c:pt idx="3557">
                  <c:v>1.134400000000001E-2</c:v>
                </c:pt>
                <c:pt idx="3558">
                  <c:v>1.1353000000000005E-2</c:v>
                </c:pt>
                <c:pt idx="3559">
                  <c:v>1.1363000000000002E-2</c:v>
                </c:pt>
                <c:pt idx="3560">
                  <c:v>1.1374000000000013E-2</c:v>
                </c:pt>
                <c:pt idx="3561">
                  <c:v>1.1386000000000011E-2</c:v>
                </c:pt>
                <c:pt idx="3562">
                  <c:v>1.1398000000000009E-2</c:v>
                </c:pt>
                <c:pt idx="3563">
                  <c:v>1.1411000000000008E-2</c:v>
                </c:pt>
                <c:pt idx="3564">
                  <c:v>1.1425000000000008E-2</c:v>
                </c:pt>
                <c:pt idx="3565">
                  <c:v>1.1440000000000009E-2</c:v>
                </c:pt>
                <c:pt idx="3566">
                  <c:v>1.145500000000001E-2</c:v>
                </c:pt>
                <c:pt idx="3567">
                  <c:v>1.1471000000000012E-2</c:v>
                </c:pt>
                <c:pt idx="3568">
                  <c:v>1.1488000000000002E-2</c:v>
                </c:pt>
                <c:pt idx="3569">
                  <c:v>1.1506000000000006E-2</c:v>
                </c:pt>
                <c:pt idx="3570">
                  <c:v>1.152400000000001E-2</c:v>
                </c:pt>
                <c:pt idx="3571">
                  <c:v>1.1543000000000001E-2</c:v>
                </c:pt>
                <c:pt idx="3572">
                  <c:v>1.1562000000000006E-2</c:v>
                </c:pt>
                <c:pt idx="3573">
                  <c:v>1.1582000000000012E-2</c:v>
                </c:pt>
                <c:pt idx="3574">
                  <c:v>1.1603000000000006E-2</c:v>
                </c:pt>
                <c:pt idx="3575">
                  <c:v>1.1623999999999999E-2</c:v>
                </c:pt>
                <c:pt idx="3576">
                  <c:v>1.1646000000000007E-2</c:v>
                </c:pt>
                <c:pt idx="3577">
                  <c:v>1.1668000000000001E-2</c:v>
                </c:pt>
                <c:pt idx="3578">
                  <c:v>1.1690000000000009E-2</c:v>
                </c:pt>
                <c:pt idx="3579">
                  <c:v>1.1713000000000005E-2</c:v>
                </c:pt>
                <c:pt idx="3580">
                  <c:v>1.1737000000000001E-2</c:v>
                </c:pt>
                <c:pt idx="3581">
                  <c:v>1.1761000000000011E-2</c:v>
                </c:pt>
                <c:pt idx="3582">
                  <c:v>1.1785000000000007E-2</c:v>
                </c:pt>
                <c:pt idx="3583">
                  <c:v>1.1809000000000004E-2</c:v>
                </c:pt>
                <c:pt idx="3584">
                  <c:v>1.1834000000000001E-2</c:v>
                </c:pt>
                <c:pt idx="3585">
                  <c:v>1.1859000000000012E-2</c:v>
                </c:pt>
                <c:pt idx="3586">
                  <c:v>1.1884000000000009E-2</c:v>
                </c:pt>
                <c:pt idx="3587">
                  <c:v>1.1909000000000006E-2</c:v>
                </c:pt>
                <c:pt idx="3588">
                  <c:v>1.1935000000000005E-2</c:v>
                </c:pt>
                <c:pt idx="3589">
                  <c:v>1.1960000000000002E-2</c:v>
                </c:pt>
                <c:pt idx="3590">
                  <c:v>1.1986E-2</c:v>
                </c:pt>
                <c:pt idx="3591">
                  <c:v>1.2012000000000012E-2</c:v>
                </c:pt>
                <c:pt idx="3592">
                  <c:v>1.2037000000000009E-2</c:v>
                </c:pt>
                <c:pt idx="3593">
                  <c:v>1.2063000000000008E-2</c:v>
                </c:pt>
                <c:pt idx="3594">
                  <c:v>1.2088000000000005E-2</c:v>
                </c:pt>
                <c:pt idx="3595">
                  <c:v>1.2114000000000003E-2</c:v>
                </c:pt>
                <c:pt idx="3596">
                  <c:v>1.2139E-2</c:v>
                </c:pt>
                <c:pt idx="3597">
                  <c:v>1.2164000000000012E-2</c:v>
                </c:pt>
                <c:pt idx="3598">
                  <c:v>1.2188000000000008E-2</c:v>
                </c:pt>
                <c:pt idx="3599">
                  <c:v>1.2213000000000005E-2</c:v>
                </c:pt>
                <c:pt idx="3600">
                  <c:v>1.2237000000000001E-2</c:v>
                </c:pt>
                <c:pt idx="3601">
                  <c:v>1.2261000000000011E-2</c:v>
                </c:pt>
                <c:pt idx="3602">
                  <c:v>1.2284000000000007E-2</c:v>
                </c:pt>
                <c:pt idx="3603">
                  <c:v>1.2307000000000002E-2</c:v>
                </c:pt>
                <c:pt idx="3604">
                  <c:v>1.2330000000000011E-2</c:v>
                </c:pt>
                <c:pt idx="3605">
                  <c:v>1.2352000000000005E-2</c:v>
                </c:pt>
                <c:pt idx="3606">
                  <c:v>1.2373000000000012E-2</c:v>
                </c:pt>
                <c:pt idx="3607">
                  <c:v>1.2394000000000006E-2</c:v>
                </c:pt>
                <c:pt idx="3608">
                  <c:v>1.2414999999999999E-2</c:v>
                </c:pt>
                <c:pt idx="3609">
                  <c:v>1.2434000000000004E-2</c:v>
                </c:pt>
                <c:pt idx="3610">
                  <c:v>1.245400000000001E-2</c:v>
                </c:pt>
                <c:pt idx="3611">
                  <c:v>1.2472E-2</c:v>
                </c:pt>
                <c:pt idx="3612">
                  <c:v>1.2490000000000005E-2</c:v>
                </c:pt>
                <c:pt idx="3613">
                  <c:v>1.2507000000000008E-2</c:v>
                </c:pt>
                <c:pt idx="3614">
                  <c:v>1.252300000000001E-2</c:v>
                </c:pt>
                <c:pt idx="3615">
                  <c:v>1.2539000000000012E-2</c:v>
                </c:pt>
                <c:pt idx="3616">
                  <c:v>1.2553000000000012E-2</c:v>
                </c:pt>
                <c:pt idx="3617">
                  <c:v>1.2567000000000012E-2</c:v>
                </c:pt>
                <c:pt idx="3618">
                  <c:v>1.2580000000000011E-2</c:v>
                </c:pt>
                <c:pt idx="3619">
                  <c:v>1.2592000000000009E-2</c:v>
                </c:pt>
                <c:pt idx="3620">
                  <c:v>1.2603000000000007E-2</c:v>
                </c:pt>
                <c:pt idx="3621">
                  <c:v>1.2614000000000004E-2</c:v>
                </c:pt>
                <c:pt idx="3622">
                  <c:v>1.2623000000000013E-2</c:v>
                </c:pt>
                <c:pt idx="3623">
                  <c:v>1.2631000000000007E-2</c:v>
                </c:pt>
                <c:pt idx="3624">
                  <c:v>1.2639000000000001E-2</c:v>
                </c:pt>
                <c:pt idx="3625">
                  <c:v>1.2645000000000007E-2</c:v>
                </c:pt>
                <c:pt idx="3626">
                  <c:v>1.2650999999999999E-2</c:v>
                </c:pt>
                <c:pt idx="3627">
                  <c:v>1.2655000000000003E-2</c:v>
                </c:pt>
                <c:pt idx="3628">
                  <c:v>1.2658000000000006E-2</c:v>
                </c:pt>
                <c:pt idx="3629">
                  <c:v>1.2661000000000009E-2</c:v>
                </c:pt>
                <c:pt idx="3630">
                  <c:v>1.266200000000001E-2</c:v>
                </c:pt>
                <c:pt idx="3631">
                  <c:v>1.2663000000000011E-2</c:v>
                </c:pt>
                <c:pt idx="3632">
                  <c:v>1.266200000000001E-2</c:v>
                </c:pt>
                <c:pt idx="3633">
                  <c:v>1.2660000000000008E-2</c:v>
                </c:pt>
                <c:pt idx="3634">
                  <c:v>1.2658000000000006E-2</c:v>
                </c:pt>
                <c:pt idx="3635">
                  <c:v>1.2654000000000002E-2</c:v>
                </c:pt>
                <c:pt idx="3636">
                  <c:v>1.2649000000000011E-2</c:v>
                </c:pt>
                <c:pt idx="3637">
                  <c:v>1.2643000000000005E-2</c:v>
                </c:pt>
                <c:pt idx="3638">
                  <c:v>1.2636999999999999E-2</c:v>
                </c:pt>
                <c:pt idx="3639">
                  <c:v>1.2629000000000005E-2</c:v>
                </c:pt>
                <c:pt idx="3640">
                  <c:v>1.262000000000001E-2</c:v>
                </c:pt>
                <c:pt idx="3641">
                  <c:v>1.261E-2</c:v>
                </c:pt>
                <c:pt idx="3642">
                  <c:v>1.2600000000000004E-2</c:v>
                </c:pt>
                <c:pt idx="3643">
                  <c:v>1.2588000000000005E-2</c:v>
                </c:pt>
                <c:pt idx="3644">
                  <c:v>1.2575000000000006E-2</c:v>
                </c:pt>
                <c:pt idx="3645">
                  <c:v>1.2562000000000007E-2</c:v>
                </c:pt>
                <c:pt idx="3646">
                  <c:v>1.2548000000000007E-2</c:v>
                </c:pt>
                <c:pt idx="3647">
                  <c:v>1.2532000000000005E-2</c:v>
                </c:pt>
                <c:pt idx="3648">
                  <c:v>1.2516000000000003E-2</c:v>
                </c:pt>
                <c:pt idx="3649">
                  <c:v>1.2499E-2</c:v>
                </c:pt>
                <c:pt idx="3650">
                  <c:v>1.248200000000001E-2</c:v>
                </c:pt>
                <c:pt idx="3651">
                  <c:v>1.2463000000000005E-2</c:v>
                </c:pt>
                <c:pt idx="3652">
                  <c:v>1.2444E-2</c:v>
                </c:pt>
                <c:pt idx="3653">
                  <c:v>1.2424000000000008E-2</c:v>
                </c:pt>
                <c:pt idx="3654">
                  <c:v>1.2404000000000002E-2</c:v>
                </c:pt>
                <c:pt idx="3655">
                  <c:v>1.2382000000000008E-2</c:v>
                </c:pt>
                <c:pt idx="3656">
                  <c:v>1.2359999999999999E-2</c:v>
                </c:pt>
                <c:pt idx="3657">
                  <c:v>1.2338000000000005E-2</c:v>
                </c:pt>
                <c:pt idx="3658">
                  <c:v>1.231500000000001E-2</c:v>
                </c:pt>
                <c:pt idx="3659">
                  <c:v>1.2292000000000001E-2</c:v>
                </c:pt>
                <c:pt idx="3660">
                  <c:v>1.2268000000000005E-2</c:v>
                </c:pt>
                <c:pt idx="3661">
                  <c:v>1.2243000000000007E-2</c:v>
                </c:pt>
                <c:pt idx="3662">
                  <c:v>1.2219000000000011E-2</c:v>
                </c:pt>
                <c:pt idx="3663">
                  <c:v>1.2194E-2</c:v>
                </c:pt>
                <c:pt idx="3664">
                  <c:v>1.2168000000000002E-2</c:v>
                </c:pt>
                <c:pt idx="3665">
                  <c:v>1.2143000000000004E-2</c:v>
                </c:pt>
                <c:pt idx="3666">
                  <c:v>1.2117000000000006E-2</c:v>
                </c:pt>
                <c:pt idx="3667">
                  <c:v>1.2090000000000007E-2</c:v>
                </c:pt>
                <c:pt idx="3668">
                  <c:v>1.2064000000000009E-2</c:v>
                </c:pt>
                <c:pt idx="3669">
                  <c:v>1.203800000000001E-2</c:v>
                </c:pt>
                <c:pt idx="3670">
                  <c:v>1.2012000000000012E-2</c:v>
                </c:pt>
                <c:pt idx="3671">
                  <c:v>1.1984999999999999E-2</c:v>
                </c:pt>
                <c:pt idx="3672">
                  <c:v>1.1959000000000001E-2</c:v>
                </c:pt>
                <c:pt idx="3673">
                  <c:v>1.1932000000000002E-2</c:v>
                </c:pt>
                <c:pt idx="3674">
                  <c:v>1.1906000000000003E-2</c:v>
                </c:pt>
                <c:pt idx="3675">
                  <c:v>1.1880000000000005E-2</c:v>
                </c:pt>
                <c:pt idx="3676">
                  <c:v>1.1854000000000007E-2</c:v>
                </c:pt>
                <c:pt idx="3677">
                  <c:v>1.182900000000001E-2</c:v>
                </c:pt>
                <c:pt idx="3678">
                  <c:v>1.1803000000000011E-2</c:v>
                </c:pt>
                <c:pt idx="3679">
                  <c:v>1.1778E-2</c:v>
                </c:pt>
                <c:pt idx="3680">
                  <c:v>1.1753000000000003E-2</c:v>
                </c:pt>
                <c:pt idx="3681">
                  <c:v>1.1729000000000007E-2</c:v>
                </c:pt>
                <c:pt idx="3682">
                  <c:v>1.1705000000000011E-2</c:v>
                </c:pt>
                <c:pt idx="3683">
                  <c:v>1.1682000000000001E-2</c:v>
                </c:pt>
                <c:pt idx="3684">
                  <c:v>1.1659000000000006E-2</c:v>
                </c:pt>
                <c:pt idx="3685">
                  <c:v>1.1637000000000012E-2</c:v>
                </c:pt>
                <c:pt idx="3686">
                  <c:v>1.1615000000000004E-2</c:v>
                </c:pt>
                <c:pt idx="3687">
                  <c:v>1.1594000000000011E-2</c:v>
                </c:pt>
                <c:pt idx="3688">
                  <c:v>1.1574000000000004E-2</c:v>
                </c:pt>
                <c:pt idx="3689">
                  <c:v>1.1554000000000012E-2</c:v>
                </c:pt>
                <c:pt idx="3690">
                  <c:v>1.1535000000000007E-2</c:v>
                </c:pt>
                <c:pt idx="3691">
                  <c:v>1.1517000000000003E-2</c:v>
                </c:pt>
                <c:pt idx="3692">
                  <c:v>1.15E-2</c:v>
                </c:pt>
                <c:pt idx="3693">
                  <c:v>1.1483000000000011E-2</c:v>
                </c:pt>
                <c:pt idx="3694">
                  <c:v>1.1468000000000009E-2</c:v>
                </c:pt>
                <c:pt idx="3695">
                  <c:v>1.1453000000000008E-2</c:v>
                </c:pt>
                <c:pt idx="3696">
                  <c:v>1.1439000000000008E-2</c:v>
                </c:pt>
                <c:pt idx="3697">
                  <c:v>1.1426000000000009E-2</c:v>
                </c:pt>
                <c:pt idx="3698">
                  <c:v>1.1414000000000011E-2</c:v>
                </c:pt>
                <c:pt idx="3699">
                  <c:v>1.1403E-2</c:v>
                </c:pt>
                <c:pt idx="3700">
                  <c:v>1.1393000000000004E-2</c:v>
                </c:pt>
                <c:pt idx="3701">
                  <c:v>1.1384000000000009E-2</c:v>
                </c:pt>
                <c:pt idx="3702">
                  <c:v>1.1376000000000001E-2</c:v>
                </c:pt>
                <c:pt idx="3703">
                  <c:v>1.1369000000000008E-2</c:v>
                </c:pt>
                <c:pt idx="3704">
                  <c:v>1.1363000000000002E-2</c:v>
                </c:pt>
                <c:pt idx="3705">
                  <c:v>1.135800000000001E-2</c:v>
                </c:pt>
                <c:pt idx="3706">
                  <c:v>1.1354000000000006E-2</c:v>
                </c:pt>
                <c:pt idx="3707">
                  <c:v>1.1352000000000004E-2</c:v>
                </c:pt>
                <c:pt idx="3708">
                  <c:v>1.1350000000000002E-2</c:v>
                </c:pt>
                <c:pt idx="3709">
                  <c:v>1.1350000000000002E-2</c:v>
                </c:pt>
                <c:pt idx="3710">
                  <c:v>1.1350000000000002E-2</c:v>
                </c:pt>
                <c:pt idx="3711">
                  <c:v>1.1352000000000004E-2</c:v>
                </c:pt>
                <c:pt idx="3712">
                  <c:v>1.1355000000000007E-2</c:v>
                </c:pt>
                <c:pt idx="3713">
                  <c:v>1.135800000000001E-2</c:v>
                </c:pt>
                <c:pt idx="3714">
                  <c:v>1.1363000000000002E-2</c:v>
                </c:pt>
                <c:pt idx="3715">
                  <c:v>1.1369000000000008E-2</c:v>
                </c:pt>
                <c:pt idx="3716">
                  <c:v>1.1376000000000001E-2</c:v>
                </c:pt>
                <c:pt idx="3717">
                  <c:v>1.1384000000000009E-2</c:v>
                </c:pt>
                <c:pt idx="3718">
                  <c:v>1.1393000000000004E-2</c:v>
                </c:pt>
                <c:pt idx="3719">
                  <c:v>1.1404000000000001E-2</c:v>
                </c:pt>
                <c:pt idx="3720">
                  <c:v>1.1415000000000012E-2</c:v>
                </c:pt>
                <c:pt idx="3721">
                  <c:v>1.142700000000001E-2</c:v>
                </c:pt>
                <c:pt idx="3722">
                  <c:v>1.1440000000000009E-2</c:v>
                </c:pt>
                <c:pt idx="3723">
                  <c:v>1.1454000000000009E-2</c:v>
                </c:pt>
                <c:pt idx="3724">
                  <c:v>1.146900000000001E-2</c:v>
                </c:pt>
                <c:pt idx="3725">
                  <c:v>1.1485000000000013E-2</c:v>
                </c:pt>
                <c:pt idx="3726">
                  <c:v>1.1501000000000001E-2</c:v>
                </c:pt>
                <c:pt idx="3727">
                  <c:v>1.1519000000000005E-2</c:v>
                </c:pt>
                <c:pt idx="3728">
                  <c:v>1.1537000000000009E-2</c:v>
                </c:pt>
                <c:pt idx="3729">
                  <c:v>1.1556E-2</c:v>
                </c:pt>
                <c:pt idx="3730">
                  <c:v>1.1576000000000006E-2</c:v>
                </c:pt>
                <c:pt idx="3731">
                  <c:v>1.1597E-2</c:v>
                </c:pt>
                <c:pt idx="3732">
                  <c:v>1.1618000000000007E-2</c:v>
                </c:pt>
                <c:pt idx="3733">
                  <c:v>1.1640000000000001E-2</c:v>
                </c:pt>
                <c:pt idx="3734">
                  <c:v>1.166300000000001E-2</c:v>
                </c:pt>
                <c:pt idx="3735">
                  <c:v>1.1686000000000005E-2</c:v>
                </c:pt>
                <c:pt idx="3736">
                  <c:v>1.1709000000000001E-2</c:v>
                </c:pt>
                <c:pt idx="3737">
                  <c:v>1.1734000000000012E-2</c:v>
                </c:pt>
                <c:pt idx="3738">
                  <c:v>1.1758000000000008E-2</c:v>
                </c:pt>
                <c:pt idx="3739">
                  <c:v>1.1783000000000005E-2</c:v>
                </c:pt>
                <c:pt idx="3740">
                  <c:v>1.1808000000000003E-2</c:v>
                </c:pt>
                <c:pt idx="3741">
                  <c:v>1.1834000000000001E-2</c:v>
                </c:pt>
                <c:pt idx="3742">
                  <c:v>1.1859999999999999E-2</c:v>
                </c:pt>
                <c:pt idx="3743">
                  <c:v>1.1886000000000011E-2</c:v>
                </c:pt>
                <c:pt idx="3744">
                  <c:v>1.191300000000001E-2</c:v>
                </c:pt>
                <c:pt idx="3745">
                  <c:v>1.1939000000000009E-2</c:v>
                </c:pt>
                <c:pt idx="3746">
                  <c:v>1.1966000000000008E-2</c:v>
                </c:pt>
                <c:pt idx="3747">
                  <c:v>1.1993000000000007E-2</c:v>
                </c:pt>
                <c:pt idx="3748">
                  <c:v>1.2019000000000005E-2</c:v>
                </c:pt>
                <c:pt idx="3749">
                  <c:v>1.2046000000000005E-2</c:v>
                </c:pt>
                <c:pt idx="3750">
                  <c:v>1.2073000000000004E-2</c:v>
                </c:pt>
                <c:pt idx="3751">
                  <c:v>1.2099000000000002E-2</c:v>
                </c:pt>
                <c:pt idx="3752">
                  <c:v>1.2125E-2</c:v>
                </c:pt>
                <c:pt idx="3753">
                  <c:v>1.2152E-2</c:v>
                </c:pt>
                <c:pt idx="3754">
                  <c:v>1.2177000000000011E-2</c:v>
                </c:pt>
                <c:pt idx="3755">
                  <c:v>1.2203000000000009E-2</c:v>
                </c:pt>
                <c:pt idx="3756">
                  <c:v>1.2228000000000006E-2</c:v>
                </c:pt>
                <c:pt idx="3757">
                  <c:v>1.2253000000000003E-2</c:v>
                </c:pt>
                <c:pt idx="3758">
                  <c:v>1.2277E-2</c:v>
                </c:pt>
                <c:pt idx="3759">
                  <c:v>1.230100000000001E-2</c:v>
                </c:pt>
                <c:pt idx="3760">
                  <c:v>1.2325000000000006E-2</c:v>
                </c:pt>
                <c:pt idx="3761">
                  <c:v>1.2347E-2</c:v>
                </c:pt>
                <c:pt idx="3762">
                  <c:v>1.2370000000000009E-2</c:v>
                </c:pt>
                <c:pt idx="3763">
                  <c:v>1.2391000000000003E-2</c:v>
                </c:pt>
                <c:pt idx="3764">
                  <c:v>1.241200000000001E-2</c:v>
                </c:pt>
                <c:pt idx="3765">
                  <c:v>1.2432000000000002E-2</c:v>
                </c:pt>
                <c:pt idx="3766">
                  <c:v>1.2452000000000008E-2</c:v>
                </c:pt>
                <c:pt idx="3767">
                  <c:v>1.2470999999999999E-2</c:v>
                </c:pt>
                <c:pt idx="3768">
                  <c:v>1.2489000000000004E-2</c:v>
                </c:pt>
                <c:pt idx="3769">
                  <c:v>1.2506000000000007E-2</c:v>
                </c:pt>
                <c:pt idx="3770">
                  <c:v>1.2522000000000009E-2</c:v>
                </c:pt>
                <c:pt idx="3771">
                  <c:v>1.253700000000001E-2</c:v>
                </c:pt>
                <c:pt idx="3772">
                  <c:v>1.2552000000000011E-2</c:v>
                </c:pt>
                <c:pt idx="3773">
                  <c:v>1.256500000000001E-2</c:v>
                </c:pt>
                <c:pt idx="3774">
                  <c:v>1.2578000000000009E-2</c:v>
                </c:pt>
                <c:pt idx="3775">
                  <c:v>1.2589000000000006E-2</c:v>
                </c:pt>
                <c:pt idx="3776">
                  <c:v>1.2600000000000004E-2</c:v>
                </c:pt>
                <c:pt idx="3777">
                  <c:v>1.2609000000000013E-2</c:v>
                </c:pt>
                <c:pt idx="3778">
                  <c:v>1.2618000000000008E-2</c:v>
                </c:pt>
                <c:pt idx="3779">
                  <c:v>1.2625000000000001E-2</c:v>
                </c:pt>
                <c:pt idx="3780">
                  <c:v>1.2631000000000007E-2</c:v>
                </c:pt>
                <c:pt idx="3781">
                  <c:v>1.2636000000000012E-2</c:v>
                </c:pt>
                <c:pt idx="3782">
                  <c:v>1.2641000000000003E-2</c:v>
                </c:pt>
                <c:pt idx="3783">
                  <c:v>1.2644000000000006E-2</c:v>
                </c:pt>
                <c:pt idx="3784">
                  <c:v>1.2645000000000007E-2</c:v>
                </c:pt>
                <c:pt idx="3785">
                  <c:v>1.2646000000000008E-2</c:v>
                </c:pt>
                <c:pt idx="3786">
                  <c:v>1.2646000000000008E-2</c:v>
                </c:pt>
                <c:pt idx="3787">
                  <c:v>1.2645000000000007E-2</c:v>
                </c:pt>
                <c:pt idx="3788">
                  <c:v>1.2642000000000004E-2</c:v>
                </c:pt>
                <c:pt idx="3789">
                  <c:v>1.2638E-2</c:v>
                </c:pt>
                <c:pt idx="3790">
                  <c:v>1.263400000000001E-2</c:v>
                </c:pt>
                <c:pt idx="3791">
                  <c:v>1.2628000000000004E-2</c:v>
                </c:pt>
                <c:pt idx="3792">
                  <c:v>1.2621000000000011E-2</c:v>
                </c:pt>
                <c:pt idx="3793">
                  <c:v>1.2613000000000003E-2</c:v>
                </c:pt>
                <c:pt idx="3794">
                  <c:v>1.2604000000000008E-2</c:v>
                </c:pt>
                <c:pt idx="3795">
                  <c:v>1.2594000000000011E-2</c:v>
                </c:pt>
                <c:pt idx="3796">
                  <c:v>1.2583E-2</c:v>
                </c:pt>
                <c:pt idx="3797">
                  <c:v>1.2571000000000002E-2</c:v>
                </c:pt>
                <c:pt idx="3798">
                  <c:v>1.2558000000000003E-2</c:v>
                </c:pt>
                <c:pt idx="3799">
                  <c:v>1.2544000000000003E-2</c:v>
                </c:pt>
                <c:pt idx="3800">
                  <c:v>1.2529000000000002E-2</c:v>
                </c:pt>
                <c:pt idx="3801">
                  <c:v>1.2513E-2</c:v>
                </c:pt>
                <c:pt idx="3802">
                  <c:v>1.2496000000000011E-2</c:v>
                </c:pt>
                <c:pt idx="3803">
                  <c:v>1.2479000000000007E-2</c:v>
                </c:pt>
                <c:pt idx="3804">
                  <c:v>1.2460000000000002E-2</c:v>
                </c:pt>
                <c:pt idx="3805">
                  <c:v>1.2441000000000011E-2</c:v>
                </c:pt>
                <c:pt idx="3806">
                  <c:v>1.2421000000000005E-2</c:v>
                </c:pt>
                <c:pt idx="3807">
                  <c:v>1.2401000000000013E-2</c:v>
                </c:pt>
                <c:pt idx="3808">
                  <c:v>1.2379000000000005E-2</c:v>
                </c:pt>
                <c:pt idx="3809">
                  <c:v>1.235700000000001E-2</c:v>
                </c:pt>
                <c:pt idx="3810">
                  <c:v>1.2334000000000001E-2</c:v>
                </c:pt>
                <c:pt idx="3811">
                  <c:v>1.2311000000000006E-2</c:v>
                </c:pt>
                <c:pt idx="3812">
                  <c:v>1.2288000000000011E-2</c:v>
                </c:pt>
                <c:pt idx="3813">
                  <c:v>1.2263E-2</c:v>
                </c:pt>
                <c:pt idx="3814">
                  <c:v>1.2239000000000003E-2</c:v>
                </c:pt>
                <c:pt idx="3815">
                  <c:v>1.2213000000000005E-2</c:v>
                </c:pt>
                <c:pt idx="3816">
                  <c:v>1.2188000000000008E-2</c:v>
                </c:pt>
                <c:pt idx="3817">
                  <c:v>1.216200000000001E-2</c:v>
                </c:pt>
                <c:pt idx="3818">
                  <c:v>1.2136000000000011E-2</c:v>
                </c:pt>
                <c:pt idx="3819">
                  <c:v>1.2109999999999999E-2</c:v>
                </c:pt>
                <c:pt idx="3820">
                  <c:v>1.2083E-2</c:v>
                </c:pt>
                <c:pt idx="3821">
                  <c:v>1.2057000000000002E-2</c:v>
                </c:pt>
                <c:pt idx="3822">
                  <c:v>1.2030000000000002E-2</c:v>
                </c:pt>
                <c:pt idx="3823">
                  <c:v>1.2003000000000003E-2</c:v>
                </c:pt>
                <c:pt idx="3824">
                  <c:v>1.1976000000000004E-2</c:v>
                </c:pt>
                <c:pt idx="3825">
                  <c:v>1.1950000000000006E-2</c:v>
                </c:pt>
                <c:pt idx="3826">
                  <c:v>1.1923000000000007E-2</c:v>
                </c:pt>
                <c:pt idx="3827">
                  <c:v>1.1896000000000007E-2</c:v>
                </c:pt>
                <c:pt idx="3828">
                  <c:v>1.1870000000000009E-2</c:v>
                </c:pt>
                <c:pt idx="3829">
                  <c:v>1.1844000000000011E-2</c:v>
                </c:pt>
                <c:pt idx="3830">
                  <c:v>1.1818000000000013E-2</c:v>
                </c:pt>
                <c:pt idx="3831">
                  <c:v>1.1792E-2</c:v>
                </c:pt>
                <c:pt idx="3832">
                  <c:v>1.1767000000000003E-2</c:v>
                </c:pt>
                <c:pt idx="3833">
                  <c:v>1.1742000000000006E-2</c:v>
                </c:pt>
                <c:pt idx="3834">
                  <c:v>1.171800000000001E-2</c:v>
                </c:pt>
                <c:pt idx="3835">
                  <c:v>1.1694E-2</c:v>
                </c:pt>
                <c:pt idx="3836">
                  <c:v>1.1671000000000004E-2</c:v>
                </c:pt>
                <c:pt idx="3837">
                  <c:v>1.1648000000000009E-2</c:v>
                </c:pt>
                <c:pt idx="3838">
                  <c:v>1.1626000000000001E-2</c:v>
                </c:pt>
                <c:pt idx="3839">
                  <c:v>1.1604000000000007E-2</c:v>
                </c:pt>
                <c:pt idx="3840">
                  <c:v>1.1583E-2</c:v>
                </c:pt>
                <c:pt idx="3841">
                  <c:v>1.1563000000000007E-2</c:v>
                </c:pt>
                <c:pt idx="3842">
                  <c:v>1.1544000000000002E-2</c:v>
                </c:pt>
                <c:pt idx="3843">
                  <c:v>1.1525000000000011E-2</c:v>
                </c:pt>
                <c:pt idx="3844">
                  <c:v>1.1508000000000008E-2</c:v>
                </c:pt>
                <c:pt idx="3845">
                  <c:v>1.1491000000000005E-2</c:v>
                </c:pt>
                <c:pt idx="3846">
                  <c:v>1.1475000000000003E-2</c:v>
                </c:pt>
                <c:pt idx="3847">
                  <c:v>1.1460000000000001E-2</c:v>
                </c:pt>
                <c:pt idx="3848">
                  <c:v>1.1445E-2</c:v>
                </c:pt>
                <c:pt idx="3849">
                  <c:v>1.1432000000000001E-2</c:v>
                </c:pt>
                <c:pt idx="3850">
                  <c:v>1.1420000000000003E-2</c:v>
                </c:pt>
                <c:pt idx="3851">
                  <c:v>1.1409000000000006E-2</c:v>
                </c:pt>
                <c:pt idx="3852">
                  <c:v>1.1398000000000009E-2</c:v>
                </c:pt>
                <c:pt idx="3853">
                  <c:v>1.1389E-2</c:v>
                </c:pt>
                <c:pt idx="3854">
                  <c:v>1.1381000000000006E-2</c:v>
                </c:pt>
                <c:pt idx="3855">
                  <c:v>1.1374000000000013E-2</c:v>
                </c:pt>
                <c:pt idx="3856">
                  <c:v>1.1368000000000007E-2</c:v>
                </c:pt>
                <c:pt idx="3857">
                  <c:v>1.1363000000000002E-2</c:v>
                </c:pt>
                <c:pt idx="3858">
                  <c:v>1.1359000000000011E-2</c:v>
                </c:pt>
                <c:pt idx="3859">
                  <c:v>1.1357000000000009E-2</c:v>
                </c:pt>
                <c:pt idx="3860">
                  <c:v>1.1355000000000007E-2</c:v>
                </c:pt>
                <c:pt idx="3861">
                  <c:v>1.1355000000000007E-2</c:v>
                </c:pt>
                <c:pt idx="3862">
                  <c:v>1.1355000000000007E-2</c:v>
                </c:pt>
                <c:pt idx="3863">
                  <c:v>1.1357000000000009E-2</c:v>
                </c:pt>
                <c:pt idx="3864">
                  <c:v>1.1360000000000012E-2</c:v>
                </c:pt>
                <c:pt idx="3865">
                  <c:v>1.1364000000000003E-2</c:v>
                </c:pt>
                <c:pt idx="3866">
                  <c:v>1.1369000000000008E-2</c:v>
                </c:pt>
                <c:pt idx="3867">
                  <c:v>1.1375E-2</c:v>
                </c:pt>
                <c:pt idx="3868">
                  <c:v>1.1382000000000007E-2</c:v>
                </c:pt>
                <c:pt idx="3869">
                  <c:v>1.1391000000000002E-2</c:v>
                </c:pt>
                <c:pt idx="3870">
                  <c:v>1.1400000000000011E-2</c:v>
                </c:pt>
                <c:pt idx="3871">
                  <c:v>1.1410000000000007E-2</c:v>
                </c:pt>
                <c:pt idx="3872">
                  <c:v>1.1422000000000005E-2</c:v>
                </c:pt>
                <c:pt idx="3873">
                  <c:v>1.1434000000000003E-2</c:v>
                </c:pt>
                <c:pt idx="3874">
                  <c:v>1.1448000000000003E-2</c:v>
                </c:pt>
                <c:pt idx="3875">
                  <c:v>1.1462000000000003E-2</c:v>
                </c:pt>
                <c:pt idx="3876">
                  <c:v>1.1477000000000005E-2</c:v>
                </c:pt>
                <c:pt idx="3877">
                  <c:v>1.1493000000000007E-2</c:v>
                </c:pt>
                <c:pt idx="3878">
                  <c:v>1.151000000000001E-2</c:v>
                </c:pt>
                <c:pt idx="3879">
                  <c:v>1.1528E-2</c:v>
                </c:pt>
                <c:pt idx="3880">
                  <c:v>1.1547000000000005E-2</c:v>
                </c:pt>
                <c:pt idx="3881">
                  <c:v>1.156600000000001E-2</c:v>
                </c:pt>
                <c:pt idx="3882">
                  <c:v>1.1587000000000004E-2</c:v>
                </c:pt>
                <c:pt idx="3883">
                  <c:v>1.1608000000000011E-2</c:v>
                </c:pt>
                <c:pt idx="3884">
                  <c:v>1.1629000000000004E-2</c:v>
                </c:pt>
                <c:pt idx="3885">
                  <c:v>1.1651999999999999E-2</c:v>
                </c:pt>
                <c:pt idx="3886">
                  <c:v>1.1674000000000007E-2</c:v>
                </c:pt>
                <c:pt idx="3887">
                  <c:v>1.1698000000000004E-2</c:v>
                </c:pt>
                <c:pt idx="3888">
                  <c:v>1.1722E-2</c:v>
                </c:pt>
                <c:pt idx="3889">
                  <c:v>1.174600000000001E-2</c:v>
                </c:pt>
                <c:pt idx="3890">
                  <c:v>1.1771000000000007E-2</c:v>
                </c:pt>
                <c:pt idx="3891">
                  <c:v>1.1796000000000004E-2</c:v>
                </c:pt>
                <c:pt idx="3892">
                  <c:v>1.1822000000000003E-2</c:v>
                </c:pt>
                <c:pt idx="3893">
                  <c:v>1.1848000000000001E-2</c:v>
                </c:pt>
                <c:pt idx="3894">
                  <c:v>1.1873999999999999E-2</c:v>
                </c:pt>
                <c:pt idx="3895">
                  <c:v>1.1900000000000011E-2</c:v>
                </c:pt>
                <c:pt idx="3896">
                  <c:v>1.1927000000000011E-2</c:v>
                </c:pt>
                <c:pt idx="3897">
                  <c:v>1.195400000000001E-2</c:v>
                </c:pt>
                <c:pt idx="3898">
                  <c:v>1.1980000000000008E-2</c:v>
                </c:pt>
                <c:pt idx="3899">
                  <c:v>1.2007000000000007E-2</c:v>
                </c:pt>
                <c:pt idx="3900">
                  <c:v>1.2034000000000006E-2</c:v>
                </c:pt>
                <c:pt idx="3901">
                  <c:v>1.2061000000000006E-2</c:v>
                </c:pt>
                <c:pt idx="3902">
                  <c:v>1.2087000000000004E-2</c:v>
                </c:pt>
                <c:pt idx="3903">
                  <c:v>1.2114000000000003E-2</c:v>
                </c:pt>
                <c:pt idx="3904">
                  <c:v>1.2140000000000001E-2</c:v>
                </c:pt>
                <c:pt idx="3905">
                  <c:v>1.2166E-2</c:v>
                </c:pt>
                <c:pt idx="3906">
                  <c:v>1.2192000000000012E-2</c:v>
                </c:pt>
                <c:pt idx="3907">
                  <c:v>1.2217000000000009E-2</c:v>
                </c:pt>
                <c:pt idx="3908">
                  <c:v>1.2242000000000006E-2</c:v>
                </c:pt>
                <c:pt idx="3909">
                  <c:v>1.2267000000000004E-2</c:v>
                </c:pt>
                <c:pt idx="3910">
                  <c:v>1.2291E-2</c:v>
                </c:pt>
                <c:pt idx="3911">
                  <c:v>1.231500000000001E-2</c:v>
                </c:pt>
                <c:pt idx="3912">
                  <c:v>1.2338000000000005E-2</c:v>
                </c:pt>
                <c:pt idx="3913">
                  <c:v>1.2361E-2</c:v>
                </c:pt>
                <c:pt idx="3914">
                  <c:v>1.2382000000000008E-2</c:v>
                </c:pt>
                <c:pt idx="3915">
                  <c:v>1.2404000000000002E-2</c:v>
                </c:pt>
                <c:pt idx="3916">
                  <c:v>1.2424000000000008E-2</c:v>
                </c:pt>
                <c:pt idx="3917">
                  <c:v>1.2444E-2</c:v>
                </c:pt>
                <c:pt idx="3918">
                  <c:v>1.2463000000000005E-2</c:v>
                </c:pt>
                <c:pt idx="3919">
                  <c:v>1.248200000000001E-2</c:v>
                </c:pt>
                <c:pt idx="3920">
                  <c:v>1.2499E-2</c:v>
                </c:pt>
                <c:pt idx="3921">
                  <c:v>1.2516000000000003E-2</c:v>
                </c:pt>
                <c:pt idx="3922">
                  <c:v>1.2531000000000004E-2</c:v>
                </c:pt>
                <c:pt idx="3923">
                  <c:v>1.2546000000000005E-2</c:v>
                </c:pt>
                <c:pt idx="3924">
                  <c:v>1.2560000000000005E-2</c:v>
                </c:pt>
                <c:pt idx="3925">
                  <c:v>1.2573000000000004E-2</c:v>
                </c:pt>
                <c:pt idx="3926">
                  <c:v>1.2585000000000002E-2</c:v>
                </c:pt>
                <c:pt idx="3927">
                  <c:v>1.2596E-2</c:v>
                </c:pt>
                <c:pt idx="3928">
                  <c:v>1.260600000000001E-2</c:v>
                </c:pt>
                <c:pt idx="3929">
                  <c:v>1.2615000000000005E-2</c:v>
                </c:pt>
                <c:pt idx="3930">
                  <c:v>1.2622000000000012E-2</c:v>
                </c:pt>
                <c:pt idx="3931">
                  <c:v>1.2629000000000005E-2</c:v>
                </c:pt>
                <c:pt idx="3932">
                  <c:v>1.2635000000000011E-2</c:v>
                </c:pt>
                <c:pt idx="3933">
                  <c:v>1.2639000000000001E-2</c:v>
                </c:pt>
                <c:pt idx="3934">
                  <c:v>1.2643000000000005E-2</c:v>
                </c:pt>
                <c:pt idx="3935">
                  <c:v>1.2645000000000007E-2</c:v>
                </c:pt>
                <c:pt idx="3936">
                  <c:v>1.2646000000000008E-2</c:v>
                </c:pt>
                <c:pt idx="3937">
                  <c:v>1.2647000000000009E-2</c:v>
                </c:pt>
                <c:pt idx="3938">
                  <c:v>1.2646000000000008E-2</c:v>
                </c:pt>
                <c:pt idx="3939">
                  <c:v>1.2644000000000006E-2</c:v>
                </c:pt>
                <c:pt idx="3940">
                  <c:v>1.2640000000000002E-2</c:v>
                </c:pt>
                <c:pt idx="3941">
                  <c:v>1.2636000000000012E-2</c:v>
                </c:pt>
                <c:pt idx="3942">
                  <c:v>1.2631000000000007E-2</c:v>
                </c:pt>
                <c:pt idx="3943">
                  <c:v>1.2624E-2</c:v>
                </c:pt>
                <c:pt idx="3944">
                  <c:v>1.2617000000000007E-2</c:v>
                </c:pt>
                <c:pt idx="3945">
                  <c:v>1.2608000000000012E-2</c:v>
                </c:pt>
                <c:pt idx="3946">
                  <c:v>1.2599000000000003E-2</c:v>
                </c:pt>
                <c:pt idx="3947">
                  <c:v>1.2588000000000005E-2</c:v>
                </c:pt>
                <c:pt idx="3948">
                  <c:v>1.2576000000000007E-2</c:v>
                </c:pt>
                <c:pt idx="3949">
                  <c:v>1.2564000000000009E-2</c:v>
                </c:pt>
                <c:pt idx="3950">
                  <c:v>1.2550000000000009E-2</c:v>
                </c:pt>
                <c:pt idx="3951">
                  <c:v>1.2536000000000009E-2</c:v>
                </c:pt>
                <c:pt idx="3952">
                  <c:v>1.2520000000000007E-2</c:v>
                </c:pt>
                <c:pt idx="3953">
                  <c:v>1.2504000000000005E-2</c:v>
                </c:pt>
                <c:pt idx="3954">
                  <c:v>1.2487000000000002E-2</c:v>
                </c:pt>
                <c:pt idx="3955">
                  <c:v>1.2469000000000011E-2</c:v>
                </c:pt>
                <c:pt idx="3956">
                  <c:v>1.2450000000000006E-2</c:v>
                </c:pt>
                <c:pt idx="3957">
                  <c:v>1.243E-2</c:v>
                </c:pt>
                <c:pt idx="3958">
                  <c:v>1.2410000000000008E-2</c:v>
                </c:pt>
                <c:pt idx="3959">
                  <c:v>1.2389000000000001E-2</c:v>
                </c:pt>
                <c:pt idx="3960">
                  <c:v>1.2368000000000007E-2</c:v>
                </c:pt>
                <c:pt idx="3961">
                  <c:v>1.2345000000000012E-2</c:v>
                </c:pt>
                <c:pt idx="3962">
                  <c:v>1.2322000000000003E-2</c:v>
                </c:pt>
                <c:pt idx="3963">
                  <c:v>1.2299000000000008E-2</c:v>
                </c:pt>
                <c:pt idx="3964">
                  <c:v>1.2275000000000012E-2</c:v>
                </c:pt>
                <c:pt idx="3965">
                  <c:v>1.2251000000000001E-2</c:v>
                </c:pt>
                <c:pt idx="3966">
                  <c:v>1.2226000000000004E-2</c:v>
                </c:pt>
                <c:pt idx="3967">
                  <c:v>1.2201000000000007E-2</c:v>
                </c:pt>
                <c:pt idx="3968">
                  <c:v>1.2175000000000009E-2</c:v>
                </c:pt>
                <c:pt idx="3969">
                  <c:v>1.214900000000001E-2</c:v>
                </c:pt>
                <c:pt idx="3970">
                  <c:v>1.2123000000000012E-2</c:v>
                </c:pt>
                <c:pt idx="3971">
                  <c:v>1.2097E-2</c:v>
                </c:pt>
                <c:pt idx="3972">
                  <c:v>1.2070000000000001E-2</c:v>
                </c:pt>
                <c:pt idx="3973">
                  <c:v>1.2044000000000003E-2</c:v>
                </c:pt>
                <c:pt idx="3974">
                  <c:v>1.2017000000000003E-2</c:v>
                </c:pt>
                <c:pt idx="3975">
                  <c:v>1.1990000000000004E-2</c:v>
                </c:pt>
                <c:pt idx="3976">
                  <c:v>1.1964000000000006E-2</c:v>
                </c:pt>
                <c:pt idx="3977">
                  <c:v>1.1937000000000007E-2</c:v>
                </c:pt>
                <c:pt idx="3978">
                  <c:v>1.1911000000000008E-2</c:v>
                </c:pt>
                <c:pt idx="3979">
                  <c:v>1.1884000000000009E-2</c:v>
                </c:pt>
                <c:pt idx="3980">
                  <c:v>1.1858000000000011E-2</c:v>
                </c:pt>
                <c:pt idx="3981">
                  <c:v>1.1832000000000013E-2</c:v>
                </c:pt>
                <c:pt idx="3982">
                  <c:v>1.1806000000000001E-2</c:v>
                </c:pt>
                <c:pt idx="3983">
                  <c:v>1.1781000000000003E-2</c:v>
                </c:pt>
                <c:pt idx="3984">
                  <c:v>1.1756000000000006E-2</c:v>
                </c:pt>
                <c:pt idx="3985">
                  <c:v>1.173200000000001E-2</c:v>
                </c:pt>
                <c:pt idx="3986">
                  <c:v>1.1708E-2</c:v>
                </c:pt>
                <c:pt idx="3987">
                  <c:v>1.1684000000000003E-2</c:v>
                </c:pt>
                <c:pt idx="3988">
                  <c:v>1.1661000000000008E-2</c:v>
                </c:pt>
                <c:pt idx="3989">
                  <c:v>1.1637999999999999E-2</c:v>
                </c:pt>
                <c:pt idx="3990">
                  <c:v>1.1617000000000006E-2</c:v>
                </c:pt>
                <c:pt idx="3991">
                  <c:v>1.1595000000000012E-2</c:v>
                </c:pt>
                <c:pt idx="3992">
                  <c:v>1.1575000000000005E-2</c:v>
                </c:pt>
                <c:pt idx="3993">
                  <c:v>1.1554999999999999E-2</c:v>
                </c:pt>
                <c:pt idx="3994">
                  <c:v>1.1536000000000008E-2</c:v>
                </c:pt>
                <c:pt idx="3995">
                  <c:v>1.1518000000000004E-2</c:v>
                </c:pt>
                <c:pt idx="3996">
                  <c:v>1.15E-2</c:v>
                </c:pt>
                <c:pt idx="3997">
                  <c:v>1.1483000000000011E-2</c:v>
                </c:pt>
                <c:pt idx="3998">
                  <c:v>1.1468000000000009E-2</c:v>
                </c:pt>
                <c:pt idx="3999">
                  <c:v>1.1453000000000008E-2</c:v>
                </c:pt>
                <c:pt idx="4000">
                  <c:v>1.1439000000000008E-2</c:v>
                </c:pt>
                <c:pt idx="4001">
                  <c:v>1.1426000000000009E-2</c:v>
                </c:pt>
                <c:pt idx="4002">
                  <c:v>1.1414000000000011E-2</c:v>
                </c:pt>
                <c:pt idx="4003">
                  <c:v>1.1403E-2</c:v>
                </c:pt>
                <c:pt idx="4004">
                  <c:v>1.1392000000000003E-2</c:v>
                </c:pt>
                <c:pt idx="4005">
                  <c:v>1.1383000000000008E-2</c:v>
                </c:pt>
                <c:pt idx="4006">
                  <c:v>1.1375E-2</c:v>
                </c:pt>
                <c:pt idx="4007">
                  <c:v>1.1368000000000007E-2</c:v>
                </c:pt>
                <c:pt idx="4008">
                  <c:v>1.1362000000000001E-2</c:v>
                </c:pt>
                <c:pt idx="4009">
                  <c:v>1.1357000000000009E-2</c:v>
                </c:pt>
                <c:pt idx="4010">
                  <c:v>1.1354000000000006E-2</c:v>
                </c:pt>
                <c:pt idx="4011">
                  <c:v>1.1351000000000003E-2</c:v>
                </c:pt>
                <c:pt idx="4012">
                  <c:v>1.1349000000000001E-2</c:v>
                </c:pt>
                <c:pt idx="4013">
                  <c:v>1.1349000000000001E-2</c:v>
                </c:pt>
                <c:pt idx="4014">
                  <c:v>1.1349000000000001E-2</c:v>
                </c:pt>
                <c:pt idx="4015">
                  <c:v>1.1351000000000003E-2</c:v>
                </c:pt>
                <c:pt idx="4016">
                  <c:v>1.1353000000000005E-2</c:v>
                </c:pt>
                <c:pt idx="4017">
                  <c:v>1.1357000000000009E-2</c:v>
                </c:pt>
                <c:pt idx="4018">
                  <c:v>1.1362000000000001E-2</c:v>
                </c:pt>
                <c:pt idx="4019">
                  <c:v>1.1368000000000007E-2</c:v>
                </c:pt>
                <c:pt idx="4020">
                  <c:v>1.1375E-2</c:v>
                </c:pt>
                <c:pt idx="4021">
                  <c:v>1.1383000000000008E-2</c:v>
                </c:pt>
                <c:pt idx="4022">
                  <c:v>1.1392000000000003E-2</c:v>
                </c:pt>
                <c:pt idx="4023">
                  <c:v>1.1401999999999999E-2</c:v>
                </c:pt>
                <c:pt idx="4024">
                  <c:v>1.141300000000001E-2</c:v>
                </c:pt>
                <c:pt idx="4025">
                  <c:v>1.1425000000000008E-2</c:v>
                </c:pt>
                <c:pt idx="4026">
                  <c:v>1.1438000000000007E-2</c:v>
                </c:pt>
                <c:pt idx="4027">
                  <c:v>1.1451000000000006E-2</c:v>
                </c:pt>
                <c:pt idx="4028">
                  <c:v>1.1466000000000007E-2</c:v>
                </c:pt>
                <c:pt idx="4029">
                  <c:v>1.148200000000001E-2</c:v>
                </c:pt>
                <c:pt idx="4030">
                  <c:v>1.1498000000000012E-2</c:v>
                </c:pt>
                <c:pt idx="4031">
                  <c:v>1.1515000000000001E-2</c:v>
                </c:pt>
                <c:pt idx="4032">
                  <c:v>1.1534000000000006E-2</c:v>
                </c:pt>
                <c:pt idx="4033">
                  <c:v>1.155200000000001E-2</c:v>
                </c:pt>
                <c:pt idx="4034">
                  <c:v>1.1572000000000002E-2</c:v>
                </c:pt>
                <c:pt idx="4035">
                  <c:v>1.1592000000000009E-2</c:v>
                </c:pt>
                <c:pt idx="4036">
                  <c:v>1.1613000000000002E-2</c:v>
                </c:pt>
                <c:pt idx="4037">
                  <c:v>1.163500000000001E-2</c:v>
                </c:pt>
                <c:pt idx="4038">
                  <c:v>1.1657000000000004E-2</c:v>
                </c:pt>
                <c:pt idx="4039">
                  <c:v>1.1679999999999999E-2</c:v>
                </c:pt>
                <c:pt idx="4040">
                  <c:v>1.1703000000000009E-2</c:v>
                </c:pt>
                <c:pt idx="4041">
                  <c:v>1.1727000000000005E-2</c:v>
                </c:pt>
                <c:pt idx="4042">
                  <c:v>1.1751000000000001E-2</c:v>
                </c:pt>
                <c:pt idx="4043">
                  <c:v>1.1775000000000011E-2</c:v>
                </c:pt>
                <c:pt idx="4044">
                  <c:v>1.1800000000000008E-2</c:v>
                </c:pt>
                <c:pt idx="4045">
                  <c:v>1.1826000000000007E-2</c:v>
                </c:pt>
                <c:pt idx="4046">
                  <c:v>1.1851000000000004E-2</c:v>
                </c:pt>
                <c:pt idx="4047">
                  <c:v>1.1877000000000002E-2</c:v>
                </c:pt>
                <c:pt idx="4048">
                  <c:v>1.1903E-2</c:v>
                </c:pt>
                <c:pt idx="4049">
                  <c:v>1.1929000000000013E-2</c:v>
                </c:pt>
                <c:pt idx="4050">
                  <c:v>1.1955000000000011E-2</c:v>
                </c:pt>
                <c:pt idx="4051">
                  <c:v>1.198200000000001E-2</c:v>
                </c:pt>
                <c:pt idx="4052">
                  <c:v>1.2008000000000008E-2</c:v>
                </c:pt>
                <c:pt idx="4053">
                  <c:v>1.2034000000000006E-2</c:v>
                </c:pt>
                <c:pt idx="4054">
                  <c:v>1.2061000000000006E-2</c:v>
                </c:pt>
                <c:pt idx="4055">
                  <c:v>1.2087000000000004E-2</c:v>
                </c:pt>
                <c:pt idx="4056">
                  <c:v>1.2113000000000002E-2</c:v>
                </c:pt>
                <c:pt idx="4057">
                  <c:v>1.2139E-2</c:v>
                </c:pt>
                <c:pt idx="4058">
                  <c:v>1.2164000000000012E-2</c:v>
                </c:pt>
                <c:pt idx="4059">
                  <c:v>1.219000000000001E-2</c:v>
                </c:pt>
                <c:pt idx="4060">
                  <c:v>1.2215000000000007E-2</c:v>
                </c:pt>
                <c:pt idx="4061">
                  <c:v>1.2240000000000004E-2</c:v>
                </c:pt>
                <c:pt idx="4062">
                  <c:v>1.2264000000000001E-2</c:v>
                </c:pt>
                <c:pt idx="4063">
                  <c:v>1.2288000000000011E-2</c:v>
                </c:pt>
                <c:pt idx="4064">
                  <c:v>1.2311000000000006E-2</c:v>
                </c:pt>
                <c:pt idx="4065">
                  <c:v>1.2334000000000001E-2</c:v>
                </c:pt>
                <c:pt idx="4066">
                  <c:v>1.235700000000001E-2</c:v>
                </c:pt>
                <c:pt idx="4067">
                  <c:v>1.2379000000000005E-2</c:v>
                </c:pt>
                <c:pt idx="4068">
                  <c:v>1.2400000000000012E-2</c:v>
                </c:pt>
                <c:pt idx="4069">
                  <c:v>1.2421000000000005E-2</c:v>
                </c:pt>
                <c:pt idx="4070">
                  <c:v>1.2441000000000011E-2</c:v>
                </c:pt>
                <c:pt idx="4071">
                  <c:v>1.2460000000000002E-2</c:v>
                </c:pt>
                <c:pt idx="4072">
                  <c:v>1.2479000000000007E-2</c:v>
                </c:pt>
                <c:pt idx="4073">
                  <c:v>1.2497000000000012E-2</c:v>
                </c:pt>
                <c:pt idx="4074">
                  <c:v>1.2514000000000001E-2</c:v>
                </c:pt>
                <c:pt idx="4075">
                  <c:v>1.2530000000000003E-2</c:v>
                </c:pt>
                <c:pt idx="4076">
                  <c:v>1.2545000000000004E-2</c:v>
                </c:pt>
                <c:pt idx="4077">
                  <c:v>1.2560000000000005E-2</c:v>
                </c:pt>
                <c:pt idx="4078">
                  <c:v>1.2574000000000005E-2</c:v>
                </c:pt>
                <c:pt idx="4079">
                  <c:v>1.2586000000000003E-2</c:v>
                </c:pt>
                <c:pt idx="4080">
                  <c:v>1.2598000000000002E-2</c:v>
                </c:pt>
                <c:pt idx="4081">
                  <c:v>1.2609000000000013E-2</c:v>
                </c:pt>
                <c:pt idx="4082">
                  <c:v>1.2619000000000009E-2</c:v>
                </c:pt>
                <c:pt idx="4083">
                  <c:v>1.2628000000000004E-2</c:v>
                </c:pt>
                <c:pt idx="4084">
                  <c:v>1.2636000000000012E-2</c:v>
                </c:pt>
                <c:pt idx="4085">
                  <c:v>1.2643000000000005E-2</c:v>
                </c:pt>
                <c:pt idx="4086">
                  <c:v>1.2650000000000012E-2</c:v>
                </c:pt>
                <c:pt idx="4087">
                  <c:v>1.2655000000000003E-2</c:v>
                </c:pt>
                <c:pt idx="4088">
                  <c:v>1.2659000000000007E-2</c:v>
                </c:pt>
                <c:pt idx="4089">
                  <c:v>1.266200000000001E-2</c:v>
                </c:pt>
                <c:pt idx="4090">
                  <c:v>1.2664000000000012E-2</c:v>
                </c:pt>
                <c:pt idx="4091">
                  <c:v>1.2664999999999999E-2</c:v>
                </c:pt>
                <c:pt idx="4092">
                  <c:v>1.2664999999999999E-2</c:v>
                </c:pt>
                <c:pt idx="4093">
                  <c:v>1.2664000000000012E-2</c:v>
                </c:pt>
                <c:pt idx="4094">
                  <c:v>1.266200000000001E-2</c:v>
                </c:pt>
                <c:pt idx="4095">
                  <c:v>1.2659000000000007E-2</c:v>
                </c:pt>
                <c:pt idx="4096">
                  <c:v>1.2655000000000003E-2</c:v>
                </c:pt>
                <c:pt idx="4097">
                  <c:v>1.2650000000000012E-2</c:v>
                </c:pt>
                <c:pt idx="4098">
                  <c:v>1.2644000000000006E-2</c:v>
                </c:pt>
                <c:pt idx="4099">
                  <c:v>1.2636999999999999E-2</c:v>
                </c:pt>
                <c:pt idx="4100">
                  <c:v>1.2629000000000005E-2</c:v>
                </c:pt>
                <c:pt idx="4101">
                  <c:v>1.2621000000000011E-2</c:v>
                </c:pt>
                <c:pt idx="4102">
                  <c:v>1.2611000000000001E-2</c:v>
                </c:pt>
                <c:pt idx="4103">
                  <c:v>1.2600000000000004E-2</c:v>
                </c:pt>
                <c:pt idx="4104">
                  <c:v>1.2589000000000006E-2</c:v>
                </c:pt>
                <c:pt idx="4105">
                  <c:v>1.2576000000000007E-2</c:v>
                </c:pt>
                <c:pt idx="4106">
                  <c:v>1.2563000000000008E-2</c:v>
                </c:pt>
                <c:pt idx="4107">
                  <c:v>1.2549000000000008E-2</c:v>
                </c:pt>
                <c:pt idx="4108">
                  <c:v>1.2534000000000007E-2</c:v>
                </c:pt>
                <c:pt idx="4109">
                  <c:v>1.2518000000000005E-2</c:v>
                </c:pt>
                <c:pt idx="4110">
                  <c:v>1.2501000000000002E-2</c:v>
                </c:pt>
                <c:pt idx="4111">
                  <c:v>1.2484000000000012E-2</c:v>
                </c:pt>
                <c:pt idx="4112">
                  <c:v>1.2466000000000008E-2</c:v>
                </c:pt>
                <c:pt idx="4113">
                  <c:v>1.2448000000000004E-2</c:v>
                </c:pt>
                <c:pt idx="4114">
                  <c:v>1.2428000000000012E-2</c:v>
                </c:pt>
                <c:pt idx="4115">
                  <c:v>1.2408000000000006E-2</c:v>
                </c:pt>
                <c:pt idx="4116">
                  <c:v>1.2388E-2</c:v>
                </c:pt>
                <c:pt idx="4117">
                  <c:v>1.2367000000000006E-2</c:v>
                </c:pt>
                <c:pt idx="4118">
                  <c:v>1.2345000000000012E-2</c:v>
                </c:pt>
                <c:pt idx="4119">
                  <c:v>1.2323000000000004E-2</c:v>
                </c:pt>
                <c:pt idx="4120">
                  <c:v>1.230100000000001E-2</c:v>
                </c:pt>
                <c:pt idx="4121">
                  <c:v>1.2278000000000001E-2</c:v>
                </c:pt>
                <c:pt idx="4122">
                  <c:v>1.2254000000000004E-2</c:v>
                </c:pt>
                <c:pt idx="4123">
                  <c:v>1.2230000000000008E-2</c:v>
                </c:pt>
                <c:pt idx="4124">
                  <c:v>1.2206000000000012E-2</c:v>
                </c:pt>
                <c:pt idx="4125">
                  <c:v>1.2182000000000002E-2</c:v>
                </c:pt>
                <c:pt idx="4126">
                  <c:v>1.2157000000000005E-2</c:v>
                </c:pt>
                <c:pt idx="4127">
                  <c:v>1.2133000000000008E-2</c:v>
                </c:pt>
                <c:pt idx="4128">
                  <c:v>1.210700000000001E-2</c:v>
                </c:pt>
                <c:pt idx="4129">
                  <c:v>1.2081999999999999E-2</c:v>
                </c:pt>
                <c:pt idx="4130">
                  <c:v>1.2057000000000002E-2</c:v>
                </c:pt>
                <c:pt idx="4131">
                  <c:v>1.2032000000000004E-2</c:v>
                </c:pt>
                <c:pt idx="4132">
                  <c:v>1.2006000000000006E-2</c:v>
                </c:pt>
                <c:pt idx="4133">
                  <c:v>1.1981000000000009E-2</c:v>
                </c:pt>
                <c:pt idx="4134">
                  <c:v>1.1955000000000011E-2</c:v>
                </c:pt>
                <c:pt idx="4135">
                  <c:v>1.193E-2</c:v>
                </c:pt>
                <c:pt idx="4136">
                  <c:v>1.1905000000000002E-2</c:v>
                </c:pt>
                <c:pt idx="4137">
                  <c:v>1.1880000000000005E-2</c:v>
                </c:pt>
                <c:pt idx="4138">
                  <c:v>1.1855000000000008E-2</c:v>
                </c:pt>
                <c:pt idx="4139">
                  <c:v>1.1830000000000011E-2</c:v>
                </c:pt>
                <c:pt idx="4140">
                  <c:v>1.1805E-2</c:v>
                </c:pt>
                <c:pt idx="4141">
                  <c:v>1.1781000000000003E-2</c:v>
                </c:pt>
                <c:pt idx="4142">
                  <c:v>1.1757000000000007E-2</c:v>
                </c:pt>
                <c:pt idx="4143">
                  <c:v>1.1733000000000011E-2</c:v>
                </c:pt>
                <c:pt idx="4144">
                  <c:v>1.1710000000000002E-2</c:v>
                </c:pt>
                <c:pt idx="4145">
                  <c:v>1.1687000000000006E-2</c:v>
                </c:pt>
                <c:pt idx="4146">
                  <c:v>1.1665000000000012E-2</c:v>
                </c:pt>
                <c:pt idx="4147">
                  <c:v>1.1643000000000004E-2</c:v>
                </c:pt>
                <c:pt idx="4148">
                  <c:v>1.162100000000001E-2</c:v>
                </c:pt>
                <c:pt idx="4149">
                  <c:v>1.1600000000000003E-2</c:v>
                </c:pt>
                <c:pt idx="4150">
                  <c:v>1.158000000000001E-2</c:v>
                </c:pt>
                <c:pt idx="4151">
                  <c:v>1.1560000000000004E-2</c:v>
                </c:pt>
                <c:pt idx="4152">
                  <c:v>1.1540000000000012E-2</c:v>
                </c:pt>
                <c:pt idx="4153">
                  <c:v>1.1521000000000007E-2</c:v>
                </c:pt>
                <c:pt idx="4154">
                  <c:v>1.1503000000000003E-2</c:v>
                </c:pt>
                <c:pt idx="4155">
                  <c:v>1.1486E-2</c:v>
                </c:pt>
                <c:pt idx="4156">
                  <c:v>1.146900000000001E-2</c:v>
                </c:pt>
                <c:pt idx="4157">
                  <c:v>1.1453000000000008E-2</c:v>
                </c:pt>
                <c:pt idx="4158">
                  <c:v>1.1437000000000006E-2</c:v>
                </c:pt>
                <c:pt idx="4159">
                  <c:v>1.1423000000000006E-2</c:v>
                </c:pt>
                <c:pt idx="4160">
                  <c:v>1.1409000000000006E-2</c:v>
                </c:pt>
                <c:pt idx="4161">
                  <c:v>1.1395000000000006E-2</c:v>
                </c:pt>
                <c:pt idx="4162">
                  <c:v>1.1383000000000008E-2</c:v>
                </c:pt>
                <c:pt idx="4163">
                  <c:v>1.137100000000001E-2</c:v>
                </c:pt>
                <c:pt idx="4164">
                  <c:v>1.1360000000000012E-2</c:v>
                </c:pt>
                <c:pt idx="4165">
                  <c:v>1.1350000000000002E-2</c:v>
                </c:pt>
                <c:pt idx="4166">
                  <c:v>1.1341000000000007E-2</c:v>
                </c:pt>
                <c:pt idx="4167">
                  <c:v>1.1332000000000012E-2</c:v>
                </c:pt>
                <c:pt idx="4168">
                  <c:v>1.1325000000000005E-2</c:v>
                </c:pt>
                <c:pt idx="4169">
                  <c:v>1.1318000000000012E-2</c:v>
                </c:pt>
                <c:pt idx="4170">
                  <c:v>1.1312000000000006E-2</c:v>
                </c:pt>
                <c:pt idx="4171">
                  <c:v>1.1307000000000001E-2</c:v>
                </c:pt>
                <c:pt idx="4172">
                  <c:v>1.1303000000000011E-2</c:v>
                </c:pt>
                <c:pt idx="4173">
                  <c:v>1.1299000000000007E-2</c:v>
                </c:pt>
                <c:pt idx="4174">
                  <c:v>1.1297000000000005E-2</c:v>
                </c:pt>
                <c:pt idx="4175">
                  <c:v>1.1295000000000003E-2</c:v>
                </c:pt>
                <c:pt idx="4176">
                  <c:v>1.1294000000000002E-2</c:v>
                </c:pt>
                <c:pt idx="4177">
                  <c:v>1.1294000000000002E-2</c:v>
                </c:pt>
                <c:pt idx="4178">
                  <c:v>1.1295000000000003E-2</c:v>
                </c:pt>
                <c:pt idx="4179">
                  <c:v>1.1296000000000004E-2</c:v>
                </c:pt>
                <c:pt idx="4180">
                  <c:v>1.1299000000000007E-2</c:v>
                </c:pt>
                <c:pt idx="4181">
                  <c:v>1.130200000000001E-2</c:v>
                </c:pt>
                <c:pt idx="4182">
                  <c:v>1.1306E-2</c:v>
                </c:pt>
                <c:pt idx="4183">
                  <c:v>1.1311000000000005E-2</c:v>
                </c:pt>
                <c:pt idx="4184">
                  <c:v>1.1317000000000011E-2</c:v>
                </c:pt>
                <c:pt idx="4185">
                  <c:v>1.1323000000000003E-2</c:v>
                </c:pt>
                <c:pt idx="4186">
                  <c:v>1.1331000000000011E-2</c:v>
                </c:pt>
                <c:pt idx="4187">
                  <c:v>1.1339000000000005E-2</c:v>
                </c:pt>
                <c:pt idx="4188">
                  <c:v>1.1348E-2</c:v>
                </c:pt>
                <c:pt idx="4189">
                  <c:v>1.1357000000000009E-2</c:v>
                </c:pt>
                <c:pt idx="4190">
                  <c:v>1.1367000000000006E-2</c:v>
                </c:pt>
                <c:pt idx="4191">
                  <c:v>1.1378000000000003E-2</c:v>
                </c:pt>
                <c:pt idx="4192">
                  <c:v>1.1390000000000001E-2</c:v>
                </c:pt>
                <c:pt idx="4193">
                  <c:v>1.1401999999999999E-2</c:v>
                </c:pt>
                <c:pt idx="4194">
                  <c:v>1.1415000000000012E-2</c:v>
                </c:pt>
                <c:pt idx="4195">
                  <c:v>1.1429000000000012E-2</c:v>
                </c:pt>
                <c:pt idx="4196">
                  <c:v>1.1443000000000012E-2</c:v>
                </c:pt>
                <c:pt idx="4197">
                  <c:v>1.1457999999999999E-2</c:v>
                </c:pt>
                <c:pt idx="4198">
                  <c:v>1.1474000000000002E-2</c:v>
                </c:pt>
                <c:pt idx="4199">
                  <c:v>1.1490000000000004E-2</c:v>
                </c:pt>
                <c:pt idx="4200">
                  <c:v>1.1506000000000006E-2</c:v>
                </c:pt>
                <c:pt idx="4201">
                  <c:v>1.1523000000000009E-2</c:v>
                </c:pt>
                <c:pt idx="4202">
                  <c:v>1.1540999999999999E-2</c:v>
                </c:pt>
                <c:pt idx="4203">
                  <c:v>1.1559000000000003E-2</c:v>
                </c:pt>
                <c:pt idx="4204">
                  <c:v>1.1578000000000008E-2</c:v>
                </c:pt>
                <c:pt idx="4205">
                  <c:v>1.1597E-2</c:v>
                </c:pt>
                <c:pt idx="4206">
                  <c:v>1.1616000000000005E-2</c:v>
                </c:pt>
                <c:pt idx="4207">
                  <c:v>1.1636000000000011E-2</c:v>
                </c:pt>
                <c:pt idx="4208">
                  <c:v>1.1656000000000003E-2</c:v>
                </c:pt>
                <c:pt idx="4209">
                  <c:v>1.167700000000001E-2</c:v>
                </c:pt>
                <c:pt idx="4210">
                  <c:v>1.1698000000000004E-2</c:v>
                </c:pt>
                <c:pt idx="4211">
                  <c:v>1.1719000000000011E-2</c:v>
                </c:pt>
                <c:pt idx="4212">
                  <c:v>1.1740000000000004E-2</c:v>
                </c:pt>
                <c:pt idx="4213">
                  <c:v>1.1762000000000012E-2</c:v>
                </c:pt>
                <c:pt idx="4214">
                  <c:v>1.1784000000000006E-2</c:v>
                </c:pt>
                <c:pt idx="4215">
                  <c:v>1.1806000000000001E-2</c:v>
                </c:pt>
                <c:pt idx="4216">
                  <c:v>1.1828000000000009E-2</c:v>
                </c:pt>
                <c:pt idx="4217">
                  <c:v>1.1851000000000004E-2</c:v>
                </c:pt>
                <c:pt idx="4218">
                  <c:v>1.1873999999999999E-2</c:v>
                </c:pt>
                <c:pt idx="4219">
                  <c:v>1.1896000000000007E-2</c:v>
                </c:pt>
                <c:pt idx="4220">
                  <c:v>1.1919000000000003E-2</c:v>
                </c:pt>
                <c:pt idx="4221">
                  <c:v>1.1942000000000012E-2</c:v>
                </c:pt>
                <c:pt idx="4222">
                  <c:v>1.1965000000000007E-2</c:v>
                </c:pt>
                <c:pt idx="4223">
                  <c:v>1.1988000000000002E-2</c:v>
                </c:pt>
                <c:pt idx="4224">
                  <c:v>1.2011000000000011E-2</c:v>
                </c:pt>
                <c:pt idx="4225">
                  <c:v>1.2035000000000007E-2</c:v>
                </c:pt>
                <c:pt idx="4226">
                  <c:v>1.2058000000000003E-2</c:v>
                </c:pt>
                <c:pt idx="4227">
                  <c:v>1.2081000000000012E-2</c:v>
                </c:pt>
                <c:pt idx="4228">
                  <c:v>1.2103000000000006E-2</c:v>
                </c:pt>
                <c:pt idx="4229">
                  <c:v>1.2126000000000001E-2</c:v>
                </c:pt>
                <c:pt idx="4230">
                  <c:v>1.214900000000001E-2</c:v>
                </c:pt>
                <c:pt idx="4231">
                  <c:v>1.2171000000000005E-2</c:v>
                </c:pt>
                <c:pt idx="4232">
                  <c:v>1.2194E-2</c:v>
                </c:pt>
                <c:pt idx="4233">
                  <c:v>1.2216000000000008E-2</c:v>
                </c:pt>
                <c:pt idx="4234">
                  <c:v>1.2238000000000002E-2</c:v>
                </c:pt>
                <c:pt idx="4235">
                  <c:v>1.226000000000001E-2</c:v>
                </c:pt>
                <c:pt idx="4236">
                  <c:v>1.2282000000000005E-2</c:v>
                </c:pt>
                <c:pt idx="4237">
                  <c:v>1.2303000000000012E-2</c:v>
                </c:pt>
                <c:pt idx="4238">
                  <c:v>1.2324000000000005E-2</c:v>
                </c:pt>
                <c:pt idx="4239">
                  <c:v>1.2345000000000012E-2</c:v>
                </c:pt>
                <c:pt idx="4240">
                  <c:v>1.2365000000000004E-2</c:v>
                </c:pt>
                <c:pt idx="4241">
                  <c:v>1.2386000000000012E-2</c:v>
                </c:pt>
                <c:pt idx="4242">
                  <c:v>1.2406000000000004E-2</c:v>
                </c:pt>
                <c:pt idx="4243">
                  <c:v>1.2425000000000009E-2</c:v>
                </c:pt>
                <c:pt idx="4244">
                  <c:v>1.2444E-2</c:v>
                </c:pt>
                <c:pt idx="4245">
                  <c:v>1.2463000000000005E-2</c:v>
                </c:pt>
                <c:pt idx="4246">
                  <c:v>1.248200000000001E-2</c:v>
                </c:pt>
                <c:pt idx="4247">
                  <c:v>1.2500000000000001E-2</c:v>
                </c:pt>
                <c:pt idx="4248">
                  <c:v>1.2518000000000005E-2</c:v>
                </c:pt>
                <c:pt idx="4249">
                  <c:v>1.2535000000000008E-2</c:v>
                </c:pt>
                <c:pt idx="4250">
                  <c:v>1.2552000000000011E-2</c:v>
                </c:pt>
                <c:pt idx="4251">
                  <c:v>1.2567999999999999E-2</c:v>
                </c:pt>
                <c:pt idx="4252">
                  <c:v>1.2584000000000001E-2</c:v>
                </c:pt>
                <c:pt idx="4253">
                  <c:v>1.2600000000000004E-2</c:v>
                </c:pt>
                <c:pt idx="4254">
                  <c:v>1.2615000000000005E-2</c:v>
                </c:pt>
                <c:pt idx="4255">
                  <c:v>1.2629000000000005E-2</c:v>
                </c:pt>
                <c:pt idx="4256">
                  <c:v>1.2643000000000005E-2</c:v>
                </c:pt>
                <c:pt idx="4257">
                  <c:v>1.2657000000000005E-2</c:v>
                </c:pt>
                <c:pt idx="4258">
                  <c:v>1.2670000000000004E-2</c:v>
                </c:pt>
                <c:pt idx="4259">
                  <c:v>1.2683000000000003E-2</c:v>
                </c:pt>
                <c:pt idx="4260">
                  <c:v>1.2695000000000001E-2</c:v>
                </c:pt>
                <c:pt idx="4261">
                  <c:v>1.2707E-2</c:v>
                </c:pt>
                <c:pt idx="4262">
                  <c:v>1.2718000000000011E-2</c:v>
                </c:pt>
                <c:pt idx="4263">
                  <c:v>1.2728000000000007E-2</c:v>
                </c:pt>
                <c:pt idx="4264">
                  <c:v>1.2738000000000003E-2</c:v>
                </c:pt>
                <c:pt idx="4265">
                  <c:v>1.2747999999999999E-2</c:v>
                </c:pt>
                <c:pt idx="4266">
                  <c:v>1.2757000000000008E-2</c:v>
                </c:pt>
                <c:pt idx="4267">
                  <c:v>1.2765000000000002E-2</c:v>
                </c:pt>
                <c:pt idx="4268">
                  <c:v>1.277300000000001E-2</c:v>
                </c:pt>
                <c:pt idx="4269">
                  <c:v>1.2781000000000004E-2</c:v>
                </c:pt>
                <c:pt idx="4270">
                  <c:v>1.278700000000001E-2</c:v>
                </c:pt>
                <c:pt idx="4271">
                  <c:v>1.2794000000000003E-2</c:v>
                </c:pt>
                <c:pt idx="4272">
                  <c:v>1.2800000000000009E-2</c:v>
                </c:pt>
                <c:pt idx="4273">
                  <c:v>1.2805E-2</c:v>
                </c:pt>
                <c:pt idx="4274">
                  <c:v>1.2810000000000005E-2</c:v>
                </c:pt>
                <c:pt idx="4275">
                  <c:v>1.2814000000000009E-2</c:v>
                </c:pt>
                <c:pt idx="4276">
                  <c:v>1.2817000000000012E-2</c:v>
                </c:pt>
                <c:pt idx="4277">
                  <c:v>1.2820000000000002E-2</c:v>
                </c:pt>
                <c:pt idx="4278">
                  <c:v>1.2823000000000005E-2</c:v>
                </c:pt>
                <c:pt idx="4279">
                  <c:v>1.2825000000000007E-2</c:v>
                </c:pt>
                <c:pt idx="4280">
                  <c:v>1.2827000000000009E-2</c:v>
                </c:pt>
                <c:pt idx="4281">
                  <c:v>1.2827000000000009E-2</c:v>
                </c:pt>
                <c:pt idx="4282">
                  <c:v>1.282800000000001E-2</c:v>
                </c:pt>
                <c:pt idx="4283">
                  <c:v>1.282800000000001E-2</c:v>
                </c:pt>
                <c:pt idx="4284">
                  <c:v>1.2827000000000009E-2</c:v>
                </c:pt>
                <c:pt idx="4285">
                  <c:v>1.2826000000000008E-2</c:v>
                </c:pt>
                <c:pt idx="4286">
                  <c:v>1.2825000000000007E-2</c:v>
                </c:pt>
                <c:pt idx="4287">
                  <c:v>1.2823000000000005E-2</c:v>
                </c:pt>
                <c:pt idx="4288">
                  <c:v>1.2820000000000002E-2</c:v>
                </c:pt>
                <c:pt idx="4289">
                  <c:v>1.2817000000000012E-2</c:v>
                </c:pt>
                <c:pt idx="4290">
                  <c:v>1.2813000000000008E-2</c:v>
                </c:pt>
                <c:pt idx="4291">
                  <c:v>1.2809000000000004E-2</c:v>
                </c:pt>
                <c:pt idx="4292">
                  <c:v>1.2805E-2</c:v>
                </c:pt>
                <c:pt idx="4293">
                  <c:v>1.2800000000000009E-2</c:v>
                </c:pt>
                <c:pt idx="4294">
                  <c:v>1.2794000000000003E-2</c:v>
                </c:pt>
                <c:pt idx="4295">
                  <c:v>1.2788000000000011E-2</c:v>
                </c:pt>
                <c:pt idx="4296">
                  <c:v>1.2782000000000005E-2</c:v>
                </c:pt>
                <c:pt idx="4297">
                  <c:v>1.2775000000000012E-2</c:v>
                </c:pt>
                <c:pt idx="4298">
                  <c:v>1.2768000000000005E-2</c:v>
                </c:pt>
                <c:pt idx="4299">
                  <c:v>1.2760000000000011E-2</c:v>
                </c:pt>
                <c:pt idx="4300">
                  <c:v>1.2752000000000003E-2</c:v>
                </c:pt>
                <c:pt idx="4301">
                  <c:v>1.2744000000000009E-2</c:v>
                </c:pt>
                <c:pt idx="4302">
                  <c:v>1.2735E-2</c:v>
                </c:pt>
                <c:pt idx="4303">
                  <c:v>1.2725000000000004E-2</c:v>
                </c:pt>
                <c:pt idx="4304">
                  <c:v>1.2716000000000009E-2</c:v>
                </c:pt>
                <c:pt idx="4305">
                  <c:v>1.2706000000000012E-2</c:v>
                </c:pt>
                <c:pt idx="4306">
                  <c:v>1.2695000000000001E-2</c:v>
                </c:pt>
                <c:pt idx="4307">
                  <c:v>1.2684000000000004E-2</c:v>
                </c:pt>
                <c:pt idx="4308">
                  <c:v>1.2673000000000007E-2</c:v>
                </c:pt>
                <c:pt idx="4309">
                  <c:v>1.266200000000001E-2</c:v>
                </c:pt>
                <c:pt idx="4310">
                  <c:v>1.2650000000000012E-2</c:v>
                </c:pt>
                <c:pt idx="4311">
                  <c:v>1.2638E-2</c:v>
                </c:pt>
                <c:pt idx="4312">
                  <c:v>1.2625000000000001E-2</c:v>
                </c:pt>
                <c:pt idx="4313">
                  <c:v>1.2612000000000002E-2</c:v>
                </c:pt>
                <c:pt idx="4314">
                  <c:v>1.2599000000000003E-2</c:v>
                </c:pt>
                <c:pt idx="4315">
                  <c:v>1.2586000000000003E-2</c:v>
                </c:pt>
                <c:pt idx="4316">
                  <c:v>1.2572000000000003E-2</c:v>
                </c:pt>
                <c:pt idx="4317">
                  <c:v>1.2558000000000003E-2</c:v>
                </c:pt>
                <c:pt idx="4318">
                  <c:v>1.2544000000000003E-2</c:v>
                </c:pt>
                <c:pt idx="4319">
                  <c:v>1.2529000000000002E-2</c:v>
                </c:pt>
                <c:pt idx="4320">
                  <c:v>1.2514000000000001E-2</c:v>
                </c:pt>
                <c:pt idx="4321">
                  <c:v>1.2499E-2</c:v>
                </c:pt>
                <c:pt idx="4322">
                  <c:v>1.2484000000000012E-2</c:v>
                </c:pt>
                <c:pt idx="4323">
                  <c:v>1.246800000000001E-2</c:v>
                </c:pt>
                <c:pt idx="4324">
                  <c:v>1.2453000000000009E-2</c:v>
                </c:pt>
                <c:pt idx="4325">
                  <c:v>1.2437000000000007E-2</c:v>
                </c:pt>
                <c:pt idx="4326">
                  <c:v>1.2421000000000005E-2</c:v>
                </c:pt>
                <c:pt idx="4327">
                  <c:v>1.2404000000000002E-2</c:v>
                </c:pt>
                <c:pt idx="4328">
                  <c:v>1.2388E-2</c:v>
                </c:pt>
                <c:pt idx="4329">
                  <c:v>1.237100000000001E-2</c:v>
                </c:pt>
                <c:pt idx="4330">
                  <c:v>1.2354000000000007E-2</c:v>
                </c:pt>
                <c:pt idx="4331">
                  <c:v>1.2337000000000004E-2</c:v>
                </c:pt>
                <c:pt idx="4332">
                  <c:v>1.2320000000000001E-2</c:v>
                </c:pt>
                <c:pt idx="4333">
                  <c:v>1.2303000000000012E-2</c:v>
                </c:pt>
                <c:pt idx="4334">
                  <c:v>1.2285000000000008E-2</c:v>
                </c:pt>
                <c:pt idx="4335">
                  <c:v>1.2268000000000005E-2</c:v>
                </c:pt>
                <c:pt idx="4336">
                  <c:v>1.225E-2</c:v>
                </c:pt>
                <c:pt idx="4337">
                  <c:v>1.223200000000001E-2</c:v>
                </c:pt>
                <c:pt idx="4338">
                  <c:v>1.2214000000000006E-2</c:v>
                </c:pt>
                <c:pt idx="4339">
                  <c:v>1.2196000000000002E-2</c:v>
                </c:pt>
                <c:pt idx="4340">
                  <c:v>1.2178000000000012E-2</c:v>
                </c:pt>
                <c:pt idx="4341">
                  <c:v>1.2160000000000008E-2</c:v>
                </c:pt>
                <c:pt idx="4342">
                  <c:v>1.2142000000000003E-2</c:v>
                </c:pt>
                <c:pt idx="4343">
                  <c:v>1.2123999999999999E-2</c:v>
                </c:pt>
                <c:pt idx="4344">
                  <c:v>1.2105000000000008E-2</c:v>
                </c:pt>
                <c:pt idx="4345">
                  <c:v>1.2087000000000004E-2</c:v>
                </c:pt>
                <c:pt idx="4346">
                  <c:v>1.2069E-2</c:v>
                </c:pt>
                <c:pt idx="4347">
                  <c:v>1.2050000000000009E-2</c:v>
                </c:pt>
                <c:pt idx="4348">
                  <c:v>1.2032000000000004E-2</c:v>
                </c:pt>
                <c:pt idx="4349">
                  <c:v>1.2012999999999999E-2</c:v>
                </c:pt>
                <c:pt idx="4350">
                  <c:v>1.1995000000000009E-2</c:v>
                </c:pt>
                <c:pt idx="4351">
                  <c:v>1.1976000000000004E-2</c:v>
                </c:pt>
                <c:pt idx="4352">
                  <c:v>1.1958E-2</c:v>
                </c:pt>
                <c:pt idx="4353">
                  <c:v>1.194000000000001E-2</c:v>
                </c:pt>
                <c:pt idx="4354">
                  <c:v>1.1921000000000005E-2</c:v>
                </c:pt>
                <c:pt idx="4355">
                  <c:v>1.1903E-2</c:v>
                </c:pt>
                <c:pt idx="4356">
                  <c:v>1.1884000000000009E-2</c:v>
                </c:pt>
                <c:pt idx="4357">
                  <c:v>1.1866000000000005E-2</c:v>
                </c:pt>
                <c:pt idx="4358">
                  <c:v>1.1848000000000001E-2</c:v>
                </c:pt>
                <c:pt idx="4359">
                  <c:v>1.1830000000000011E-2</c:v>
                </c:pt>
                <c:pt idx="4360">
                  <c:v>1.1812000000000007E-2</c:v>
                </c:pt>
                <c:pt idx="4361">
                  <c:v>1.1794000000000002E-2</c:v>
                </c:pt>
                <c:pt idx="4362">
                  <c:v>1.1776000000000012E-2</c:v>
                </c:pt>
                <c:pt idx="4363">
                  <c:v>1.1758000000000008E-2</c:v>
                </c:pt>
                <c:pt idx="4364">
                  <c:v>1.1740000000000004E-2</c:v>
                </c:pt>
                <c:pt idx="4365">
                  <c:v>1.1722E-2</c:v>
                </c:pt>
                <c:pt idx="4366">
                  <c:v>1.1705000000000011E-2</c:v>
                </c:pt>
                <c:pt idx="4367">
                  <c:v>1.1687000000000006E-2</c:v>
                </c:pt>
                <c:pt idx="4368">
                  <c:v>1.1670000000000003E-2</c:v>
                </c:pt>
                <c:pt idx="4369">
                  <c:v>1.1653E-2</c:v>
                </c:pt>
                <c:pt idx="4370">
                  <c:v>1.163500000000001E-2</c:v>
                </c:pt>
                <c:pt idx="4371">
                  <c:v>1.1618000000000007E-2</c:v>
                </c:pt>
                <c:pt idx="4372">
                  <c:v>1.1602000000000005E-2</c:v>
                </c:pt>
                <c:pt idx="4373">
                  <c:v>1.1585000000000002E-2</c:v>
                </c:pt>
                <c:pt idx="4374">
                  <c:v>1.1568000000000012E-2</c:v>
                </c:pt>
                <c:pt idx="4375">
                  <c:v>1.155200000000001E-2</c:v>
                </c:pt>
                <c:pt idx="4376">
                  <c:v>1.1536000000000008E-2</c:v>
                </c:pt>
                <c:pt idx="4377">
                  <c:v>1.1520000000000006E-2</c:v>
                </c:pt>
                <c:pt idx="4378">
                  <c:v>1.1504000000000004E-2</c:v>
                </c:pt>
                <c:pt idx="4379">
                  <c:v>1.1488000000000002E-2</c:v>
                </c:pt>
                <c:pt idx="4380">
                  <c:v>1.1472E-2</c:v>
                </c:pt>
                <c:pt idx="4381">
                  <c:v>1.1457000000000012E-2</c:v>
                </c:pt>
                <c:pt idx="4382">
                  <c:v>1.1442000000000011E-2</c:v>
                </c:pt>
                <c:pt idx="4383">
                  <c:v>1.142700000000001E-2</c:v>
                </c:pt>
                <c:pt idx="4384">
                  <c:v>1.1412000000000009E-2</c:v>
                </c:pt>
                <c:pt idx="4385">
                  <c:v>1.1397000000000008E-2</c:v>
                </c:pt>
                <c:pt idx="4386">
                  <c:v>1.1383000000000008E-2</c:v>
                </c:pt>
                <c:pt idx="4387">
                  <c:v>1.1369000000000008E-2</c:v>
                </c:pt>
                <c:pt idx="4388">
                  <c:v>1.1355000000000007E-2</c:v>
                </c:pt>
                <c:pt idx="4389">
                  <c:v>1.1341000000000007E-2</c:v>
                </c:pt>
                <c:pt idx="4390">
                  <c:v>1.1327000000000007E-2</c:v>
                </c:pt>
                <c:pt idx="4391">
                  <c:v>1.1314000000000008E-2</c:v>
                </c:pt>
                <c:pt idx="4392">
                  <c:v>1.1301000000000009E-2</c:v>
                </c:pt>
                <c:pt idx="4393">
                  <c:v>1.128800000000001E-2</c:v>
                </c:pt>
                <c:pt idx="4394">
                  <c:v>1.1276000000000012E-2</c:v>
                </c:pt>
                <c:pt idx="4395">
                  <c:v>1.1263000000000013E-2</c:v>
                </c:pt>
                <c:pt idx="4396">
                  <c:v>1.1251000000000001E-2</c:v>
                </c:pt>
                <c:pt idx="4397">
                  <c:v>1.1239000000000002E-2</c:v>
                </c:pt>
                <c:pt idx="4398">
                  <c:v>1.1228000000000005E-2</c:v>
                </c:pt>
                <c:pt idx="4399">
                  <c:v>1.1216000000000007E-2</c:v>
                </c:pt>
                <c:pt idx="4400">
                  <c:v>1.120500000000001E-2</c:v>
                </c:pt>
                <c:pt idx="4401">
                  <c:v>1.1193999999999999E-2</c:v>
                </c:pt>
                <c:pt idx="4402">
                  <c:v>1.1184000000000003E-2</c:v>
                </c:pt>
                <c:pt idx="4403">
                  <c:v>1.1174000000000007E-2</c:v>
                </c:pt>
                <c:pt idx="4404">
                  <c:v>1.1164000000000011E-2</c:v>
                </c:pt>
                <c:pt idx="4405">
                  <c:v>1.1154000000000001E-2</c:v>
                </c:pt>
                <c:pt idx="4406">
                  <c:v>1.1144000000000005E-2</c:v>
                </c:pt>
                <c:pt idx="4407">
                  <c:v>1.1135000000000009E-2</c:v>
                </c:pt>
                <c:pt idx="4408">
                  <c:v>1.1126E-2</c:v>
                </c:pt>
                <c:pt idx="4409">
                  <c:v>1.1118000000000006E-2</c:v>
                </c:pt>
                <c:pt idx="4410">
                  <c:v>1.1109000000000011E-2</c:v>
                </c:pt>
                <c:pt idx="4411">
                  <c:v>1.1101000000000003E-2</c:v>
                </c:pt>
                <c:pt idx="4412">
                  <c:v>1.109400000000001E-2</c:v>
                </c:pt>
                <c:pt idx="4413">
                  <c:v>1.1086000000000002E-2</c:v>
                </c:pt>
                <c:pt idx="4414">
                  <c:v>1.1079000000000009E-2</c:v>
                </c:pt>
                <c:pt idx="4415">
                  <c:v>1.1072000000000002E-2</c:v>
                </c:pt>
                <c:pt idx="4416">
                  <c:v>1.106600000000001E-2</c:v>
                </c:pt>
                <c:pt idx="4417">
                  <c:v>1.1060000000000004E-2</c:v>
                </c:pt>
                <c:pt idx="4418">
                  <c:v>1.1054000000000012E-2</c:v>
                </c:pt>
                <c:pt idx="4419">
                  <c:v>1.1048000000000006E-2</c:v>
                </c:pt>
                <c:pt idx="4420">
                  <c:v>1.1043000000000001E-2</c:v>
                </c:pt>
                <c:pt idx="4421">
                  <c:v>1.103800000000001E-2</c:v>
                </c:pt>
                <c:pt idx="4422">
                  <c:v>1.1033000000000005E-2</c:v>
                </c:pt>
                <c:pt idx="4423">
                  <c:v>1.1029000000000001E-2</c:v>
                </c:pt>
                <c:pt idx="4424">
                  <c:v>1.102500000000001E-2</c:v>
                </c:pt>
                <c:pt idx="4425">
                  <c:v>1.1021000000000006E-2</c:v>
                </c:pt>
                <c:pt idx="4426">
                  <c:v>1.1018000000000003E-2</c:v>
                </c:pt>
                <c:pt idx="4427">
                  <c:v>1.1015E-2</c:v>
                </c:pt>
                <c:pt idx="4428">
                  <c:v>1.1012000000000011E-2</c:v>
                </c:pt>
                <c:pt idx="4429">
                  <c:v>1.1010000000000009E-2</c:v>
                </c:pt>
                <c:pt idx="4430">
                  <c:v>1.1008000000000007E-2</c:v>
                </c:pt>
                <c:pt idx="4431">
                  <c:v>1.1006000000000005E-2</c:v>
                </c:pt>
                <c:pt idx="4432">
                  <c:v>1.1005000000000004E-2</c:v>
                </c:pt>
                <c:pt idx="4433">
                  <c:v>1.1004000000000003E-2</c:v>
                </c:pt>
                <c:pt idx="4434">
                  <c:v>1.1003000000000002E-2</c:v>
                </c:pt>
                <c:pt idx="4435">
                  <c:v>1.1002000000000001E-2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Schrodinger!$J$459</c:f>
              <c:strCache>
                <c:ptCount val="1"/>
                <c:pt idx="0">
                  <c:v>5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Schrodinger!$J$460:$J$4895</c:f>
              <c:numCache>
                <c:formatCode>General</c:formatCode>
                <c:ptCount val="4436"/>
                <c:pt idx="2309">
                  <c:v>8.9999999999999993E-3</c:v>
                </c:pt>
                <c:pt idx="2310">
                  <c:v>8.9999999999999993E-3</c:v>
                </c:pt>
                <c:pt idx="2311">
                  <c:v>9.0010000000000003E-3</c:v>
                </c:pt>
                <c:pt idx="2312">
                  <c:v>9.0010000000000003E-3</c:v>
                </c:pt>
                <c:pt idx="2313">
                  <c:v>9.0020000000000013E-3</c:v>
                </c:pt>
                <c:pt idx="2314">
                  <c:v>9.0040000000000033E-3</c:v>
                </c:pt>
                <c:pt idx="2315">
                  <c:v>9.0060000000000053E-3</c:v>
                </c:pt>
                <c:pt idx="2316">
                  <c:v>9.0080000000000073E-3</c:v>
                </c:pt>
                <c:pt idx="2317">
                  <c:v>9.0100000000000093E-3</c:v>
                </c:pt>
                <c:pt idx="2318">
                  <c:v>9.0120000000000113E-3</c:v>
                </c:pt>
                <c:pt idx="2319">
                  <c:v>9.0150000000000004E-3</c:v>
                </c:pt>
                <c:pt idx="2320">
                  <c:v>9.0190000000000044E-3</c:v>
                </c:pt>
                <c:pt idx="2321">
                  <c:v>9.0220000000000074E-3</c:v>
                </c:pt>
                <c:pt idx="2322">
                  <c:v>9.0260000000000114E-3</c:v>
                </c:pt>
                <c:pt idx="2323">
                  <c:v>9.0300000000000016E-3</c:v>
                </c:pt>
                <c:pt idx="2324">
                  <c:v>9.0340000000000056E-3</c:v>
                </c:pt>
                <c:pt idx="2325">
                  <c:v>9.0390000000000106E-3</c:v>
                </c:pt>
                <c:pt idx="2326">
                  <c:v>9.0440000000000017E-3</c:v>
                </c:pt>
                <c:pt idx="2327">
                  <c:v>9.0500000000000077E-3</c:v>
                </c:pt>
                <c:pt idx="2328">
                  <c:v>9.0549999999999988E-3</c:v>
                </c:pt>
                <c:pt idx="2329">
                  <c:v>9.0610000000000048E-3</c:v>
                </c:pt>
                <c:pt idx="2330">
                  <c:v>9.0670000000000108E-3</c:v>
                </c:pt>
                <c:pt idx="2331">
                  <c:v>9.0740000000000039E-3</c:v>
                </c:pt>
                <c:pt idx="2332">
                  <c:v>9.0810000000000109E-3</c:v>
                </c:pt>
                <c:pt idx="2333">
                  <c:v>9.0880000000000041E-3</c:v>
                </c:pt>
                <c:pt idx="2334">
                  <c:v>9.0950000000000111E-3</c:v>
                </c:pt>
                <c:pt idx="2335">
                  <c:v>9.1030000000000052E-3</c:v>
                </c:pt>
                <c:pt idx="2336">
                  <c:v>9.1109999999999993E-3</c:v>
                </c:pt>
                <c:pt idx="2337">
                  <c:v>9.1190000000000073E-3</c:v>
                </c:pt>
                <c:pt idx="2338">
                  <c:v>9.1280000000000024E-3</c:v>
                </c:pt>
                <c:pt idx="2339">
                  <c:v>9.1360000000000104E-3</c:v>
                </c:pt>
                <c:pt idx="2340">
                  <c:v>9.1450000000000056E-3</c:v>
                </c:pt>
                <c:pt idx="2341">
                  <c:v>9.1550000000000017E-3</c:v>
                </c:pt>
                <c:pt idx="2342">
                  <c:v>9.1640000000000107E-3</c:v>
                </c:pt>
                <c:pt idx="2343">
                  <c:v>9.1740000000000068E-3</c:v>
                </c:pt>
                <c:pt idx="2344">
                  <c:v>9.1840000000000029E-3</c:v>
                </c:pt>
                <c:pt idx="2345">
                  <c:v>9.195E-3</c:v>
                </c:pt>
                <c:pt idx="2346">
                  <c:v>9.206000000000011E-3</c:v>
                </c:pt>
                <c:pt idx="2347">
                  <c:v>9.2170000000000082E-3</c:v>
                </c:pt>
                <c:pt idx="2348">
                  <c:v>9.2280000000000053E-3</c:v>
                </c:pt>
                <c:pt idx="2349">
                  <c:v>9.2390000000000024E-3</c:v>
                </c:pt>
                <c:pt idx="2350">
                  <c:v>9.2510000000000005E-3</c:v>
                </c:pt>
                <c:pt idx="2351">
                  <c:v>9.2630000000000125E-3</c:v>
                </c:pt>
                <c:pt idx="2352">
                  <c:v>9.2750000000000107E-3</c:v>
                </c:pt>
                <c:pt idx="2353">
                  <c:v>9.2880000000000098E-3</c:v>
                </c:pt>
                <c:pt idx="2354">
                  <c:v>9.3000000000000079E-3</c:v>
                </c:pt>
                <c:pt idx="2355">
                  <c:v>9.313000000000007E-3</c:v>
                </c:pt>
                <c:pt idx="2356">
                  <c:v>9.3260000000000062E-3</c:v>
                </c:pt>
                <c:pt idx="2357">
                  <c:v>9.3400000000000063E-3</c:v>
                </c:pt>
                <c:pt idx="2358">
                  <c:v>9.3540000000000064E-3</c:v>
                </c:pt>
                <c:pt idx="2359">
                  <c:v>9.3670000000000055E-3</c:v>
                </c:pt>
                <c:pt idx="2360">
                  <c:v>9.3810000000000057E-3</c:v>
                </c:pt>
                <c:pt idx="2361">
                  <c:v>9.3960000000000068E-3</c:v>
                </c:pt>
                <c:pt idx="2362">
                  <c:v>9.4100000000000069E-3</c:v>
                </c:pt>
                <c:pt idx="2363">
                  <c:v>9.425000000000008E-3</c:v>
                </c:pt>
                <c:pt idx="2364">
                  <c:v>9.4400000000000091E-3</c:v>
                </c:pt>
                <c:pt idx="2365">
                  <c:v>9.4550000000000103E-3</c:v>
                </c:pt>
                <c:pt idx="2366">
                  <c:v>9.4700000000000114E-3</c:v>
                </c:pt>
                <c:pt idx="2367">
                  <c:v>9.4859999999999996E-3</c:v>
                </c:pt>
                <c:pt idx="2368">
                  <c:v>9.5010000000000008E-3</c:v>
                </c:pt>
                <c:pt idx="2369">
                  <c:v>9.5170000000000029E-3</c:v>
                </c:pt>
                <c:pt idx="2370">
                  <c:v>9.533000000000005E-3</c:v>
                </c:pt>
                <c:pt idx="2371">
                  <c:v>9.5500000000000081E-3</c:v>
                </c:pt>
                <c:pt idx="2372">
                  <c:v>9.5660000000000103E-3</c:v>
                </c:pt>
                <c:pt idx="2373">
                  <c:v>9.5829999999999995E-3</c:v>
                </c:pt>
                <c:pt idx="2374">
                  <c:v>9.5990000000000016E-3</c:v>
                </c:pt>
                <c:pt idx="2375">
                  <c:v>9.6160000000000048E-3</c:v>
                </c:pt>
                <c:pt idx="2376">
                  <c:v>9.6330000000000079E-3</c:v>
                </c:pt>
                <c:pt idx="2377">
                  <c:v>9.650000000000011E-3</c:v>
                </c:pt>
                <c:pt idx="2378">
                  <c:v>9.6670000000000002E-3</c:v>
                </c:pt>
                <c:pt idx="2379">
                  <c:v>9.6850000000000044E-3</c:v>
                </c:pt>
                <c:pt idx="2380">
                  <c:v>9.7020000000000075E-3</c:v>
                </c:pt>
                <c:pt idx="2381">
                  <c:v>9.7200000000000116E-3</c:v>
                </c:pt>
                <c:pt idx="2382">
                  <c:v>9.7380000000000019E-3</c:v>
                </c:pt>
                <c:pt idx="2383">
                  <c:v>9.756000000000006E-3</c:v>
                </c:pt>
                <c:pt idx="2384">
                  <c:v>9.7730000000000091E-3</c:v>
                </c:pt>
                <c:pt idx="2385">
                  <c:v>9.7920000000000004E-3</c:v>
                </c:pt>
                <c:pt idx="2386">
                  <c:v>9.8100000000000045E-3</c:v>
                </c:pt>
                <c:pt idx="2387">
                  <c:v>9.8280000000000086E-3</c:v>
                </c:pt>
                <c:pt idx="2388">
                  <c:v>9.8459999999999989E-3</c:v>
                </c:pt>
                <c:pt idx="2389">
                  <c:v>9.864000000000003E-3</c:v>
                </c:pt>
                <c:pt idx="2390">
                  <c:v>9.8830000000000081E-3</c:v>
                </c:pt>
                <c:pt idx="2391">
                  <c:v>9.9010000000000122E-3</c:v>
                </c:pt>
                <c:pt idx="2392">
                  <c:v>9.9200000000000035E-3</c:v>
                </c:pt>
                <c:pt idx="2393">
                  <c:v>9.9380000000000076E-3</c:v>
                </c:pt>
                <c:pt idx="2394">
                  <c:v>9.9569999999999988E-3</c:v>
                </c:pt>
                <c:pt idx="2395">
                  <c:v>9.975000000000003E-3</c:v>
                </c:pt>
                <c:pt idx="2396">
                  <c:v>9.9940000000000081E-3</c:v>
                </c:pt>
                <c:pt idx="2397">
                  <c:v>1.0012000000000012E-2</c:v>
                </c:pt>
                <c:pt idx="2398">
                  <c:v>1.0031000000000003E-2</c:v>
                </c:pt>
                <c:pt idx="2399">
                  <c:v>1.0049000000000008E-2</c:v>
                </c:pt>
                <c:pt idx="2400">
                  <c:v>1.0067999999999999E-2</c:v>
                </c:pt>
                <c:pt idx="2401">
                  <c:v>1.0086000000000003E-2</c:v>
                </c:pt>
                <c:pt idx="2402">
                  <c:v>1.0105000000000008E-2</c:v>
                </c:pt>
                <c:pt idx="2403">
                  <c:v>1.0123000000000012E-2</c:v>
                </c:pt>
                <c:pt idx="2404">
                  <c:v>1.0142000000000003E-2</c:v>
                </c:pt>
                <c:pt idx="2405">
                  <c:v>1.0160000000000008E-2</c:v>
                </c:pt>
                <c:pt idx="2406">
                  <c:v>1.0178000000000012E-2</c:v>
                </c:pt>
                <c:pt idx="2407">
                  <c:v>1.0196000000000002E-2</c:v>
                </c:pt>
                <c:pt idx="2408">
                  <c:v>1.0214000000000006E-2</c:v>
                </c:pt>
                <c:pt idx="2409">
                  <c:v>1.023200000000001E-2</c:v>
                </c:pt>
                <c:pt idx="2410">
                  <c:v>1.025E-2</c:v>
                </c:pt>
                <c:pt idx="2411">
                  <c:v>1.0268000000000005E-2</c:v>
                </c:pt>
                <c:pt idx="2412">
                  <c:v>1.0285000000000008E-2</c:v>
                </c:pt>
                <c:pt idx="2413">
                  <c:v>1.0303000000000012E-2</c:v>
                </c:pt>
                <c:pt idx="2414">
                  <c:v>1.0320000000000001E-2</c:v>
                </c:pt>
                <c:pt idx="2415">
                  <c:v>1.0337000000000004E-2</c:v>
                </c:pt>
                <c:pt idx="2416">
                  <c:v>1.0354000000000007E-2</c:v>
                </c:pt>
                <c:pt idx="2417">
                  <c:v>1.037100000000001E-2</c:v>
                </c:pt>
                <c:pt idx="2418">
                  <c:v>1.0387000000000013E-2</c:v>
                </c:pt>
                <c:pt idx="2419">
                  <c:v>1.0404000000000002E-2</c:v>
                </c:pt>
                <c:pt idx="2420">
                  <c:v>1.0420000000000004E-2</c:v>
                </c:pt>
                <c:pt idx="2421">
                  <c:v>1.0436000000000006E-2</c:v>
                </c:pt>
                <c:pt idx="2422">
                  <c:v>1.0452000000000008E-2</c:v>
                </c:pt>
                <c:pt idx="2423">
                  <c:v>1.0467000000000009E-2</c:v>
                </c:pt>
                <c:pt idx="2424">
                  <c:v>1.0483000000000011E-2</c:v>
                </c:pt>
                <c:pt idx="2425">
                  <c:v>1.0498000000000013E-2</c:v>
                </c:pt>
                <c:pt idx="2426">
                  <c:v>1.0512000000000013E-2</c:v>
                </c:pt>
                <c:pt idx="2427">
                  <c:v>1.0527E-2</c:v>
                </c:pt>
                <c:pt idx="2428">
                  <c:v>1.0541E-2</c:v>
                </c:pt>
                <c:pt idx="2429">
                  <c:v>1.0555E-2</c:v>
                </c:pt>
                <c:pt idx="2430">
                  <c:v>1.0567999999999999E-2</c:v>
                </c:pt>
                <c:pt idx="2431">
                  <c:v>1.0581999999999999E-2</c:v>
                </c:pt>
                <c:pt idx="2432">
                  <c:v>1.0595000000000012E-2</c:v>
                </c:pt>
                <c:pt idx="2433">
                  <c:v>1.0607000000000011E-2</c:v>
                </c:pt>
                <c:pt idx="2434">
                  <c:v>1.062000000000001E-2</c:v>
                </c:pt>
                <c:pt idx="2435">
                  <c:v>1.0631000000000007E-2</c:v>
                </c:pt>
                <c:pt idx="2436">
                  <c:v>1.0643000000000005E-2</c:v>
                </c:pt>
                <c:pt idx="2437">
                  <c:v>1.0654000000000002E-2</c:v>
                </c:pt>
                <c:pt idx="2438">
                  <c:v>1.0664999999999999E-2</c:v>
                </c:pt>
                <c:pt idx="2439">
                  <c:v>1.0675000000000009E-2</c:v>
                </c:pt>
                <c:pt idx="2440">
                  <c:v>1.0685000000000005E-2</c:v>
                </c:pt>
                <c:pt idx="2441">
                  <c:v>1.0695000000000001E-2</c:v>
                </c:pt>
                <c:pt idx="2442">
                  <c:v>1.070400000000001E-2</c:v>
                </c:pt>
                <c:pt idx="2443">
                  <c:v>1.0713000000000006E-2</c:v>
                </c:pt>
                <c:pt idx="2444">
                  <c:v>1.0721E-2</c:v>
                </c:pt>
                <c:pt idx="2445">
                  <c:v>1.0729000000000008E-2</c:v>
                </c:pt>
                <c:pt idx="2446">
                  <c:v>1.0736000000000001E-2</c:v>
                </c:pt>
                <c:pt idx="2447">
                  <c:v>1.0743000000000008E-2</c:v>
                </c:pt>
                <c:pt idx="2448">
                  <c:v>1.0749E-2</c:v>
                </c:pt>
                <c:pt idx="2449">
                  <c:v>1.0755000000000006E-2</c:v>
                </c:pt>
                <c:pt idx="2450">
                  <c:v>1.0761000000000012E-2</c:v>
                </c:pt>
                <c:pt idx="2451">
                  <c:v>1.0766000000000003E-2</c:v>
                </c:pt>
                <c:pt idx="2452">
                  <c:v>1.0770000000000007E-2</c:v>
                </c:pt>
                <c:pt idx="2453">
                  <c:v>1.0774000000000011E-2</c:v>
                </c:pt>
                <c:pt idx="2454">
                  <c:v>1.0778000000000001E-2</c:v>
                </c:pt>
                <c:pt idx="2455">
                  <c:v>1.0781000000000004E-2</c:v>
                </c:pt>
                <c:pt idx="2456">
                  <c:v>1.0783000000000006E-2</c:v>
                </c:pt>
                <c:pt idx="2457">
                  <c:v>1.0785000000000008E-2</c:v>
                </c:pt>
                <c:pt idx="2458">
                  <c:v>1.0786000000000009E-2</c:v>
                </c:pt>
                <c:pt idx="2459">
                  <c:v>1.078700000000001E-2</c:v>
                </c:pt>
                <c:pt idx="2460">
                  <c:v>1.078700000000001E-2</c:v>
                </c:pt>
                <c:pt idx="2461">
                  <c:v>1.078700000000001E-2</c:v>
                </c:pt>
                <c:pt idx="2462">
                  <c:v>1.0786000000000009E-2</c:v>
                </c:pt>
                <c:pt idx="2463">
                  <c:v>1.0784000000000007E-2</c:v>
                </c:pt>
                <c:pt idx="2464">
                  <c:v>1.0782000000000005E-2</c:v>
                </c:pt>
                <c:pt idx="2465">
                  <c:v>1.0780000000000003E-2</c:v>
                </c:pt>
                <c:pt idx="2466">
                  <c:v>1.0777E-2</c:v>
                </c:pt>
                <c:pt idx="2467">
                  <c:v>1.077300000000001E-2</c:v>
                </c:pt>
                <c:pt idx="2468">
                  <c:v>1.0769000000000006E-2</c:v>
                </c:pt>
                <c:pt idx="2469">
                  <c:v>1.0764000000000001E-2</c:v>
                </c:pt>
                <c:pt idx="2470">
                  <c:v>1.0758000000000009E-2</c:v>
                </c:pt>
                <c:pt idx="2471">
                  <c:v>1.0752000000000003E-2</c:v>
                </c:pt>
                <c:pt idx="2472">
                  <c:v>1.0746000000000011E-2</c:v>
                </c:pt>
                <c:pt idx="2473">
                  <c:v>1.0738000000000003E-2</c:v>
                </c:pt>
                <c:pt idx="2474">
                  <c:v>1.073100000000001E-2</c:v>
                </c:pt>
                <c:pt idx="2475">
                  <c:v>1.0722000000000001E-2</c:v>
                </c:pt>
                <c:pt idx="2476">
                  <c:v>1.0713000000000006E-2</c:v>
                </c:pt>
                <c:pt idx="2477">
                  <c:v>1.070400000000001E-2</c:v>
                </c:pt>
                <c:pt idx="2478">
                  <c:v>1.0694E-2</c:v>
                </c:pt>
                <c:pt idx="2479">
                  <c:v>1.0683000000000003E-2</c:v>
                </c:pt>
                <c:pt idx="2480">
                  <c:v>1.0672000000000006E-2</c:v>
                </c:pt>
                <c:pt idx="2481">
                  <c:v>1.0661000000000009E-2</c:v>
                </c:pt>
                <c:pt idx="2482">
                  <c:v>1.064800000000001E-2</c:v>
                </c:pt>
                <c:pt idx="2483">
                  <c:v>1.0636000000000012E-2</c:v>
                </c:pt>
                <c:pt idx="2484">
                  <c:v>1.0622000000000012E-2</c:v>
                </c:pt>
                <c:pt idx="2485">
                  <c:v>1.0608000000000012E-2</c:v>
                </c:pt>
                <c:pt idx="2486">
                  <c:v>1.0594000000000011E-2</c:v>
                </c:pt>
                <c:pt idx="2487">
                  <c:v>1.057900000000001E-2</c:v>
                </c:pt>
                <c:pt idx="2488">
                  <c:v>1.0564000000000009E-2</c:v>
                </c:pt>
                <c:pt idx="2489">
                  <c:v>1.0548000000000007E-2</c:v>
                </c:pt>
                <c:pt idx="2490">
                  <c:v>1.0532000000000005E-2</c:v>
                </c:pt>
                <c:pt idx="2491">
                  <c:v>1.0515000000000002E-2</c:v>
                </c:pt>
                <c:pt idx="2492">
                  <c:v>1.0498000000000013E-2</c:v>
                </c:pt>
                <c:pt idx="2493">
                  <c:v>1.0480000000000008E-2</c:v>
                </c:pt>
                <c:pt idx="2494">
                  <c:v>1.0462000000000004E-2</c:v>
                </c:pt>
                <c:pt idx="2495">
                  <c:v>1.0444E-2</c:v>
                </c:pt>
                <c:pt idx="2496">
                  <c:v>1.0425000000000009E-2</c:v>
                </c:pt>
                <c:pt idx="2497">
                  <c:v>1.0406000000000004E-2</c:v>
                </c:pt>
                <c:pt idx="2498">
                  <c:v>1.0386000000000012E-2</c:v>
                </c:pt>
                <c:pt idx="2499">
                  <c:v>1.0366000000000005E-2</c:v>
                </c:pt>
                <c:pt idx="2500">
                  <c:v>1.0345999999999999E-2</c:v>
                </c:pt>
                <c:pt idx="2501">
                  <c:v>1.0325000000000006E-2</c:v>
                </c:pt>
                <c:pt idx="2502">
                  <c:v>1.0303999999999999E-2</c:v>
                </c:pt>
                <c:pt idx="2503">
                  <c:v>1.0283000000000006E-2</c:v>
                </c:pt>
                <c:pt idx="2504">
                  <c:v>1.0261000000000011E-2</c:v>
                </c:pt>
                <c:pt idx="2505">
                  <c:v>1.0239000000000003E-2</c:v>
                </c:pt>
                <c:pt idx="2506">
                  <c:v>1.0217000000000009E-2</c:v>
                </c:pt>
                <c:pt idx="2507">
                  <c:v>1.0195000000000001E-2</c:v>
                </c:pt>
                <c:pt idx="2508">
                  <c:v>1.0173000000000007E-2</c:v>
                </c:pt>
                <c:pt idx="2509">
                  <c:v>1.0150000000000011E-2</c:v>
                </c:pt>
                <c:pt idx="2510">
                  <c:v>1.0127000000000002E-2</c:v>
                </c:pt>
                <c:pt idx="2511">
                  <c:v>1.0105000000000008E-2</c:v>
                </c:pt>
                <c:pt idx="2512">
                  <c:v>1.0081999999999999E-2</c:v>
                </c:pt>
                <c:pt idx="2513">
                  <c:v>1.0059000000000004E-2</c:v>
                </c:pt>
                <c:pt idx="2514">
                  <c:v>1.0036000000000008E-2</c:v>
                </c:pt>
                <c:pt idx="2515">
                  <c:v>1.0012000000000012E-2</c:v>
                </c:pt>
                <c:pt idx="2516">
                  <c:v>9.9890000000000031E-3</c:v>
                </c:pt>
                <c:pt idx="2517">
                  <c:v>9.9660000000000078E-3</c:v>
                </c:pt>
                <c:pt idx="2518">
                  <c:v>9.9430000000000126E-3</c:v>
                </c:pt>
                <c:pt idx="2519">
                  <c:v>9.9200000000000035E-3</c:v>
                </c:pt>
                <c:pt idx="2520">
                  <c:v>9.8970000000000082E-3</c:v>
                </c:pt>
                <c:pt idx="2521">
                  <c:v>9.8739999999999991E-3</c:v>
                </c:pt>
                <c:pt idx="2522">
                  <c:v>9.8510000000000039E-3</c:v>
                </c:pt>
                <c:pt idx="2523">
                  <c:v>9.8290000000000096E-3</c:v>
                </c:pt>
                <c:pt idx="2524">
                  <c:v>9.8070000000000015E-3</c:v>
                </c:pt>
                <c:pt idx="2525">
                  <c:v>9.7840000000000062E-3</c:v>
                </c:pt>
                <c:pt idx="2526">
                  <c:v>9.762000000000012E-3</c:v>
                </c:pt>
                <c:pt idx="2527">
                  <c:v>9.7410000000000049E-3</c:v>
                </c:pt>
                <c:pt idx="2528">
                  <c:v>9.7190000000000106E-3</c:v>
                </c:pt>
                <c:pt idx="2529">
                  <c:v>9.6980000000000035E-3</c:v>
                </c:pt>
                <c:pt idx="2530">
                  <c:v>9.6780000000000112E-3</c:v>
                </c:pt>
                <c:pt idx="2531">
                  <c:v>9.6570000000000041E-3</c:v>
                </c:pt>
                <c:pt idx="2532">
                  <c:v>9.6370000000000119E-3</c:v>
                </c:pt>
                <c:pt idx="2533">
                  <c:v>9.6180000000000068E-3</c:v>
                </c:pt>
                <c:pt idx="2534">
                  <c:v>9.5980000000000006E-3</c:v>
                </c:pt>
                <c:pt idx="2535">
                  <c:v>9.5800000000000104E-3</c:v>
                </c:pt>
                <c:pt idx="2536">
                  <c:v>9.5610000000000053E-3</c:v>
                </c:pt>
                <c:pt idx="2537">
                  <c:v>9.5440000000000021E-3</c:v>
                </c:pt>
                <c:pt idx="2538">
                  <c:v>9.526999999999999E-3</c:v>
                </c:pt>
                <c:pt idx="2539">
                  <c:v>9.5100000000000098E-3</c:v>
                </c:pt>
                <c:pt idx="2540">
                  <c:v>9.4940000000000076E-3</c:v>
                </c:pt>
                <c:pt idx="2541">
                  <c:v>9.4780000000000055E-3</c:v>
                </c:pt>
                <c:pt idx="2542">
                  <c:v>9.4630000000000044E-3</c:v>
                </c:pt>
                <c:pt idx="2543">
                  <c:v>9.4490000000000043E-3</c:v>
                </c:pt>
                <c:pt idx="2544">
                  <c:v>9.4360000000000051E-3</c:v>
                </c:pt>
                <c:pt idx="2545">
                  <c:v>9.423000000000006E-3</c:v>
                </c:pt>
                <c:pt idx="2546">
                  <c:v>9.4100000000000069E-3</c:v>
                </c:pt>
                <c:pt idx="2547">
                  <c:v>9.3990000000000098E-3</c:v>
                </c:pt>
                <c:pt idx="2548">
                  <c:v>9.3880000000000127E-3</c:v>
                </c:pt>
                <c:pt idx="2549">
                  <c:v>9.3780000000000027E-3</c:v>
                </c:pt>
                <c:pt idx="2550">
                  <c:v>9.3690000000000075E-3</c:v>
                </c:pt>
                <c:pt idx="2551">
                  <c:v>9.3600000000000124E-3</c:v>
                </c:pt>
                <c:pt idx="2552">
                  <c:v>9.3520000000000044E-3</c:v>
                </c:pt>
                <c:pt idx="2553">
                  <c:v>9.3450000000000113E-3</c:v>
                </c:pt>
                <c:pt idx="2554">
                  <c:v>9.3390000000000053E-3</c:v>
                </c:pt>
                <c:pt idx="2555">
                  <c:v>9.3340000000000003E-3</c:v>
                </c:pt>
                <c:pt idx="2556">
                  <c:v>9.3290000000000092E-3</c:v>
                </c:pt>
                <c:pt idx="2557">
                  <c:v>9.3260000000000062E-3</c:v>
                </c:pt>
                <c:pt idx="2558">
                  <c:v>9.3230000000000032E-3</c:v>
                </c:pt>
                <c:pt idx="2559">
                  <c:v>9.3210000000000012E-3</c:v>
                </c:pt>
                <c:pt idx="2560">
                  <c:v>9.3200000000000002E-3</c:v>
                </c:pt>
                <c:pt idx="2561">
                  <c:v>9.3200000000000002E-3</c:v>
                </c:pt>
                <c:pt idx="2562">
                  <c:v>9.3200000000000002E-3</c:v>
                </c:pt>
                <c:pt idx="2563">
                  <c:v>9.3220000000000022E-3</c:v>
                </c:pt>
                <c:pt idx="2564">
                  <c:v>9.3240000000000042E-3</c:v>
                </c:pt>
                <c:pt idx="2565">
                  <c:v>9.3280000000000082E-3</c:v>
                </c:pt>
                <c:pt idx="2566">
                  <c:v>9.3320000000000122E-3</c:v>
                </c:pt>
                <c:pt idx="2567">
                  <c:v>9.3370000000000033E-3</c:v>
                </c:pt>
                <c:pt idx="2568">
                  <c:v>9.3430000000000093E-3</c:v>
                </c:pt>
                <c:pt idx="2569">
                  <c:v>9.3500000000000024E-3</c:v>
                </c:pt>
                <c:pt idx="2570">
                  <c:v>9.3570000000000094E-3</c:v>
                </c:pt>
                <c:pt idx="2571">
                  <c:v>9.3660000000000045E-3</c:v>
                </c:pt>
                <c:pt idx="2572">
                  <c:v>9.3749999999999997E-3</c:v>
                </c:pt>
                <c:pt idx="2573">
                  <c:v>9.3850000000000097E-3</c:v>
                </c:pt>
                <c:pt idx="2574">
                  <c:v>9.3960000000000068E-3</c:v>
                </c:pt>
                <c:pt idx="2575">
                  <c:v>9.4080000000000049E-3</c:v>
                </c:pt>
                <c:pt idx="2576">
                  <c:v>9.420000000000003E-3</c:v>
                </c:pt>
                <c:pt idx="2577">
                  <c:v>9.4340000000000031E-3</c:v>
                </c:pt>
                <c:pt idx="2578">
                  <c:v>9.4480000000000033E-3</c:v>
                </c:pt>
                <c:pt idx="2579">
                  <c:v>9.4630000000000044E-3</c:v>
                </c:pt>
                <c:pt idx="2580">
                  <c:v>9.4780000000000055E-3</c:v>
                </c:pt>
                <c:pt idx="2581">
                  <c:v>9.4950000000000086E-3</c:v>
                </c:pt>
                <c:pt idx="2582">
                  <c:v>9.5120000000000118E-3</c:v>
                </c:pt>
                <c:pt idx="2583">
                  <c:v>9.530000000000002E-3</c:v>
                </c:pt>
                <c:pt idx="2584">
                  <c:v>9.5480000000000061E-3</c:v>
                </c:pt>
                <c:pt idx="2585">
                  <c:v>9.5670000000000113E-3</c:v>
                </c:pt>
                <c:pt idx="2586">
                  <c:v>9.5860000000000025E-3</c:v>
                </c:pt>
                <c:pt idx="2587">
                  <c:v>9.6070000000000096E-3</c:v>
                </c:pt>
                <c:pt idx="2588">
                  <c:v>9.6270000000000019E-3</c:v>
                </c:pt>
                <c:pt idx="2589">
                  <c:v>9.648000000000009E-3</c:v>
                </c:pt>
                <c:pt idx="2590">
                  <c:v>9.6700000000000032E-3</c:v>
                </c:pt>
                <c:pt idx="2591">
                  <c:v>9.6920000000000114E-3</c:v>
                </c:pt>
                <c:pt idx="2592">
                  <c:v>9.7150000000000066E-3</c:v>
                </c:pt>
                <c:pt idx="2593">
                  <c:v>9.7380000000000019E-3</c:v>
                </c:pt>
                <c:pt idx="2594">
                  <c:v>9.761000000000011E-3</c:v>
                </c:pt>
                <c:pt idx="2595">
                  <c:v>9.7850000000000072E-3</c:v>
                </c:pt>
                <c:pt idx="2596">
                  <c:v>9.8090000000000035E-3</c:v>
                </c:pt>
                <c:pt idx="2597">
                  <c:v>9.8340000000000007E-3</c:v>
                </c:pt>
                <c:pt idx="2598">
                  <c:v>9.8580000000000109E-3</c:v>
                </c:pt>
                <c:pt idx="2599">
                  <c:v>9.8830000000000081E-3</c:v>
                </c:pt>
                <c:pt idx="2600">
                  <c:v>9.9080000000000053E-3</c:v>
                </c:pt>
                <c:pt idx="2601">
                  <c:v>9.9330000000000026E-3</c:v>
                </c:pt>
                <c:pt idx="2602">
                  <c:v>9.9579999999999998E-3</c:v>
                </c:pt>
                <c:pt idx="2603">
                  <c:v>9.983000000000011E-3</c:v>
                </c:pt>
                <c:pt idx="2604">
                  <c:v>1.0008000000000008E-2</c:v>
                </c:pt>
                <c:pt idx="2605">
                  <c:v>1.0034000000000006E-2</c:v>
                </c:pt>
                <c:pt idx="2606">
                  <c:v>1.0059000000000004E-2</c:v>
                </c:pt>
                <c:pt idx="2607">
                  <c:v>1.0084000000000001E-2</c:v>
                </c:pt>
                <c:pt idx="2608">
                  <c:v>1.0109000000000012E-2</c:v>
                </c:pt>
                <c:pt idx="2609">
                  <c:v>1.0134000000000009E-2</c:v>
                </c:pt>
                <c:pt idx="2610">
                  <c:v>1.0158000000000006E-2</c:v>
                </c:pt>
                <c:pt idx="2611">
                  <c:v>1.0183000000000003E-2</c:v>
                </c:pt>
                <c:pt idx="2612">
                  <c:v>1.0206999999999999E-2</c:v>
                </c:pt>
                <c:pt idx="2613">
                  <c:v>1.0231000000000009E-2</c:v>
                </c:pt>
                <c:pt idx="2614">
                  <c:v>1.0254000000000004E-2</c:v>
                </c:pt>
                <c:pt idx="2615">
                  <c:v>1.0277E-2</c:v>
                </c:pt>
                <c:pt idx="2616">
                  <c:v>1.0300000000000009E-2</c:v>
                </c:pt>
                <c:pt idx="2617">
                  <c:v>1.0322000000000003E-2</c:v>
                </c:pt>
                <c:pt idx="2618">
                  <c:v>1.0344000000000011E-2</c:v>
                </c:pt>
                <c:pt idx="2619">
                  <c:v>1.0365000000000004E-2</c:v>
                </c:pt>
                <c:pt idx="2620">
                  <c:v>1.0386000000000012E-2</c:v>
                </c:pt>
                <c:pt idx="2621">
                  <c:v>1.0406000000000004E-2</c:v>
                </c:pt>
                <c:pt idx="2622">
                  <c:v>1.0425000000000009E-2</c:v>
                </c:pt>
                <c:pt idx="2623">
                  <c:v>1.0444E-2</c:v>
                </c:pt>
                <c:pt idx="2624">
                  <c:v>1.0462000000000004E-2</c:v>
                </c:pt>
                <c:pt idx="2625">
                  <c:v>1.0479000000000007E-2</c:v>
                </c:pt>
                <c:pt idx="2626">
                  <c:v>1.0496000000000011E-2</c:v>
                </c:pt>
                <c:pt idx="2627">
                  <c:v>1.0512000000000013E-2</c:v>
                </c:pt>
                <c:pt idx="2628">
                  <c:v>1.0527E-2</c:v>
                </c:pt>
                <c:pt idx="2629">
                  <c:v>1.0541E-2</c:v>
                </c:pt>
                <c:pt idx="2630">
                  <c:v>1.0555E-2</c:v>
                </c:pt>
                <c:pt idx="2631">
                  <c:v>1.0567999999999999E-2</c:v>
                </c:pt>
                <c:pt idx="2632">
                  <c:v>1.057900000000001E-2</c:v>
                </c:pt>
                <c:pt idx="2633">
                  <c:v>1.0590000000000007E-2</c:v>
                </c:pt>
                <c:pt idx="2634">
                  <c:v>1.0600000000000004E-2</c:v>
                </c:pt>
                <c:pt idx="2635">
                  <c:v>1.0609000000000013E-2</c:v>
                </c:pt>
                <c:pt idx="2636">
                  <c:v>1.0617000000000007E-2</c:v>
                </c:pt>
                <c:pt idx="2637">
                  <c:v>1.0624E-2</c:v>
                </c:pt>
                <c:pt idx="2638">
                  <c:v>1.0630000000000006E-2</c:v>
                </c:pt>
                <c:pt idx="2639">
                  <c:v>1.0635000000000011E-2</c:v>
                </c:pt>
                <c:pt idx="2640">
                  <c:v>1.0639000000000001E-2</c:v>
                </c:pt>
                <c:pt idx="2641">
                  <c:v>1.0643000000000005E-2</c:v>
                </c:pt>
                <c:pt idx="2642">
                  <c:v>1.0645000000000007E-2</c:v>
                </c:pt>
                <c:pt idx="2643">
                  <c:v>1.0646000000000008E-2</c:v>
                </c:pt>
                <c:pt idx="2644">
                  <c:v>1.0646000000000008E-2</c:v>
                </c:pt>
                <c:pt idx="2645">
                  <c:v>1.0645000000000007E-2</c:v>
                </c:pt>
                <c:pt idx="2646">
                  <c:v>1.0643000000000005E-2</c:v>
                </c:pt>
                <c:pt idx="2647">
                  <c:v>1.0640000000000002E-2</c:v>
                </c:pt>
                <c:pt idx="2648">
                  <c:v>1.0636000000000012E-2</c:v>
                </c:pt>
                <c:pt idx="2649">
                  <c:v>1.0631000000000007E-2</c:v>
                </c:pt>
                <c:pt idx="2650">
                  <c:v>1.0625000000000001E-2</c:v>
                </c:pt>
                <c:pt idx="2651">
                  <c:v>1.0618000000000008E-2</c:v>
                </c:pt>
                <c:pt idx="2652">
                  <c:v>1.0609000000000013E-2</c:v>
                </c:pt>
                <c:pt idx="2653">
                  <c:v>1.0600000000000004E-2</c:v>
                </c:pt>
                <c:pt idx="2654">
                  <c:v>1.0590000000000007E-2</c:v>
                </c:pt>
                <c:pt idx="2655">
                  <c:v>1.057900000000001E-2</c:v>
                </c:pt>
                <c:pt idx="2656">
                  <c:v>1.0567999999999999E-2</c:v>
                </c:pt>
                <c:pt idx="2657">
                  <c:v>1.0555E-2</c:v>
                </c:pt>
                <c:pt idx="2658">
                  <c:v>1.0541E-2</c:v>
                </c:pt>
                <c:pt idx="2659">
                  <c:v>1.0527E-2</c:v>
                </c:pt>
                <c:pt idx="2660">
                  <c:v>1.0511000000000012E-2</c:v>
                </c:pt>
                <c:pt idx="2661">
                  <c:v>1.049500000000001E-2</c:v>
                </c:pt>
                <c:pt idx="2662">
                  <c:v>1.0478000000000006E-2</c:v>
                </c:pt>
                <c:pt idx="2663">
                  <c:v>1.0460000000000002E-2</c:v>
                </c:pt>
                <c:pt idx="2664">
                  <c:v>1.0442000000000012E-2</c:v>
                </c:pt>
                <c:pt idx="2665">
                  <c:v>1.0422000000000006E-2</c:v>
                </c:pt>
                <c:pt idx="2666">
                  <c:v>1.0402E-2</c:v>
                </c:pt>
                <c:pt idx="2667">
                  <c:v>1.0382000000000008E-2</c:v>
                </c:pt>
                <c:pt idx="2668">
                  <c:v>1.0359999999999999E-2</c:v>
                </c:pt>
                <c:pt idx="2669">
                  <c:v>1.0339000000000006E-2</c:v>
                </c:pt>
                <c:pt idx="2670">
                  <c:v>1.0316000000000011E-2</c:v>
                </c:pt>
                <c:pt idx="2671">
                  <c:v>1.0293000000000002E-2</c:v>
                </c:pt>
                <c:pt idx="2672">
                  <c:v>1.0270000000000007E-2</c:v>
                </c:pt>
                <c:pt idx="2673">
                  <c:v>1.024600000000001E-2</c:v>
                </c:pt>
                <c:pt idx="2674">
                  <c:v>1.0222E-2</c:v>
                </c:pt>
                <c:pt idx="2675">
                  <c:v>1.0197000000000003E-2</c:v>
                </c:pt>
                <c:pt idx="2676">
                  <c:v>1.0172000000000006E-2</c:v>
                </c:pt>
                <c:pt idx="2677">
                  <c:v>1.0147000000000008E-2</c:v>
                </c:pt>
                <c:pt idx="2678">
                  <c:v>1.0122000000000011E-2</c:v>
                </c:pt>
                <c:pt idx="2679">
                  <c:v>1.0095999999999999E-2</c:v>
                </c:pt>
                <c:pt idx="2680">
                  <c:v>1.0070000000000001E-2</c:v>
                </c:pt>
                <c:pt idx="2681">
                  <c:v>1.0045000000000004E-2</c:v>
                </c:pt>
                <c:pt idx="2682">
                  <c:v>1.0019000000000005E-2</c:v>
                </c:pt>
                <c:pt idx="2683">
                  <c:v>9.9920000000000061E-3</c:v>
                </c:pt>
                <c:pt idx="2684">
                  <c:v>9.9660000000000078E-3</c:v>
                </c:pt>
                <c:pt idx="2685">
                  <c:v>9.9410000000000106E-3</c:v>
                </c:pt>
                <c:pt idx="2686">
                  <c:v>9.9150000000000123E-3</c:v>
                </c:pt>
                <c:pt idx="2687">
                  <c:v>9.8890000000000002E-3</c:v>
                </c:pt>
                <c:pt idx="2688">
                  <c:v>9.863000000000002E-3</c:v>
                </c:pt>
                <c:pt idx="2689">
                  <c:v>9.8380000000000047E-3</c:v>
                </c:pt>
                <c:pt idx="2690">
                  <c:v>9.8130000000000075E-3</c:v>
                </c:pt>
                <c:pt idx="2691">
                  <c:v>9.7880000000000102E-3</c:v>
                </c:pt>
                <c:pt idx="2692">
                  <c:v>9.7640000000000001E-3</c:v>
                </c:pt>
                <c:pt idx="2693">
                  <c:v>9.7400000000000039E-3</c:v>
                </c:pt>
                <c:pt idx="2694">
                  <c:v>9.7170000000000086E-3</c:v>
                </c:pt>
                <c:pt idx="2695">
                  <c:v>9.6930000000000124E-3</c:v>
                </c:pt>
                <c:pt idx="2696">
                  <c:v>9.6710000000000042E-3</c:v>
                </c:pt>
                <c:pt idx="2697">
                  <c:v>9.64900000000001E-3</c:v>
                </c:pt>
                <c:pt idx="2698">
                  <c:v>9.6280000000000029E-3</c:v>
                </c:pt>
                <c:pt idx="2699">
                  <c:v>9.6070000000000096E-3</c:v>
                </c:pt>
                <c:pt idx="2700">
                  <c:v>9.5870000000000035E-3</c:v>
                </c:pt>
                <c:pt idx="2701">
                  <c:v>9.5670000000000113E-3</c:v>
                </c:pt>
                <c:pt idx="2702">
                  <c:v>9.5480000000000061E-3</c:v>
                </c:pt>
                <c:pt idx="2703">
                  <c:v>9.531000000000003E-3</c:v>
                </c:pt>
                <c:pt idx="2704">
                  <c:v>9.5129999999999989E-3</c:v>
                </c:pt>
                <c:pt idx="2705">
                  <c:v>9.4970000000000106E-3</c:v>
                </c:pt>
                <c:pt idx="2706">
                  <c:v>9.4820000000000095E-3</c:v>
                </c:pt>
                <c:pt idx="2707">
                  <c:v>9.4670000000000084E-3</c:v>
                </c:pt>
                <c:pt idx="2708">
                  <c:v>9.4530000000000083E-3</c:v>
                </c:pt>
                <c:pt idx="2709">
                  <c:v>9.4400000000000091E-3</c:v>
                </c:pt>
                <c:pt idx="2710">
                  <c:v>9.429000000000012E-3</c:v>
                </c:pt>
                <c:pt idx="2711">
                  <c:v>9.418000000000001E-3</c:v>
                </c:pt>
                <c:pt idx="2712">
                  <c:v>9.4080000000000049E-3</c:v>
                </c:pt>
                <c:pt idx="2713">
                  <c:v>9.3990000000000098E-3</c:v>
                </c:pt>
                <c:pt idx="2714">
                  <c:v>9.3910000000000018E-3</c:v>
                </c:pt>
                <c:pt idx="2715">
                  <c:v>9.3840000000000087E-3</c:v>
                </c:pt>
                <c:pt idx="2716">
                  <c:v>9.3780000000000027E-3</c:v>
                </c:pt>
                <c:pt idx="2717">
                  <c:v>9.3740000000000125E-3</c:v>
                </c:pt>
                <c:pt idx="2718">
                  <c:v>9.3700000000000085E-3</c:v>
                </c:pt>
                <c:pt idx="2719">
                  <c:v>9.3670000000000055E-3</c:v>
                </c:pt>
                <c:pt idx="2720">
                  <c:v>9.3660000000000045E-3</c:v>
                </c:pt>
                <c:pt idx="2721">
                  <c:v>9.3650000000000035E-3</c:v>
                </c:pt>
                <c:pt idx="2722">
                  <c:v>9.3660000000000045E-3</c:v>
                </c:pt>
                <c:pt idx="2723">
                  <c:v>9.3670000000000055E-3</c:v>
                </c:pt>
                <c:pt idx="2724">
                  <c:v>9.3700000000000085E-3</c:v>
                </c:pt>
                <c:pt idx="2725">
                  <c:v>9.3740000000000125E-3</c:v>
                </c:pt>
                <c:pt idx="2726">
                  <c:v>9.3790000000000037E-3</c:v>
                </c:pt>
                <c:pt idx="2727">
                  <c:v>9.3850000000000097E-3</c:v>
                </c:pt>
                <c:pt idx="2728">
                  <c:v>9.3920000000000028E-3</c:v>
                </c:pt>
                <c:pt idx="2729">
                  <c:v>9.4000000000000108E-3</c:v>
                </c:pt>
                <c:pt idx="2730">
                  <c:v>9.4090000000000059E-3</c:v>
                </c:pt>
                <c:pt idx="2731">
                  <c:v>9.419000000000002E-3</c:v>
                </c:pt>
                <c:pt idx="2732">
                  <c:v>9.4299999999999991E-3</c:v>
                </c:pt>
                <c:pt idx="2733">
                  <c:v>9.4420000000000111E-3</c:v>
                </c:pt>
                <c:pt idx="2734">
                  <c:v>9.4550000000000103E-3</c:v>
                </c:pt>
                <c:pt idx="2735">
                  <c:v>9.4690000000000104E-3</c:v>
                </c:pt>
                <c:pt idx="2736">
                  <c:v>9.4840000000000115E-3</c:v>
                </c:pt>
                <c:pt idx="2737">
                  <c:v>9.4999999999999998E-3</c:v>
                </c:pt>
                <c:pt idx="2738">
                  <c:v>9.5160000000000019E-3</c:v>
                </c:pt>
                <c:pt idx="2739">
                  <c:v>9.534000000000006E-3</c:v>
                </c:pt>
                <c:pt idx="2740">
                  <c:v>9.5520000000000101E-3</c:v>
                </c:pt>
                <c:pt idx="2741">
                  <c:v>9.5710000000000014E-3</c:v>
                </c:pt>
                <c:pt idx="2742">
                  <c:v>9.5910000000000075E-3</c:v>
                </c:pt>
                <c:pt idx="2743">
                  <c:v>9.6109999999999998E-3</c:v>
                </c:pt>
                <c:pt idx="2744">
                  <c:v>9.6320000000000069E-3</c:v>
                </c:pt>
                <c:pt idx="2745">
                  <c:v>9.6540000000000011E-3</c:v>
                </c:pt>
                <c:pt idx="2746">
                  <c:v>9.6760000000000092E-3</c:v>
                </c:pt>
                <c:pt idx="2747">
                  <c:v>9.6990000000000045E-3</c:v>
                </c:pt>
                <c:pt idx="2748">
                  <c:v>9.7219999999999997E-3</c:v>
                </c:pt>
                <c:pt idx="2749">
                  <c:v>9.7460000000000099E-3</c:v>
                </c:pt>
                <c:pt idx="2750">
                  <c:v>9.7700000000000061E-3</c:v>
                </c:pt>
                <c:pt idx="2751">
                  <c:v>9.7950000000000034E-3</c:v>
                </c:pt>
                <c:pt idx="2752">
                  <c:v>9.8200000000000006E-3</c:v>
                </c:pt>
                <c:pt idx="2753">
                  <c:v>9.8450000000000117E-3</c:v>
                </c:pt>
                <c:pt idx="2754">
                  <c:v>9.87100000000001E-3</c:v>
                </c:pt>
                <c:pt idx="2755">
                  <c:v>9.8970000000000082E-3</c:v>
                </c:pt>
                <c:pt idx="2756">
                  <c:v>9.9230000000000065E-3</c:v>
                </c:pt>
                <c:pt idx="2757">
                  <c:v>9.9490000000000047E-3</c:v>
                </c:pt>
                <c:pt idx="2758">
                  <c:v>9.975000000000003E-3</c:v>
                </c:pt>
                <c:pt idx="2759">
                  <c:v>1.0001000000000001E-2</c:v>
                </c:pt>
                <c:pt idx="2760">
                  <c:v>1.0028E-2</c:v>
                </c:pt>
                <c:pt idx="2761">
                  <c:v>1.0054000000000013E-2</c:v>
                </c:pt>
                <c:pt idx="2762">
                  <c:v>1.0080000000000011E-2</c:v>
                </c:pt>
                <c:pt idx="2763">
                  <c:v>1.0106000000000009E-2</c:v>
                </c:pt>
                <c:pt idx="2764">
                  <c:v>1.0132000000000007E-2</c:v>
                </c:pt>
                <c:pt idx="2765">
                  <c:v>1.0157000000000005E-2</c:v>
                </c:pt>
                <c:pt idx="2766">
                  <c:v>1.0182000000000002E-2</c:v>
                </c:pt>
                <c:pt idx="2767">
                  <c:v>1.0206999999999999E-2</c:v>
                </c:pt>
                <c:pt idx="2768">
                  <c:v>1.023200000000001E-2</c:v>
                </c:pt>
                <c:pt idx="2769">
                  <c:v>1.0256000000000006E-2</c:v>
                </c:pt>
                <c:pt idx="2770">
                  <c:v>1.0280000000000003E-2</c:v>
                </c:pt>
                <c:pt idx="2771">
                  <c:v>1.0303000000000012E-2</c:v>
                </c:pt>
                <c:pt idx="2772">
                  <c:v>1.0326000000000007E-2</c:v>
                </c:pt>
                <c:pt idx="2773">
                  <c:v>1.0348000000000001E-2</c:v>
                </c:pt>
                <c:pt idx="2774">
                  <c:v>1.0370000000000009E-2</c:v>
                </c:pt>
                <c:pt idx="2775">
                  <c:v>1.0391000000000003E-2</c:v>
                </c:pt>
                <c:pt idx="2776">
                  <c:v>1.0411000000000009E-2</c:v>
                </c:pt>
                <c:pt idx="2777">
                  <c:v>1.0431000000000001E-2</c:v>
                </c:pt>
                <c:pt idx="2778">
                  <c:v>1.0450000000000006E-2</c:v>
                </c:pt>
                <c:pt idx="2779">
                  <c:v>1.046800000000001E-2</c:v>
                </c:pt>
                <c:pt idx="2780">
                  <c:v>1.0485E-2</c:v>
                </c:pt>
                <c:pt idx="2781">
                  <c:v>1.0502000000000003E-2</c:v>
                </c:pt>
                <c:pt idx="2782">
                  <c:v>1.0517000000000004E-2</c:v>
                </c:pt>
                <c:pt idx="2783">
                  <c:v>1.0532000000000005E-2</c:v>
                </c:pt>
                <c:pt idx="2784">
                  <c:v>1.0546000000000005E-2</c:v>
                </c:pt>
                <c:pt idx="2785">
                  <c:v>1.0558000000000003E-2</c:v>
                </c:pt>
                <c:pt idx="2786">
                  <c:v>1.0570000000000001E-2</c:v>
                </c:pt>
                <c:pt idx="2787">
                  <c:v>1.0581000000000012E-2</c:v>
                </c:pt>
                <c:pt idx="2788">
                  <c:v>1.0591000000000008E-2</c:v>
                </c:pt>
                <c:pt idx="2789">
                  <c:v>1.0600000000000004E-2</c:v>
                </c:pt>
                <c:pt idx="2790">
                  <c:v>1.0608000000000012E-2</c:v>
                </c:pt>
                <c:pt idx="2791">
                  <c:v>1.0614000000000004E-2</c:v>
                </c:pt>
                <c:pt idx="2792">
                  <c:v>1.062000000000001E-2</c:v>
                </c:pt>
                <c:pt idx="2793">
                  <c:v>1.0625000000000001E-2</c:v>
                </c:pt>
                <c:pt idx="2794">
                  <c:v>1.0628000000000004E-2</c:v>
                </c:pt>
                <c:pt idx="2795">
                  <c:v>1.0631000000000007E-2</c:v>
                </c:pt>
                <c:pt idx="2796">
                  <c:v>1.0632000000000008E-2</c:v>
                </c:pt>
                <c:pt idx="2797">
                  <c:v>1.0632000000000008E-2</c:v>
                </c:pt>
                <c:pt idx="2798">
                  <c:v>1.0632000000000008E-2</c:v>
                </c:pt>
                <c:pt idx="2799">
                  <c:v>1.0630000000000006E-2</c:v>
                </c:pt>
                <c:pt idx="2800">
                  <c:v>1.0627000000000003E-2</c:v>
                </c:pt>
                <c:pt idx="2801">
                  <c:v>1.0623000000000013E-2</c:v>
                </c:pt>
                <c:pt idx="2802">
                  <c:v>1.0617000000000007E-2</c:v>
                </c:pt>
                <c:pt idx="2803">
                  <c:v>1.0611000000000001E-2</c:v>
                </c:pt>
                <c:pt idx="2804">
                  <c:v>1.0604000000000008E-2</c:v>
                </c:pt>
                <c:pt idx="2805">
                  <c:v>1.0596E-2</c:v>
                </c:pt>
                <c:pt idx="2806">
                  <c:v>1.0586000000000003E-2</c:v>
                </c:pt>
                <c:pt idx="2807">
                  <c:v>1.0576000000000007E-2</c:v>
                </c:pt>
                <c:pt idx="2808">
                  <c:v>1.056500000000001E-2</c:v>
                </c:pt>
                <c:pt idx="2809">
                  <c:v>1.0552000000000011E-2</c:v>
                </c:pt>
                <c:pt idx="2810">
                  <c:v>1.0539000000000012E-2</c:v>
                </c:pt>
                <c:pt idx="2811">
                  <c:v>1.0525000000000012E-2</c:v>
                </c:pt>
                <c:pt idx="2812">
                  <c:v>1.0510000000000011E-2</c:v>
                </c:pt>
                <c:pt idx="2813">
                  <c:v>1.0494000000000009E-2</c:v>
                </c:pt>
                <c:pt idx="2814">
                  <c:v>1.0477000000000005E-2</c:v>
                </c:pt>
                <c:pt idx="2815">
                  <c:v>1.0459000000000001E-2</c:v>
                </c:pt>
                <c:pt idx="2816">
                  <c:v>1.0441000000000011E-2</c:v>
                </c:pt>
                <c:pt idx="2817">
                  <c:v>1.0422000000000006E-2</c:v>
                </c:pt>
                <c:pt idx="2818">
                  <c:v>1.0402E-2</c:v>
                </c:pt>
                <c:pt idx="2819">
                  <c:v>1.0381000000000007E-2</c:v>
                </c:pt>
                <c:pt idx="2820">
                  <c:v>1.0359999999999999E-2</c:v>
                </c:pt>
                <c:pt idx="2821">
                  <c:v>1.0338000000000005E-2</c:v>
                </c:pt>
                <c:pt idx="2822">
                  <c:v>1.0316000000000011E-2</c:v>
                </c:pt>
                <c:pt idx="2823">
                  <c:v>1.0293000000000002E-2</c:v>
                </c:pt>
                <c:pt idx="2824">
                  <c:v>1.0269000000000006E-2</c:v>
                </c:pt>
                <c:pt idx="2825">
                  <c:v>1.0245000000000009E-2</c:v>
                </c:pt>
                <c:pt idx="2826">
                  <c:v>1.0220999999999999E-2</c:v>
                </c:pt>
                <c:pt idx="2827">
                  <c:v>1.0196000000000002E-2</c:v>
                </c:pt>
                <c:pt idx="2828">
                  <c:v>1.0171000000000005E-2</c:v>
                </c:pt>
                <c:pt idx="2829">
                  <c:v>1.0145000000000006E-2</c:v>
                </c:pt>
                <c:pt idx="2830">
                  <c:v>1.0120000000000009E-2</c:v>
                </c:pt>
                <c:pt idx="2831">
                  <c:v>1.0094000000000011E-2</c:v>
                </c:pt>
                <c:pt idx="2832">
                  <c:v>1.0067999999999999E-2</c:v>
                </c:pt>
                <c:pt idx="2833">
                  <c:v>1.0042000000000001E-2</c:v>
                </c:pt>
                <c:pt idx="2834">
                  <c:v>1.0015000000000001E-2</c:v>
                </c:pt>
                <c:pt idx="2835">
                  <c:v>9.9890000000000031E-3</c:v>
                </c:pt>
                <c:pt idx="2836">
                  <c:v>9.9630000000000048E-3</c:v>
                </c:pt>
                <c:pt idx="2837">
                  <c:v>9.9370000000000066E-3</c:v>
                </c:pt>
                <c:pt idx="2838">
                  <c:v>9.9110000000000083E-3</c:v>
                </c:pt>
                <c:pt idx="2839">
                  <c:v>9.8850000000000101E-3</c:v>
                </c:pt>
                <c:pt idx="2840">
                  <c:v>9.8590000000000119E-3</c:v>
                </c:pt>
                <c:pt idx="2841">
                  <c:v>9.8340000000000007E-3</c:v>
                </c:pt>
                <c:pt idx="2842">
                  <c:v>9.8080000000000025E-3</c:v>
                </c:pt>
                <c:pt idx="2843">
                  <c:v>9.7840000000000062E-3</c:v>
                </c:pt>
                <c:pt idx="2844">
                  <c:v>9.759000000000009E-3</c:v>
                </c:pt>
                <c:pt idx="2845">
                  <c:v>9.7349999999999989E-3</c:v>
                </c:pt>
                <c:pt idx="2846">
                  <c:v>9.7110000000000026E-3</c:v>
                </c:pt>
                <c:pt idx="2847">
                  <c:v>9.6880000000000074E-3</c:v>
                </c:pt>
                <c:pt idx="2848">
                  <c:v>9.6659999999999992E-3</c:v>
                </c:pt>
                <c:pt idx="2849">
                  <c:v>9.644000000000005E-3</c:v>
                </c:pt>
                <c:pt idx="2850">
                  <c:v>9.6220000000000108E-3</c:v>
                </c:pt>
                <c:pt idx="2851">
                  <c:v>9.6020000000000046E-3</c:v>
                </c:pt>
                <c:pt idx="2852">
                  <c:v>9.5810000000000114E-3</c:v>
                </c:pt>
                <c:pt idx="2853">
                  <c:v>9.5620000000000063E-3</c:v>
                </c:pt>
                <c:pt idx="2854">
                  <c:v>9.5430000000000011E-3</c:v>
                </c:pt>
                <c:pt idx="2855">
                  <c:v>9.5260000000000119E-3</c:v>
                </c:pt>
                <c:pt idx="2856">
                  <c:v>9.5090000000000088E-3</c:v>
                </c:pt>
                <c:pt idx="2857">
                  <c:v>9.4920000000000056E-3</c:v>
                </c:pt>
                <c:pt idx="2858">
                  <c:v>9.4770000000000045E-3</c:v>
                </c:pt>
                <c:pt idx="2859">
                  <c:v>9.4630000000000044E-3</c:v>
                </c:pt>
                <c:pt idx="2860">
                  <c:v>9.4490000000000043E-3</c:v>
                </c:pt>
                <c:pt idx="2861">
                  <c:v>9.4360000000000051E-3</c:v>
                </c:pt>
                <c:pt idx="2862">
                  <c:v>9.425000000000008E-3</c:v>
                </c:pt>
                <c:pt idx="2863">
                  <c:v>9.4140000000000109E-3</c:v>
                </c:pt>
                <c:pt idx="2864">
                  <c:v>9.4050000000000019E-3</c:v>
                </c:pt>
                <c:pt idx="2865">
                  <c:v>9.3960000000000068E-3</c:v>
                </c:pt>
                <c:pt idx="2866">
                  <c:v>9.3880000000000127E-3</c:v>
                </c:pt>
                <c:pt idx="2867">
                  <c:v>9.3820000000000067E-3</c:v>
                </c:pt>
                <c:pt idx="2868">
                  <c:v>9.3760000000000007E-3</c:v>
                </c:pt>
                <c:pt idx="2869">
                  <c:v>9.3720000000000105E-3</c:v>
                </c:pt>
                <c:pt idx="2870">
                  <c:v>9.3680000000000065E-3</c:v>
                </c:pt>
                <c:pt idx="2871">
                  <c:v>9.3660000000000045E-3</c:v>
                </c:pt>
                <c:pt idx="2872">
                  <c:v>9.3650000000000035E-3</c:v>
                </c:pt>
                <c:pt idx="2873">
                  <c:v>9.3650000000000035E-3</c:v>
                </c:pt>
                <c:pt idx="2874">
                  <c:v>9.3650000000000035E-3</c:v>
                </c:pt>
                <c:pt idx="2875">
                  <c:v>9.3670000000000055E-3</c:v>
                </c:pt>
                <c:pt idx="2876">
                  <c:v>9.3700000000000085E-3</c:v>
                </c:pt>
                <c:pt idx="2877">
                  <c:v>9.3749999999999997E-3</c:v>
                </c:pt>
                <c:pt idx="2878">
                  <c:v>9.3800000000000047E-3</c:v>
                </c:pt>
                <c:pt idx="2879">
                  <c:v>9.3860000000000107E-3</c:v>
                </c:pt>
                <c:pt idx="2880">
                  <c:v>9.3930000000000038E-3</c:v>
                </c:pt>
                <c:pt idx="2881">
                  <c:v>9.4010000000000118E-3</c:v>
                </c:pt>
                <c:pt idx="2882">
                  <c:v>9.4110000000000079E-3</c:v>
                </c:pt>
                <c:pt idx="2883">
                  <c:v>9.421000000000004E-3</c:v>
                </c:pt>
                <c:pt idx="2884">
                  <c:v>9.4320000000000011E-3</c:v>
                </c:pt>
                <c:pt idx="2885">
                  <c:v>9.4439999999999993E-3</c:v>
                </c:pt>
                <c:pt idx="2886">
                  <c:v>9.4570000000000123E-3</c:v>
                </c:pt>
                <c:pt idx="2887">
                  <c:v>9.4710000000000124E-3</c:v>
                </c:pt>
                <c:pt idx="2888">
                  <c:v>9.4859999999999996E-3</c:v>
                </c:pt>
                <c:pt idx="2889">
                  <c:v>9.5020000000000018E-3</c:v>
                </c:pt>
                <c:pt idx="2890">
                  <c:v>9.5190000000000049E-3</c:v>
                </c:pt>
                <c:pt idx="2891">
                  <c:v>9.536000000000008E-3</c:v>
                </c:pt>
                <c:pt idx="2892">
                  <c:v>9.5540000000000121E-3</c:v>
                </c:pt>
                <c:pt idx="2893">
                  <c:v>9.5730000000000034E-3</c:v>
                </c:pt>
                <c:pt idx="2894">
                  <c:v>9.5930000000000095E-3</c:v>
                </c:pt>
                <c:pt idx="2895">
                  <c:v>9.6130000000000018E-3</c:v>
                </c:pt>
                <c:pt idx="2896">
                  <c:v>9.6340000000000089E-3</c:v>
                </c:pt>
                <c:pt idx="2897">
                  <c:v>9.6560000000000031E-3</c:v>
                </c:pt>
                <c:pt idx="2898">
                  <c:v>9.6780000000000112E-3</c:v>
                </c:pt>
                <c:pt idx="2899">
                  <c:v>9.7010000000000065E-3</c:v>
                </c:pt>
                <c:pt idx="2900">
                  <c:v>9.7240000000000017E-3</c:v>
                </c:pt>
                <c:pt idx="2901">
                  <c:v>9.7470000000000109E-3</c:v>
                </c:pt>
                <c:pt idx="2902">
                  <c:v>9.7720000000000081E-3</c:v>
                </c:pt>
                <c:pt idx="2903">
                  <c:v>9.7960000000000044E-3</c:v>
                </c:pt>
                <c:pt idx="2904">
                  <c:v>9.8210000000000016E-3</c:v>
                </c:pt>
                <c:pt idx="2905">
                  <c:v>9.8459999999999989E-3</c:v>
                </c:pt>
                <c:pt idx="2906">
                  <c:v>9.87100000000001E-3</c:v>
                </c:pt>
                <c:pt idx="2907">
                  <c:v>9.8970000000000082E-3</c:v>
                </c:pt>
                <c:pt idx="2908">
                  <c:v>9.9220000000000055E-3</c:v>
                </c:pt>
                <c:pt idx="2909">
                  <c:v>9.9480000000000037E-3</c:v>
                </c:pt>
                <c:pt idx="2910">
                  <c:v>9.974000000000002E-3</c:v>
                </c:pt>
                <c:pt idx="2911">
                  <c:v>0.01</c:v>
                </c:pt>
                <c:pt idx="2912">
                  <c:v>1.0026000000000012E-2</c:v>
                </c:pt>
                <c:pt idx="2913">
                  <c:v>1.0052000000000011E-2</c:v>
                </c:pt>
                <c:pt idx="2914">
                  <c:v>1.0078000000000009E-2</c:v>
                </c:pt>
                <c:pt idx="2915">
                  <c:v>1.0103000000000006E-2</c:v>
                </c:pt>
                <c:pt idx="2916">
                  <c:v>1.0129000000000004E-2</c:v>
                </c:pt>
                <c:pt idx="2917">
                  <c:v>1.0154000000000002E-2</c:v>
                </c:pt>
                <c:pt idx="2918">
                  <c:v>1.0179000000000013E-2</c:v>
                </c:pt>
                <c:pt idx="2919">
                  <c:v>1.020400000000001E-2</c:v>
                </c:pt>
                <c:pt idx="2920">
                  <c:v>1.0229000000000007E-2</c:v>
                </c:pt>
                <c:pt idx="2921">
                  <c:v>1.0253000000000003E-2</c:v>
                </c:pt>
                <c:pt idx="2922">
                  <c:v>1.0276000000000013E-2</c:v>
                </c:pt>
                <c:pt idx="2923">
                  <c:v>1.0300000000000009E-2</c:v>
                </c:pt>
                <c:pt idx="2924">
                  <c:v>1.0322000000000003E-2</c:v>
                </c:pt>
                <c:pt idx="2925">
                  <c:v>1.0345000000000012E-2</c:v>
                </c:pt>
                <c:pt idx="2926">
                  <c:v>1.0366000000000005E-2</c:v>
                </c:pt>
                <c:pt idx="2927">
                  <c:v>1.0387000000000013E-2</c:v>
                </c:pt>
                <c:pt idx="2928">
                  <c:v>1.0408000000000006E-2</c:v>
                </c:pt>
                <c:pt idx="2929">
                  <c:v>1.0428000000000012E-2</c:v>
                </c:pt>
                <c:pt idx="2930">
                  <c:v>1.0447000000000003E-2</c:v>
                </c:pt>
                <c:pt idx="2931">
                  <c:v>1.0465000000000007E-2</c:v>
                </c:pt>
                <c:pt idx="2932">
                  <c:v>1.0483000000000011E-2</c:v>
                </c:pt>
                <c:pt idx="2933">
                  <c:v>1.0499E-2</c:v>
                </c:pt>
                <c:pt idx="2934">
                  <c:v>1.0516000000000003E-2</c:v>
                </c:pt>
                <c:pt idx="2935">
                  <c:v>1.0531000000000004E-2</c:v>
                </c:pt>
                <c:pt idx="2936">
                  <c:v>1.0545000000000004E-2</c:v>
                </c:pt>
                <c:pt idx="2937">
                  <c:v>1.0559000000000004E-2</c:v>
                </c:pt>
                <c:pt idx="2938">
                  <c:v>1.0571000000000002E-2</c:v>
                </c:pt>
                <c:pt idx="2939">
                  <c:v>1.0583E-2</c:v>
                </c:pt>
                <c:pt idx="2940">
                  <c:v>1.0594000000000011E-2</c:v>
                </c:pt>
                <c:pt idx="2941">
                  <c:v>1.0604000000000008E-2</c:v>
                </c:pt>
                <c:pt idx="2942">
                  <c:v>1.0613000000000003E-2</c:v>
                </c:pt>
                <c:pt idx="2943">
                  <c:v>1.062000000000001E-2</c:v>
                </c:pt>
                <c:pt idx="2944">
                  <c:v>1.0627000000000003E-2</c:v>
                </c:pt>
                <c:pt idx="2945">
                  <c:v>1.0633000000000009E-2</c:v>
                </c:pt>
                <c:pt idx="2946">
                  <c:v>1.0638E-2</c:v>
                </c:pt>
                <c:pt idx="2947">
                  <c:v>1.0642000000000004E-2</c:v>
                </c:pt>
                <c:pt idx="2948">
                  <c:v>1.0645000000000007E-2</c:v>
                </c:pt>
                <c:pt idx="2949">
                  <c:v>1.0647000000000009E-2</c:v>
                </c:pt>
                <c:pt idx="2950">
                  <c:v>1.064800000000001E-2</c:v>
                </c:pt>
                <c:pt idx="2951">
                  <c:v>1.064800000000001E-2</c:v>
                </c:pt>
                <c:pt idx="2952">
                  <c:v>1.0647000000000009E-2</c:v>
                </c:pt>
                <c:pt idx="2953">
                  <c:v>1.0645000000000007E-2</c:v>
                </c:pt>
                <c:pt idx="2954">
                  <c:v>1.0642000000000004E-2</c:v>
                </c:pt>
                <c:pt idx="2955">
                  <c:v>1.0636999999999999E-2</c:v>
                </c:pt>
                <c:pt idx="2956">
                  <c:v>1.0632000000000008E-2</c:v>
                </c:pt>
                <c:pt idx="2957">
                  <c:v>1.0626000000000002E-2</c:v>
                </c:pt>
                <c:pt idx="2958">
                  <c:v>1.0619000000000009E-2</c:v>
                </c:pt>
                <c:pt idx="2959">
                  <c:v>1.0611000000000001E-2</c:v>
                </c:pt>
                <c:pt idx="2960">
                  <c:v>1.0602000000000006E-2</c:v>
                </c:pt>
                <c:pt idx="2961">
                  <c:v>1.0592000000000009E-2</c:v>
                </c:pt>
                <c:pt idx="2962">
                  <c:v>1.0581999999999999E-2</c:v>
                </c:pt>
                <c:pt idx="2963">
                  <c:v>1.0570000000000001E-2</c:v>
                </c:pt>
                <c:pt idx="2964">
                  <c:v>1.0558000000000003E-2</c:v>
                </c:pt>
                <c:pt idx="2965">
                  <c:v>1.0544000000000003E-2</c:v>
                </c:pt>
                <c:pt idx="2966">
                  <c:v>1.0530000000000003E-2</c:v>
                </c:pt>
                <c:pt idx="2967">
                  <c:v>1.0515000000000002E-2</c:v>
                </c:pt>
                <c:pt idx="2968">
                  <c:v>1.0499E-2</c:v>
                </c:pt>
                <c:pt idx="2969">
                  <c:v>1.0483000000000011E-2</c:v>
                </c:pt>
                <c:pt idx="2970">
                  <c:v>1.0465000000000007E-2</c:v>
                </c:pt>
                <c:pt idx="2971">
                  <c:v>1.0447000000000003E-2</c:v>
                </c:pt>
                <c:pt idx="2972">
                  <c:v>1.0428999999999999E-2</c:v>
                </c:pt>
                <c:pt idx="2973">
                  <c:v>1.0410000000000008E-2</c:v>
                </c:pt>
                <c:pt idx="2974">
                  <c:v>1.0390000000000002E-2</c:v>
                </c:pt>
                <c:pt idx="2975">
                  <c:v>1.0369000000000008E-2</c:v>
                </c:pt>
                <c:pt idx="2976">
                  <c:v>1.0348000000000001E-2</c:v>
                </c:pt>
                <c:pt idx="2977">
                  <c:v>1.0327000000000008E-2</c:v>
                </c:pt>
                <c:pt idx="2978">
                  <c:v>1.0305E-2</c:v>
                </c:pt>
                <c:pt idx="2979">
                  <c:v>1.0282000000000005E-2</c:v>
                </c:pt>
                <c:pt idx="2980">
                  <c:v>1.0259000000000009E-2</c:v>
                </c:pt>
                <c:pt idx="2981">
                  <c:v>1.0236E-2</c:v>
                </c:pt>
                <c:pt idx="2982">
                  <c:v>1.0212000000000004E-2</c:v>
                </c:pt>
                <c:pt idx="2983">
                  <c:v>1.0189000000000009E-2</c:v>
                </c:pt>
                <c:pt idx="2984">
                  <c:v>1.0164000000000012E-2</c:v>
                </c:pt>
                <c:pt idx="2985">
                  <c:v>1.0140000000000001E-2</c:v>
                </c:pt>
                <c:pt idx="2986">
                  <c:v>1.0115000000000004E-2</c:v>
                </c:pt>
                <c:pt idx="2987">
                  <c:v>1.0091000000000008E-2</c:v>
                </c:pt>
                <c:pt idx="2988">
                  <c:v>1.0066000000000011E-2</c:v>
                </c:pt>
                <c:pt idx="2989">
                  <c:v>1.0041E-2</c:v>
                </c:pt>
                <c:pt idx="2990">
                  <c:v>1.0016000000000002E-2</c:v>
                </c:pt>
                <c:pt idx="2991">
                  <c:v>9.9900000000000041E-3</c:v>
                </c:pt>
                <c:pt idx="2992">
                  <c:v>9.9650000000000068E-3</c:v>
                </c:pt>
                <c:pt idx="2993">
                  <c:v>9.9400000000000096E-3</c:v>
                </c:pt>
                <c:pt idx="2994">
                  <c:v>9.9150000000000123E-3</c:v>
                </c:pt>
                <c:pt idx="2995">
                  <c:v>9.8910000000000022E-3</c:v>
                </c:pt>
                <c:pt idx="2996">
                  <c:v>9.866000000000005E-3</c:v>
                </c:pt>
                <c:pt idx="2997">
                  <c:v>9.8410000000000077E-3</c:v>
                </c:pt>
                <c:pt idx="2998">
                  <c:v>9.8170000000000115E-3</c:v>
                </c:pt>
                <c:pt idx="2999">
                  <c:v>9.7930000000000014E-3</c:v>
                </c:pt>
                <c:pt idx="3000">
                  <c:v>9.7690000000000051E-3</c:v>
                </c:pt>
                <c:pt idx="3001">
                  <c:v>9.7460000000000099E-3</c:v>
                </c:pt>
                <c:pt idx="3002">
                  <c:v>9.7230000000000007E-3</c:v>
                </c:pt>
                <c:pt idx="3003">
                  <c:v>9.7000000000000055E-3</c:v>
                </c:pt>
                <c:pt idx="3004">
                  <c:v>9.6780000000000112E-3</c:v>
                </c:pt>
                <c:pt idx="3005">
                  <c:v>9.6560000000000031E-3</c:v>
                </c:pt>
                <c:pt idx="3006">
                  <c:v>9.6350000000000099E-3</c:v>
                </c:pt>
                <c:pt idx="3007">
                  <c:v>9.6140000000000028E-3</c:v>
                </c:pt>
                <c:pt idx="3008">
                  <c:v>9.5940000000000105E-3</c:v>
                </c:pt>
                <c:pt idx="3009">
                  <c:v>9.5740000000000044E-3</c:v>
                </c:pt>
                <c:pt idx="3010">
                  <c:v>9.5549999999999993E-3</c:v>
                </c:pt>
                <c:pt idx="3011">
                  <c:v>9.536000000000008E-3</c:v>
                </c:pt>
                <c:pt idx="3012">
                  <c:v>9.5180000000000039E-3</c:v>
                </c:pt>
                <c:pt idx="3013">
                  <c:v>9.5010000000000008E-3</c:v>
                </c:pt>
                <c:pt idx="3014">
                  <c:v>9.4840000000000115E-3</c:v>
                </c:pt>
                <c:pt idx="3015">
                  <c:v>9.4680000000000094E-3</c:v>
                </c:pt>
                <c:pt idx="3016">
                  <c:v>9.4530000000000083E-3</c:v>
                </c:pt>
                <c:pt idx="3017">
                  <c:v>9.4380000000000071E-3</c:v>
                </c:pt>
                <c:pt idx="3018">
                  <c:v>9.425000000000008E-3</c:v>
                </c:pt>
                <c:pt idx="3019">
                  <c:v>9.4110000000000079E-3</c:v>
                </c:pt>
                <c:pt idx="3020">
                  <c:v>9.3990000000000098E-3</c:v>
                </c:pt>
                <c:pt idx="3021">
                  <c:v>9.3880000000000127E-3</c:v>
                </c:pt>
                <c:pt idx="3022">
                  <c:v>9.3770000000000017E-3</c:v>
                </c:pt>
                <c:pt idx="3023">
                  <c:v>9.3670000000000055E-3</c:v>
                </c:pt>
                <c:pt idx="3024">
                  <c:v>9.3580000000000104E-3</c:v>
                </c:pt>
                <c:pt idx="3025">
                  <c:v>9.3500000000000024E-3</c:v>
                </c:pt>
                <c:pt idx="3026">
                  <c:v>9.3420000000000083E-3</c:v>
                </c:pt>
                <c:pt idx="3027">
                  <c:v>9.3360000000000023E-3</c:v>
                </c:pt>
                <c:pt idx="3028">
                  <c:v>9.3300000000000102E-3</c:v>
                </c:pt>
                <c:pt idx="3029">
                  <c:v>9.3250000000000052E-3</c:v>
                </c:pt>
                <c:pt idx="3030">
                  <c:v>9.3210000000000012E-3</c:v>
                </c:pt>
                <c:pt idx="3031">
                  <c:v>9.318000000000012E-3</c:v>
                </c:pt>
                <c:pt idx="3032">
                  <c:v>9.315000000000009E-3</c:v>
                </c:pt>
                <c:pt idx="3033">
                  <c:v>9.314000000000008E-3</c:v>
                </c:pt>
                <c:pt idx="3034">
                  <c:v>9.313000000000007E-3</c:v>
                </c:pt>
                <c:pt idx="3035">
                  <c:v>9.313000000000007E-3</c:v>
                </c:pt>
                <c:pt idx="3036">
                  <c:v>9.314000000000008E-3</c:v>
                </c:pt>
                <c:pt idx="3037">
                  <c:v>9.31600000000001E-3</c:v>
                </c:pt>
                <c:pt idx="3038">
                  <c:v>9.3189999999999992E-3</c:v>
                </c:pt>
                <c:pt idx="3039">
                  <c:v>9.3220000000000022E-3</c:v>
                </c:pt>
                <c:pt idx="3040">
                  <c:v>9.3260000000000062E-3</c:v>
                </c:pt>
                <c:pt idx="3041">
                  <c:v>9.3310000000000112E-3</c:v>
                </c:pt>
                <c:pt idx="3042">
                  <c:v>9.3370000000000033E-3</c:v>
                </c:pt>
                <c:pt idx="3043">
                  <c:v>9.3440000000000103E-3</c:v>
                </c:pt>
                <c:pt idx="3044">
                  <c:v>9.3520000000000044E-3</c:v>
                </c:pt>
                <c:pt idx="3045">
                  <c:v>9.3600000000000124E-3</c:v>
                </c:pt>
                <c:pt idx="3046">
                  <c:v>9.3690000000000075E-3</c:v>
                </c:pt>
                <c:pt idx="3047">
                  <c:v>9.3780000000000027E-3</c:v>
                </c:pt>
                <c:pt idx="3048">
                  <c:v>9.3889999999999998E-3</c:v>
                </c:pt>
                <c:pt idx="3049">
                  <c:v>9.4000000000000108E-3</c:v>
                </c:pt>
                <c:pt idx="3050">
                  <c:v>9.4120000000000089E-3</c:v>
                </c:pt>
                <c:pt idx="3051">
                  <c:v>9.424000000000007E-3</c:v>
                </c:pt>
                <c:pt idx="3052">
                  <c:v>9.4370000000000061E-3</c:v>
                </c:pt>
                <c:pt idx="3053">
                  <c:v>9.4510000000000063E-3</c:v>
                </c:pt>
                <c:pt idx="3054">
                  <c:v>9.4660000000000074E-3</c:v>
                </c:pt>
                <c:pt idx="3055">
                  <c:v>9.4800000000000075E-3</c:v>
                </c:pt>
                <c:pt idx="3056">
                  <c:v>9.4960000000000096E-3</c:v>
                </c:pt>
                <c:pt idx="3057">
                  <c:v>9.5120000000000118E-3</c:v>
                </c:pt>
                <c:pt idx="3058">
                  <c:v>9.529000000000001E-3</c:v>
                </c:pt>
                <c:pt idx="3059">
                  <c:v>9.5460000000000041E-3</c:v>
                </c:pt>
                <c:pt idx="3060">
                  <c:v>9.5640000000000083E-3</c:v>
                </c:pt>
                <c:pt idx="3061">
                  <c:v>9.5820000000000124E-3</c:v>
                </c:pt>
                <c:pt idx="3062">
                  <c:v>9.6000000000000026E-3</c:v>
                </c:pt>
                <c:pt idx="3063">
                  <c:v>9.6190000000000078E-3</c:v>
                </c:pt>
                <c:pt idx="3064">
                  <c:v>9.639E-3</c:v>
                </c:pt>
                <c:pt idx="3065">
                  <c:v>9.6590000000000061E-3</c:v>
                </c:pt>
                <c:pt idx="3066">
                  <c:v>9.6790000000000122E-3</c:v>
                </c:pt>
                <c:pt idx="3067">
                  <c:v>9.6990000000000045E-3</c:v>
                </c:pt>
                <c:pt idx="3068">
                  <c:v>9.7200000000000116E-3</c:v>
                </c:pt>
                <c:pt idx="3069">
                  <c:v>9.7410000000000049E-3</c:v>
                </c:pt>
                <c:pt idx="3070">
                  <c:v>9.7629999999999991E-3</c:v>
                </c:pt>
                <c:pt idx="3071">
                  <c:v>9.7840000000000062E-3</c:v>
                </c:pt>
                <c:pt idx="3072">
                  <c:v>9.8060000000000005E-3</c:v>
                </c:pt>
                <c:pt idx="3073">
                  <c:v>9.8280000000000086E-3</c:v>
                </c:pt>
                <c:pt idx="3074">
                  <c:v>9.8500000000000029E-3</c:v>
                </c:pt>
                <c:pt idx="3075">
                  <c:v>9.872000000000011E-3</c:v>
                </c:pt>
                <c:pt idx="3076">
                  <c:v>9.8950000000000062E-3</c:v>
                </c:pt>
                <c:pt idx="3077">
                  <c:v>9.9180000000000015E-3</c:v>
                </c:pt>
                <c:pt idx="3078">
                  <c:v>9.9400000000000096E-3</c:v>
                </c:pt>
                <c:pt idx="3079">
                  <c:v>9.9630000000000048E-3</c:v>
                </c:pt>
                <c:pt idx="3080">
                  <c:v>9.9860000000000001E-3</c:v>
                </c:pt>
                <c:pt idx="3081">
                  <c:v>1.0008000000000008E-2</c:v>
                </c:pt>
                <c:pt idx="3082">
                  <c:v>1.0031000000000003E-2</c:v>
                </c:pt>
                <c:pt idx="3083">
                  <c:v>1.0054000000000013E-2</c:v>
                </c:pt>
                <c:pt idx="3084">
                  <c:v>1.0077000000000008E-2</c:v>
                </c:pt>
                <c:pt idx="3085">
                  <c:v>1.0099000000000002E-2</c:v>
                </c:pt>
                <c:pt idx="3086">
                  <c:v>1.0122000000000011E-2</c:v>
                </c:pt>
                <c:pt idx="3087">
                  <c:v>1.0144000000000005E-2</c:v>
                </c:pt>
                <c:pt idx="3088">
                  <c:v>1.0166E-2</c:v>
                </c:pt>
                <c:pt idx="3089">
                  <c:v>1.0188000000000008E-2</c:v>
                </c:pt>
                <c:pt idx="3090">
                  <c:v>1.0210000000000002E-2</c:v>
                </c:pt>
                <c:pt idx="3091">
                  <c:v>1.023200000000001E-2</c:v>
                </c:pt>
                <c:pt idx="3092">
                  <c:v>1.0254000000000004E-2</c:v>
                </c:pt>
                <c:pt idx="3093">
                  <c:v>1.0275000000000012E-2</c:v>
                </c:pt>
                <c:pt idx="3094">
                  <c:v>1.0296000000000005E-2</c:v>
                </c:pt>
                <c:pt idx="3095">
                  <c:v>1.0317000000000012E-2</c:v>
                </c:pt>
                <c:pt idx="3096">
                  <c:v>1.0337000000000004E-2</c:v>
                </c:pt>
                <c:pt idx="3097">
                  <c:v>1.0358000000000011E-2</c:v>
                </c:pt>
                <c:pt idx="3098">
                  <c:v>1.0378000000000004E-2</c:v>
                </c:pt>
                <c:pt idx="3099">
                  <c:v>1.0397000000000009E-2</c:v>
                </c:pt>
                <c:pt idx="3100">
                  <c:v>1.0416E-2</c:v>
                </c:pt>
                <c:pt idx="3101">
                  <c:v>1.0435000000000005E-2</c:v>
                </c:pt>
                <c:pt idx="3102">
                  <c:v>1.045400000000001E-2</c:v>
                </c:pt>
                <c:pt idx="3103">
                  <c:v>1.0472E-2</c:v>
                </c:pt>
                <c:pt idx="3104">
                  <c:v>1.0490000000000005E-2</c:v>
                </c:pt>
                <c:pt idx="3105">
                  <c:v>1.0507000000000008E-2</c:v>
                </c:pt>
                <c:pt idx="3106">
                  <c:v>1.0524000000000011E-2</c:v>
                </c:pt>
                <c:pt idx="3107">
                  <c:v>1.0541E-2</c:v>
                </c:pt>
                <c:pt idx="3108">
                  <c:v>1.0557000000000002E-2</c:v>
                </c:pt>
                <c:pt idx="3109">
                  <c:v>1.0573000000000004E-2</c:v>
                </c:pt>
                <c:pt idx="3110">
                  <c:v>1.0588000000000005E-2</c:v>
                </c:pt>
                <c:pt idx="3111">
                  <c:v>1.0603000000000007E-2</c:v>
                </c:pt>
                <c:pt idx="3112">
                  <c:v>1.0617000000000007E-2</c:v>
                </c:pt>
                <c:pt idx="3113">
                  <c:v>1.0631000000000007E-2</c:v>
                </c:pt>
                <c:pt idx="3114">
                  <c:v>1.0644000000000006E-2</c:v>
                </c:pt>
                <c:pt idx="3115">
                  <c:v>1.0657000000000005E-2</c:v>
                </c:pt>
                <c:pt idx="3116">
                  <c:v>1.0669000000000003E-2</c:v>
                </c:pt>
                <c:pt idx="3117">
                  <c:v>1.0681000000000001E-2</c:v>
                </c:pt>
                <c:pt idx="3118">
                  <c:v>1.0692000000000012E-2</c:v>
                </c:pt>
                <c:pt idx="3119">
                  <c:v>1.0703000000000009E-2</c:v>
                </c:pt>
                <c:pt idx="3120">
                  <c:v>1.0713000000000006E-2</c:v>
                </c:pt>
                <c:pt idx="3121">
                  <c:v>1.0723000000000002E-2</c:v>
                </c:pt>
                <c:pt idx="3122">
                  <c:v>1.0732000000000011E-2</c:v>
                </c:pt>
                <c:pt idx="3123">
                  <c:v>1.0741000000000006E-2</c:v>
                </c:pt>
                <c:pt idx="3124">
                  <c:v>1.0749E-2</c:v>
                </c:pt>
                <c:pt idx="3125">
                  <c:v>1.0757000000000008E-2</c:v>
                </c:pt>
                <c:pt idx="3126">
                  <c:v>1.0764000000000001E-2</c:v>
                </c:pt>
                <c:pt idx="3127">
                  <c:v>1.0771000000000008E-2</c:v>
                </c:pt>
                <c:pt idx="3128">
                  <c:v>1.0777E-2</c:v>
                </c:pt>
                <c:pt idx="3129">
                  <c:v>1.0782000000000005E-2</c:v>
                </c:pt>
                <c:pt idx="3130">
                  <c:v>1.078700000000001E-2</c:v>
                </c:pt>
                <c:pt idx="3131">
                  <c:v>1.0792000000000001E-2</c:v>
                </c:pt>
                <c:pt idx="3132">
                  <c:v>1.0796000000000005E-2</c:v>
                </c:pt>
                <c:pt idx="3133">
                  <c:v>1.0799000000000008E-2</c:v>
                </c:pt>
                <c:pt idx="3134">
                  <c:v>1.0802000000000011E-2</c:v>
                </c:pt>
                <c:pt idx="3135">
                  <c:v>1.0803999999999999E-2</c:v>
                </c:pt>
                <c:pt idx="3136">
                  <c:v>1.0806000000000001E-2</c:v>
                </c:pt>
                <c:pt idx="3137">
                  <c:v>1.0807000000000002E-2</c:v>
                </c:pt>
                <c:pt idx="3138">
                  <c:v>1.0808000000000003E-2</c:v>
                </c:pt>
                <c:pt idx="3139">
                  <c:v>1.0808000000000003E-2</c:v>
                </c:pt>
                <c:pt idx="3140">
                  <c:v>1.0808000000000003E-2</c:v>
                </c:pt>
                <c:pt idx="3141">
                  <c:v>1.0807000000000002E-2</c:v>
                </c:pt>
                <c:pt idx="3142">
                  <c:v>1.0806000000000001E-2</c:v>
                </c:pt>
                <c:pt idx="3143">
                  <c:v>1.0803999999999999E-2</c:v>
                </c:pt>
                <c:pt idx="3144">
                  <c:v>1.0802000000000011E-2</c:v>
                </c:pt>
                <c:pt idx="3145">
                  <c:v>1.0799000000000008E-2</c:v>
                </c:pt>
                <c:pt idx="3146">
                  <c:v>1.0796000000000005E-2</c:v>
                </c:pt>
                <c:pt idx="3147">
                  <c:v>1.0792000000000001E-2</c:v>
                </c:pt>
                <c:pt idx="3148">
                  <c:v>1.0788000000000011E-2</c:v>
                </c:pt>
                <c:pt idx="3149">
                  <c:v>1.0784000000000007E-2</c:v>
                </c:pt>
                <c:pt idx="3150">
                  <c:v>1.0779000000000002E-2</c:v>
                </c:pt>
                <c:pt idx="3151">
                  <c:v>1.077300000000001E-2</c:v>
                </c:pt>
                <c:pt idx="3152">
                  <c:v>1.0767000000000004E-2</c:v>
                </c:pt>
                <c:pt idx="3153">
                  <c:v>1.0761000000000012E-2</c:v>
                </c:pt>
                <c:pt idx="3154">
                  <c:v>1.0754000000000005E-2</c:v>
                </c:pt>
                <c:pt idx="3155">
                  <c:v>1.0746000000000011E-2</c:v>
                </c:pt>
                <c:pt idx="3156">
                  <c:v>1.0739000000000004E-2</c:v>
                </c:pt>
                <c:pt idx="3157">
                  <c:v>1.073100000000001E-2</c:v>
                </c:pt>
                <c:pt idx="3158">
                  <c:v>1.0722000000000001E-2</c:v>
                </c:pt>
                <c:pt idx="3159">
                  <c:v>1.0713000000000006E-2</c:v>
                </c:pt>
                <c:pt idx="3160">
                  <c:v>1.070400000000001E-2</c:v>
                </c:pt>
                <c:pt idx="3161">
                  <c:v>1.0694E-2</c:v>
                </c:pt>
                <c:pt idx="3162">
                  <c:v>1.0684000000000004E-2</c:v>
                </c:pt>
                <c:pt idx="3163">
                  <c:v>1.0674000000000008E-2</c:v>
                </c:pt>
                <c:pt idx="3164">
                  <c:v>1.0663000000000011E-2</c:v>
                </c:pt>
                <c:pt idx="3165">
                  <c:v>1.0652E-2</c:v>
                </c:pt>
                <c:pt idx="3166">
                  <c:v>1.0641000000000003E-2</c:v>
                </c:pt>
                <c:pt idx="3167">
                  <c:v>1.0629000000000005E-2</c:v>
                </c:pt>
                <c:pt idx="3168">
                  <c:v>1.0617000000000007E-2</c:v>
                </c:pt>
                <c:pt idx="3169">
                  <c:v>1.0604000000000008E-2</c:v>
                </c:pt>
                <c:pt idx="3170">
                  <c:v>1.0592000000000009E-2</c:v>
                </c:pt>
                <c:pt idx="3171">
                  <c:v>1.057900000000001E-2</c:v>
                </c:pt>
                <c:pt idx="3172">
                  <c:v>1.056500000000001E-2</c:v>
                </c:pt>
                <c:pt idx="3173">
                  <c:v>1.0552000000000011E-2</c:v>
                </c:pt>
                <c:pt idx="3174">
                  <c:v>1.0538000000000011E-2</c:v>
                </c:pt>
                <c:pt idx="3175">
                  <c:v>1.0524000000000011E-2</c:v>
                </c:pt>
                <c:pt idx="3176">
                  <c:v>1.0510000000000011E-2</c:v>
                </c:pt>
                <c:pt idx="3177">
                  <c:v>1.049500000000001E-2</c:v>
                </c:pt>
                <c:pt idx="3178">
                  <c:v>1.0480000000000008E-2</c:v>
                </c:pt>
                <c:pt idx="3179">
                  <c:v>1.0465000000000007E-2</c:v>
                </c:pt>
                <c:pt idx="3180">
                  <c:v>1.0450000000000006E-2</c:v>
                </c:pt>
                <c:pt idx="3181">
                  <c:v>1.0435000000000005E-2</c:v>
                </c:pt>
                <c:pt idx="3182">
                  <c:v>1.0419000000000003E-2</c:v>
                </c:pt>
                <c:pt idx="3183">
                  <c:v>1.0403000000000001E-2</c:v>
                </c:pt>
                <c:pt idx="3184">
                  <c:v>1.0387000000000013E-2</c:v>
                </c:pt>
                <c:pt idx="3185">
                  <c:v>1.037100000000001E-2</c:v>
                </c:pt>
                <c:pt idx="3186">
                  <c:v>1.0355000000000008E-2</c:v>
                </c:pt>
                <c:pt idx="3187">
                  <c:v>1.0338000000000005E-2</c:v>
                </c:pt>
                <c:pt idx="3188">
                  <c:v>1.0322000000000003E-2</c:v>
                </c:pt>
                <c:pt idx="3189">
                  <c:v>1.0305E-2</c:v>
                </c:pt>
                <c:pt idx="3190">
                  <c:v>1.0288000000000011E-2</c:v>
                </c:pt>
                <c:pt idx="3191">
                  <c:v>1.0271000000000008E-2</c:v>
                </c:pt>
                <c:pt idx="3192">
                  <c:v>1.0254000000000004E-2</c:v>
                </c:pt>
                <c:pt idx="3193">
                  <c:v>1.0236E-2</c:v>
                </c:pt>
                <c:pt idx="3194">
                  <c:v>1.0219000000000011E-2</c:v>
                </c:pt>
                <c:pt idx="3195">
                  <c:v>1.0202000000000008E-2</c:v>
                </c:pt>
                <c:pt idx="3196">
                  <c:v>1.0184000000000004E-2</c:v>
                </c:pt>
                <c:pt idx="3197">
                  <c:v>1.0166E-2</c:v>
                </c:pt>
                <c:pt idx="3198">
                  <c:v>1.014900000000001E-2</c:v>
                </c:pt>
                <c:pt idx="3199">
                  <c:v>1.0131000000000006E-2</c:v>
                </c:pt>
                <c:pt idx="3200">
                  <c:v>1.0113000000000002E-2</c:v>
                </c:pt>
                <c:pt idx="3201">
                  <c:v>1.0095000000000012E-2</c:v>
                </c:pt>
                <c:pt idx="3202">
                  <c:v>1.0077000000000008E-2</c:v>
                </c:pt>
                <c:pt idx="3203">
                  <c:v>1.0060000000000005E-2</c:v>
                </c:pt>
                <c:pt idx="3204">
                  <c:v>1.0042000000000001E-2</c:v>
                </c:pt>
                <c:pt idx="3205">
                  <c:v>1.002400000000001E-2</c:v>
                </c:pt>
                <c:pt idx="3206">
                  <c:v>1.0006000000000006E-2</c:v>
                </c:pt>
                <c:pt idx="3207">
                  <c:v>9.9880000000000021E-3</c:v>
                </c:pt>
                <c:pt idx="3208">
                  <c:v>9.9700000000000118E-3</c:v>
                </c:pt>
                <c:pt idx="3209">
                  <c:v>9.9520000000000077E-3</c:v>
                </c:pt>
                <c:pt idx="3210">
                  <c:v>9.9340000000000036E-3</c:v>
                </c:pt>
                <c:pt idx="3211">
                  <c:v>9.9159999999999995E-3</c:v>
                </c:pt>
                <c:pt idx="3212">
                  <c:v>9.8980000000000092E-3</c:v>
                </c:pt>
                <c:pt idx="3213">
                  <c:v>9.8800000000000051E-3</c:v>
                </c:pt>
                <c:pt idx="3214">
                  <c:v>9.862000000000001E-3</c:v>
                </c:pt>
                <c:pt idx="3215">
                  <c:v>9.8450000000000117E-3</c:v>
                </c:pt>
                <c:pt idx="3216">
                  <c:v>9.8270000000000076E-3</c:v>
                </c:pt>
                <c:pt idx="3217">
                  <c:v>9.8090000000000035E-3</c:v>
                </c:pt>
                <c:pt idx="3218">
                  <c:v>9.7920000000000004E-3</c:v>
                </c:pt>
                <c:pt idx="3219">
                  <c:v>9.7740000000000101E-3</c:v>
                </c:pt>
                <c:pt idx="3220">
                  <c:v>9.757000000000007E-3</c:v>
                </c:pt>
                <c:pt idx="3221">
                  <c:v>9.7400000000000039E-3</c:v>
                </c:pt>
                <c:pt idx="3222">
                  <c:v>9.7230000000000007E-3</c:v>
                </c:pt>
                <c:pt idx="3223">
                  <c:v>9.7050000000000105E-3</c:v>
                </c:pt>
                <c:pt idx="3224">
                  <c:v>9.6880000000000074E-3</c:v>
                </c:pt>
                <c:pt idx="3225">
                  <c:v>9.6710000000000042E-3</c:v>
                </c:pt>
                <c:pt idx="3226">
                  <c:v>9.6550000000000021E-3</c:v>
                </c:pt>
                <c:pt idx="3227">
                  <c:v>9.637999999999999E-3</c:v>
                </c:pt>
                <c:pt idx="3228">
                  <c:v>9.6210000000000098E-3</c:v>
                </c:pt>
                <c:pt idx="3229">
                  <c:v>9.6050000000000076E-3</c:v>
                </c:pt>
                <c:pt idx="3230">
                  <c:v>9.5890000000000055E-3</c:v>
                </c:pt>
                <c:pt idx="3231">
                  <c:v>9.5730000000000034E-3</c:v>
                </c:pt>
                <c:pt idx="3232">
                  <c:v>9.5570000000000013E-3</c:v>
                </c:pt>
                <c:pt idx="3233">
                  <c:v>9.5409999999999991E-3</c:v>
                </c:pt>
                <c:pt idx="3234">
                  <c:v>9.5250000000000109E-3</c:v>
                </c:pt>
                <c:pt idx="3235">
                  <c:v>9.5100000000000098E-3</c:v>
                </c:pt>
                <c:pt idx="3236">
                  <c:v>9.4940000000000076E-3</c:v>
                </c:pt>
                <c:pt idx="3237">
                  <c:v>9.4790000000000065E-3</c:v>
                </c:pt>
                <c:pt idx="3238">
                  <c:v>9.4640000000000054E-3</c:v>
                </c:pt>
                <c:pt idx="3239">
                  <c:v>9.4490000000000043E-3</c:v>
                </c:pt>
                <c:pt idx="3240">
                  <c:v>9.4340000000000031E-3</c:v>
                </c:pt>
                <c:pt idx="3241">
                  <c:v>9.420000000000003E-3</c:v>
                </c:pt>
                <c:pt idx="3242">
                  <c:v>9.4060000000000029E-3</c:v>
                </c:pt>
                <c:pt idx="3243">
                  <c:v>9.3920000000000028E-3</c:v>
                </c:pt>
                <c:pt idx="3244">
                  <c:v>9.3780000000000027E-3</c:v>
                </c:pt>
                <c:pt idx="3245">
                  <c:v>9.3640000000000025E-3</c:v>
                </c:pt>
                <c:pt idx="3246">
                  <c:v>9.3500000000000024E-3</c:v>
                </c:pt>
                <c:pt idx="3247">
                  <c:v>9.3370000000000033E-3</c:v>
                </c:pt>
                <c:pt idx="3248">
                  <c:v>9.3240000000000042E-3</c:v>
                </c:pt>
                <c:pt idx="3249">
                  <c:v>9.311000000000005E-3</c:v>
                </c:pt>
                <c:pt idx="3250">
                  <c:v>9.2990000000000069E-3</c:v>
                </c:pt>
                <c:pt idx="3251">
                  <c:v>9.2860000000000078E-3</c:v>
                </c:pt>
                <c:pt idx="3252">
                  <c:v>9.2740000000000097E-3</c:v>
                </c:pt>
                <c:pt idx="3253">
                  <c:v>9.2620000000000115E-3</c:v>
                </c:pt>
                <c:pt idx="3254">
                  <c:v>9.2499999999999995E-3</c:v>
                </c:pt>
                <c:pt idx="3255">
                  <c:v>9.2390000000000024E-3</c:v>
                </c:pt>
                <c:pt idx="3256">
                  <c:v>9.2270000000000043E-3</c:v>
                </c:pt>
                <c:pt idx="3257">
                  <c:v>9.2160000000000072E-3</c:v>
                </c:pt>
                <c:pt idx="3258">
                  <c:v>9.206000000000011E-3</c:v>
                </c:pt>
                <c:pt idx="3259">
                  <c:v>9.195E-3</c:v>
                </c:pt>
                <c:pt idx="3260">
                  <c:v>9.1850000000000039E-3</c:v>
                </c:pt>
                <c:pt idx="3261">
                  <c:v>9.1750000000000078E-3</c:v>
                </c:pt>
                <c:pt idx="3262">
                  <c:v>9.1650000000000117E-3</c:v>
                </c:pt>
                <c:pt idx="3263">
                  <c:v>9.1560000000000027E-3</c:v>
                </c:pt>
                <c:pt idx="3264">
                  <c:v>9.1460000000000066E-3</c:v>
                </c:pt>
                <c:pt idx="3265">
                  <c:v>9.1370000000000114E-3</c:v>
                </c:pt>
                <c:pt idx="3266">
                  <c:v>9.1290000000000034E-3</c:v>
                </c:pt>
                <c:pt idx="3267">
                  <c:v>9.1200000000000083E-3</c:v>
                </c:pt>
                <c:pt idx="3268">
                  <c:v>9.1120000000000003E-3</c:v>
                </c:pt>
                <c:pt idx="3269">
                  <c:v>9.1040000000000062E-3</c:v>
                </c:pt>
                <c:pt idx="3270">
                  <c:v>9.0969999999999992E-3</c:v>
                </c:pt>
                <c:pt idx="3271">
                  <c:v>9.0890000000000051E-3</c:v>
                </c:pt>
                <c:pt idx="3272">
                  <c:v>9.0820000000000119E-3</c:v>
                </c:pt>
                <c:pt idx="3273">
                  <c:v>9.0750000000000049E-3</c:v>
                </c:pt>
                <c:pt idx="3274">
                  <c:v>9.0689999999999989E-3</c:v>
                </c:pt>
                <c:pt idx="3275">
                  <c:v>9.0630000000000068E-3</c:v>
                </c:pt>
                <c:pt idx="3276">
                  <c:v>9.0570000000000008E-3</c:v>
                </c:pt>
                <c:pt idx="3277">
                  <c:v>9.0510000000000087E-3</c:v>
                </c:pt>
                <c:pt idx="3278">
                  <c:v>9.0460000000000037E-3</c:v>
                </c:pt>
                <c:pt idx="3279">
                  <c:v>9.0410000000000126E-3</c:v>
                </c:pt>
                <c:pt idx="3280">
                  <c:v>9.0360000000000076E-3</c:v>
                </c:pt>
                <c:pt idx="3281">
                  <c:v>9.0320000000000036E-3</c:v>
                </c:pt>
                <c:pt idx="3282">
                  <c:v>9.0270000000000124E-3</c:v>
                </c:pt>
                <c:pt idx="3283">
                  <c:v>9.0230000000000084E-3</c:v>
                </c:pt>
                <c:pt idx="3284">
                  <c:v>9.0200000000000054E-3</c:v>
                </c:pt>
                <c:pt idx="3285">
                  <c:v>9.0170000000000024E-3</c:v>
                </c:pt>
                <c:pt idx="3286">
                  <c:v>9.0139999999999994E-3</c:v>
                </c:pt>
                <c:pt idx="3287">
                  <c:v>9.0110000000000103E-3</c:v>
                </c:pt>
                <c:pt idx="3288">
                  <c:v>9.0090000000000083E-3</c:v>
                </c:pt>
                <c:pt idx="3289">
                  <c:v>9.0070000000000063E-3</c:v>
                </c:pt>
                <c:pt idx="3290">
                  <c:v>9.0050000000000043E-3</c:v>
                </c:pt>
                <c:pt idx="3291">
                  <c:v>9.0040000000000033E-3</c:v>
                </c:pt>
                <c:pt idx="3292">
                  <c:v>9.0030000000000023E-3</c:v>
                </c:pt>
                <c:pt idx="3293">
                  <c:v>9.0020000000000013E-3</c:v>
                </c:pt>
                <c:pt idx="3294">
                  <c:v>9.0010000000000003E-3</c:v>
                </c:pt>
                <c:pt idx="3295">
                  <c:v>9.0010000000000003E-3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Schrodinger!$K$459</c:f>
              <c:strCache>
                <c:ptCount val="1"/>
                <c:pt idx="0">
                  <c:v>4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Schrodinger!$K$460:$K$4895</c:f>
              <c:numCache>
                <c:formatCode>General</c:formatCode>
                <c:ptCount val="4436"/>
                <c:pt idx="1468">
                  <c:v>6.9999999999999993E-3</c:v>
                </c:pt>
                <c:pt idx="1469">
                  <c:v>6.9999999999999993E-3</c:v>
                </c:pt>
                <c:pt idx="1470">
                  <c:v>7.0010000000000003E-3</c:v>
                </c:pt>
                <c:pt idx="1471">
                  <c:v>7.0010000000000003E-3</c:v>
                </c:pt>
                <c:pt idx="1472">
                  <c:v>7.0020000000000013E-3</c:v>
                </c:pt>
                <c:pt idx="1473">
                  <c:v>7.0030000000000023E-3</c:v>
                </c:pt>
                <c:pt idx="1474">
                  <c:v>7.0050000000000043E-3</c:v>
                </c:pt>
                <c:pt idx="1475">
                  <c:v>7.0060000000000053E-3</c:v>
                </c:pt>
                <c:pt idx="1476">
                  <c:v>7.0080000000000073E-3</c:v>
                </c:pt>
                <c:pt idx="1477">
                  <c:v>7.0100000000000093E-3</c:v>
                </c:pt>
                <c:pt idx="1478">
                  <c:v>7.0130000000000123E-3</c:v>
                </c:pt>
                <c:pt idx="1479">
                  <c:v>7.0160000000000014E-3</c:v>
                </c:pt>
                <c:pt idx="1480">
                  <c:v>7.0190000000000044E-3</c:v>
                </c:pt>
                <c:pt idx="1481">
                  <c:v>7.0220000000000074E-3</c:v>
                </c:pt>
                <c:pt idx="1482">
                  <c:v>7.0250000000000104E-3</c:v>
                </c:pt>
                <c:pt idx="1483">
                  <c:v>7.0290000000000005E-3</c:v>
                </c:pt>
                <c:pt idx="1484">
                  <c:v>7.0330000000000045E-3</c:v>
                </c:pt>
                <c:pt idx="1485">
                  <c:v>7.0370000000000085E-3</c:v>
                </c:pt>
                <c:pt idx="1486">
                  <c:v>7.0419999999999996E-3</c:v>
                </c:pt>
                <c:pt idx="1487">
                  <c:v>7.0460000000000036E-3</c:v>
                </c:pt>
                <c:pt idx="1488">
                  <c:v>7.0510000000000086E-3</c:v>
                </c:pt>
                <c:pt idx="1489">
                  <c:v>7.0570000000000008E-3</c:v>
                </c:pt>
                <c:pt idx="1490">
                  <c:v>7.0620000000000058E-3</c:v>
                </c:pt>
                <c:pt idx="1491">
                  <c:v>7.0680000000000118E-3</c:v>
                </c:pt>
                <c:pt idx="1492">
                  <c:v>7.0740000000000039E-3</c:v>
                </c:pt>
                <c:pt idx="1493">
                  <c:v>7.0800000000000099E-3</c:v>
                </c:pt>
                <c:pt idx="1494">
                  <c:v>7.087000000000003E-3</c:v>
                </c:pt>
                <c:pt idx="1495">
                  <c:v>7.093000000000009E-3</c:v>
                </c:pt>
                <c:pt idx="1496">
                  <c:v>7.1000000000000021E-3</c:v>
                </c:pt>
                <c:pt idx="1497">
                  <c:v>7.1080000000000101E-3</c:v>
                </c:pt>
                <c:pt idx="1498">
                  <c:v>7.1150000000000033E-3</c:v>
                </c:pt>
                <c:pt idx="1499">
                  <c:v>7.1230000000000113E-3</c:v>
                </c:pt>
                <c:pt idx="1500">
                  <c:v>7.1310000000000054E-3</c:v>
                </c:pt>
                <c:pt idx="1501">
                  <c:v>7.1389999999999995E-3</c:v>
                </c:pt>
                <c:pt idx="1502">
                  <c:v>7.1470000000000075E-3</c:v>
                </c:pt>
                <c:pt idx="1503">
                  <c:v>7.1560000000000026E-3</c:v>
                </c:pt>
                <c:pt idx="1504">
                  <c:v>7.1650000000000116E-3</c:v>
                </c:pt>
                <c:pt idx="1505">
                  <c:v>7.1740000000000068E-3</c:v>
                </c:pt>
                <c:pt idx="1506">
                  <c:v>7.1830000000000019E-3</c:v>
                </c:pt>
                <c:pt idx="1507">
                  <c:v>7.1930000000000119E-3</c:v>
                </c:pt>
                <c:pt idx="1508">
                  <c:v>7.203000000000008E-3</c:v>
                </c:pt>
                <c:pt idx="1509">
                  <c:v>7.2130000000000041E-3</c:v>
                </c:pt>
                <c:pt idx="1510">
                  <c:v>7.2230000000000003E-3</c:v>
                </c:pt>
                <c:pt idx="1511">
                  <c:v>7.2330000000000103E-3</c:v>
                </c:pt>
                <c:pt idx="1512">
                  <c:v>7.2440000000000074E-3</c:v>
                </c:pt>
                <c:pt idx="1513">
                  <c:v>7.2550000000000045E-3</c:v>
                </c:pt>
                <c:pt idx="1514">
                  <c:v>7.2660000000000016E-3</c:v>
                </c:pt>
                <c:pt idx="1515">
                  <c:v>7.2779999999999997E-3</c:v>
                </c:pt>
                <c:pt idx="1516">
                  <c:v>7.2890000000000107E-3</c:v>
                </c:pt>
                <c:pt idx="1517">
                  <c:v>7.3010000000000089E-3</c:v>
                </c:pt>
                <c:pt idx="1518">
                  <c:v>7.313000000000007E-3</c:v>
                </c:pt>
                <c:pt idx="1519">
                  <c:v>7.3250000000000051E-3</c:v>
                </c:pt>
                <c:pt idx="1520">
                  <c:v>7.3380000000000042E-3</c:v>
                </c:pt>
                <c:pt idx="1521">
                  <c:v>7.3500000000000024E-3</c:v>
                </c:pt>
                <c:pt idx="1522">
                  <c:v>7.3630000000000015E-3</c:v>
                </c:pt>
                <c:pt idx="1523">
                  <c:v>7.3760000000000006E-3</c:v>
                </c:pt>
                <c:pt idx="1524">
                  <c:v>7.3889999999999997E-3</c:v>
                </c:pt>
                <c:pt idx="1525">
                  <c:v>7.4019999999999989E-3</c:v>
                </c:pt>
                <c:pt idx="1526">
                  <c:v>7.415999999999999E-3</c:v>
                </c:pt>
                <c:pt idx="1527">
                  <c:v>7.4299999999999991E-3</c:v>
                </c:pt>
                <c:pt idx="1528">
                  <c:v>7.4439999999999992E-3</c:v>
                </c:pt>
                <c:pt idx="1529">
                  <c:v>7.4579999999999994E-3</c:v>
                </c:pt>
                <c:pt idx="1530">
                  <c:v>7.4719999999999995E-3</c:v>
                </c:pt>
                <c:pt idx="1531">
                  <c:v>7.4859999999999996E-3</c:v>
                </c:pt>
                <c:pt idx="1532">
                  <c:v>7.5010000000000007E-3</c:v>
                </c:pt>
                <c:pt idx="1533">
                  <c:v>7.5160000000000018E-3</c:v>
                </c:pt>
                <c:pt idx="1534">
                  <c:v>7.531000000000003E-3</c:v>
                </c:pt>
                <c:pt idx="1535">
                  <c:v>7.5460000000000041E-3</c:v>
                </c:pt>
                <c:pt idx="1536">
                  <c:v>7.5610000000000052E-3</c:v>
                </c:pt>
                <c:pt idx="1537">
                  <c:v>7.5760000000000063E-3</c:v>
                </c:pt>
                <c:pt idx="1538">
                  <c:v>7.5920000000000085E-3</c:v>
                </c:pt>
                <c:pt idx="1539">
                  <c:v>7.6070000000000096E-3</c:v>
                </c:pt>
                <c:pt idx="1540">
                  <c:v>7.6230000000000117E-3</c:v>
                </c:pt>
                <c:pt idx="1541">
                  <c:v>7.639E-3</c:v>
                </c:pt>
                <c:pt idx="1542">
                  <c:v>7.6550000000000021E-3</c:v>
                </c:pt>
                <c:pt idx="1543">
                  <c:v>7.6710000000000042E-3</c:v>
                </c:pt>
                <c:pt idx="1544">
                  <c:v>7.6880000000000073E-3</c:v>
                </c:pt>
                <c:pt idx="1545">
                  <c:v>7.7040000000000095E-3</c:v>
                </c:pt>
                <c:pt idx="1546">
                  <c:v>7.7210000000000126E-3</c:v>
                </c:pt>
                <c:pt idx="1547">
                  <c:v>7.7370000000000008E-3</c:v>
                </c:pt>
                <c:pt idx="1548">
                  <c:v>7.7540000000000039E-3</c:v>
                </c:pt>
                <c:pt idx="1549">
                  <c:v>7.7710000000000071E-3</c:v>
                </c:pt>
                <c:pt idx="1550">
                  <c:v>7.7870000000000092E-3</c:v>
                </c:pt>
                <c:pt idx="1551">
                  <c:v>7.8040000000000123E-3</c:v>
                </c:pt>
                <c:pt idx="1552">
                  <c:v>7.8210000000000016E-3</c:v>
                </c:pt>
                <c:pt idx="1553">
                  <c:v>7.8380000000000047E-3</c:v>
                </c:pt>
                <c:pt idx="1554">
                  <c:v>7.8560000000000088E-3</c:v>
                </c:pt>
                <c:pt idx="1555">
                  <c:v>7.8730000000000119E-3</c:v>
                </c:pt>
                <c:pt idx="1556">
                  <c:v>7.8900000000000012E-3</c:v>
                </c:pt>
                <c:pt idx="1557">
                  <c:v>7.9070000000000043E-3</c:v>
                </c:pt>
                <c:pt idx="1558">
                  <c:v>7.9250000000000084E-3</c:v>
                </c:pt>
                <c:pt idx="1559">
                  <c:v>7.9420000000000116E-3</c:v>
                </c:pt>
                <c:pt idx="1560">
                  <c:v>7.9590000000000008E-3</c:v>
                </c:pt>
                <c:pt idx="1561">
                  <c:v>7.9770000000000049E-3</c:v>
                </c:pt>
                <c:pt idx="1562">
                  <c:v>7.994000000000008E-3</c:v>
                </c:pt>
                <c:pt idx="1563">
                  <c:v>8.0120000000000122E-3</c:v>
                </c:pt>
                <c:pt idx="1564">
                  <c:v>8.0290000000000014E-3</c:v>
                </c:pt>
                <c:pt idx="1565">
                  <c:v>8.0460000000000045E-3</c:v>
                </c:pt>
                <c:pt idx="1566">
                  <c:v>8.0640000000000087E-3</c:v>
                </c:pt>
                <c:pt idx="1567">
                  <c:v>8.0810000000000118E-3</c:v>
                </c:pt>
                <c:pt idx="1568">
                  <c:v>8.098000000000001E-3</c:v>
                </c:pt>
                <c:pt idx="1569">
                  <c:v>8.1160000000000052E-3</c:v>
                </c:pt>
                <c:pt idx="1570">
                  <c:v>8.1330000000000083E-3</c:v>
                </c:pt>
                <c:pt idx="1571">
                  <c:v>8.1500000000000114E-3</c:v>
                </c:pt>
                <c:pt idx="1572">
                  <c:v>8.1670000000000006E-3</c:v>
                </c:pt>
                <c:pt idx="1573">
                  <c:v>8.1840000000000038E-3</c:v>
                </c:pt>
                <c:pt idx="1574">
                  <c:v>8.2010000000000069E-3</c:v>
                </c:pt>
                <c:pt idx="1575">
                  <c:v>8.21800000000001E-3</c:v>
                </c:pt>
                <c:pt idx="1576">
                  <c:v>8.2349999999999993E-3</c:v>
                </c:pt>
                <c:pt idx="1577">
                  <c:v>8.2510000000000014E-3</c:v>
                </c:pt>
                <c:pt idx="1578">
                  <c:v>8.2680000000000045E-3</c:v>
                </c:pt>
                <c:pt idx="1579">
                  <c:v>8.2840000000000066E-3</c:v>
                </c:pt>
                <c:pt idx="1580">
                  <c:v>8.3000000000000088E-3</c:v>
                </c:pt>
                <c:pt idx="1581">
                  <c:v>8.3170000000000119E-3</c:v>
                </c:pt>
                <c:pt idx="1582">
                  <c:v>8.3330000000000001E-3</c:v>
                </c:pt>
                <c:pt idx="1583">
                  <c:v>8.3480000000000013E-3</c:v>
                </c:pt>
                <c:pt idx="1584">
                  <c:v>8.3640000000000034E-3</c:v>
                </c:pt>
                <c:pt idx="1585">
                  <c:v>8.3790000000000045E-3</c:v>
                </c:pt>
                <c:pt idx="1586">
                  <c:v>8.3950000000000066E-3</c:v>
                </c:pt>
                <c:pt idx="1587">
                  <c:v>8.4100000000000077E-3</c:v>
                </c:pt>
                <c:pt idx="1588">
                  <c:v>8.4250000000000089E-3</c:v>
                </c:pt>
                <c:pt idx="1589">
                  <c:v>8.439000000000009E-3</c:v>
                </c:pt>
                <c:pt idx="1590">
                  <c:v>8.4540000000000101E-3</c:v>
                </c:pt>
                <c:pt idx="1591">
                  <c:v>8.4680000000000102E-3</c:v>
                </c:pt>
                <c:pt idx="1592">
                  <c:v>8.4820000000000104E-3</c:v>
                </c:pt>
                <c:pt idx="1593">
                  <c:v>8.4950000000000095E-3</c:v>
                </c:pt>
                <c:pt idx="1594">
                  <c:v>8.5090000000000096E-3</c:v>
                </c:pt>
                <c:pt idx="1595">
                  <c:v>8.5220000000000087E-3</c:v>
                </c:pt>
                <c:pt idx="1596">
                  <c:v>8.5340000000000069E-3</c:v>
                </c:pt>
                <c:pt idx="1597">
                  <c:v>8.547000000000006E-3</c:v>
                </c:pt>
                <c:pt idx="1598">
                  <c:v>8.5590000000000041E-3</c:v>
                </c:pt>
                <c:pt idx="1599">
                  <c:v>8.5710000000000022E-3</c:v>
                </c:pt>
                <c:pt idx="1600">
                  <c:v>8.5830000000000004E-3</c:v>
                </c:pt>
                <c:pt idx="1601">
                  <c:v>8.5940000000000114E-3</c:v>
                </c:pt>
                <c:pt idx="1602">
                  <c:v>8.6050000000000085E-3</c:v>
                </c:pt>
                <c:pt idx="1603">
                  <c:v>8.6150000000000046E-3</c:v>
                </c:pt>
                <c:pt idx="1604">
                  <c:v>8.6250000000000007E-3</c:v>
                </c:pt>
                <c:pt idx="1605">
                  <c:v>8.6350000000000107E-3</c:v>
                </c:pt>
                <c:pt idx="1606">
                  <c:v>8.6450000000000068E-3</c:v>
                </c:pt>
                <c:pt idx="1607">
                  <c:v>8.654000000000002E-3</c:v>
                </c:pt>
                <c:pt idx="1608">
                  <c:v>8.66200000000001E-3</c:v>
                </c:pt>
                <c:pt idx="1609">
                  <c:v>8.6700000000000041E-3</c:v>
                </c:pt>
                <c:pt idx="1610">
                  <c:v>8.6780000000000121E-3</c:v>
                </c:pt>
                <c:pt idx="1611">
                  <c:v>8.6860000000000062E-3</c:v>
                </c:pt>
                <c:pt idx="1612">
                  <c:v>8.6920000000000122E-3</c:v>
                </c:pt>
                <c:pt idx="1613">
                  <c:v>8.6990000000000053E-3</c:v>
                </c:pt>
                <c:pt idx="1614">
                  <c:v>8.7050000000000113E-3</c:v>
                </c:pt>
                <c:pt idx="1615">
                  <c:v>8.7100000000000025E-3</c:v>
                </c:pt>
                <c:pt idx="1616">
                  <c:v>8.7150000000000075E-3</c:v>
                </c:pt>
                <c:pt idx="1617">
                  <c:v>8.7200000000000125E-3</c:v>
                </c:pt>
                <c:pt idx="1618">
                  <c:v>8.7240000000000026E-3</c:v>
                </c:pt>
                <c:pt idx="1619">
                  <c:v>8.7280000000000066E-3</c:v>
                </c:pt>
                <c:pt idx="1620">
                  <c:v>8.7310000000000096E-3</c:v>
                </c:pt>
                <c:pt idx="1621">
                  <c:v>8.7340000000000126E-3</c:v>
                </c:pt>
                <c:pt idx="1622">
                  <c:v>8.7360000000000007E-3</c:v>
                </c:pt>
                <c:pt idx="1623">
                  <c:v>8.7370000000000017E-3</c:v>
                </c:pt>
                <c:pt idx="1624">
                  <c:v>8.7380000000000027E-3</c:v>
                </c:pt>
                <c:pt idx="1625">
                  <c:v>8.7390000000000037E-3</c:v>
                </c:pt>
                <c:pt idx="1626">
                  <c:v>8.7390000000000037E-3</c:v>
                </c:pt>
                <c:pt idx="1627">
                  <c:v>8.7380000000000027E-3</c:v>
                </c:pt>
                <c:pt idx="1628">
                  <c:v>8.7370000000000017E-3</c:v>
                </c:pt>
                <c:pt idx="1629">
                  <c:v>8.7360000000000007E-3</c:v>
                </c:pt>
                <c:pt idx="1630">
                  <c:v>8.7330000000000116E-3</c:v>
                </c:pt>
                <c:pt idx="1631">
                  <c:v>8.7310000000000096E-3</c:v>
                </c:pt>
                <c:pt idx="1632">
                  <c:v>8.7270000000000056E-3</c:v>
                </c:pt>
                <c:pt idx="1633">
                  <c:v>8.7230000000000016E-3</c:v>
                </c:pt>
                <c:pt idx="1634">
                  <c:v>8.7190000000000115E-3</c:v>
                </c:pt>
                <c:pt idx="1635">
                  <c:v>8.7140000000000065E-3</c:v>
                </c:pt>
                <c:pt idx="1636">
                  <c:v>8.7090000000000015E-3</c:v>
                </c:pt>
                <c:pt idx="1637">
                  <c:v>8.7030000000000093E-3</c:v>
                </c:pt>
                <c:pt idx="1638">
                  <c:v>8.6960000000000023E-3</c:v>
                </c:pt>
                <c:pt idx="1639">
                  <c:v>8.6890000000000092E-3</c:v>
                </c:pt>
                <c:pt idx="1640">
                  <c:v>8.6810000000000012E-3</c:v>
                </c:pt>
                <c:pt idx="1641">
                  <c:v>8.6730000000000071E-3</c:v>
                </c:pt>
                <c:pt idx="1642">
                  <c:v>8.664000000000012E-3</c:v>
                </c:pt>
                <c:pt idx="1643">
                  <c:v>8.654000000000002E-3</c:v>
                </c:pt>
                <c:pt idx="1644">
                  <c:v>8.6440000000000058E-3</c:v>
                </c:pt>
                <c:pt idx="1645">
                  <c:v>8.6340000000000097E-3</c:v>
                </c:pt>
                <c:pt idx="1646">
                  <c:v>8.6230000000000126E-3</c:v>
                </c:pt>
                <c:pt idx="1647">
                  <c:v>8.6110000000000006E-3</c:v>
                </c:pt>
                <c:pt idx="1648">
                  <c:v>8.5990000000000025E-3</c:v>
                </c:pt>
                <c:pt idx="1649">
                  <c:v>8.5860000000000034E-3</c:v>
                </c:pt>
                <c:pt idx="1650">
                  <c:v>8.5730000000000042E-3</c:v>
                </c:pt>
                <c:pt idx="1651">
                  <c:v>8.5600000000000051E-3</c:v>
                </c:pt>
                <c:pt idx="1652">
                  <c:v>8.545000000000004E-3</c:v>
                </c:pt>
                <c:pt idx="1653">
                  <c:v>8.5310000000000039E-3</c:v>
                </c:pt>
                <c:pt idx="1654">
                  <c:v>8.5160000000000027E-3</c:v>
                </c:pt>
                <c:pt idx="1655">
                  <c:v>8.5000000000000006E-3</c:v>
                </c:pt>
                <c:pt idx="1656">
                  <c:v>8.4840000000000124E-3</c:v>
                </c:pt>
                <c:pt idx="1657">
                  <c:v>8.4670000000000092E-3</c:v>
                </c:pt>
                <c:pt idx="1658">
                  <c:v>8.4500000000000061E-3</c:v>
                </c:pt>
                <c:pt idx="1659">
                  <c:v>8.433000000000003E-3</c:v>
                </c:pt>
                <c:pt idx="1660">
                  <c:v>8.4149999999999989E-3</c:v>
                </c:pt>
                <c:pt idx="1661">
                  <c:v>8.3970000000000086E-3</c:v>
                </c:pt>
                <c:pt idx="1662">
                  <c:v>8.3790000000000045E-3</c:v>
                </c:pt>
                <c:pt idx="1663">
                  <c:v>8.3599999999999994E-3</c:v>
                </c:pt>
                <c:pt idx="1664">
                  <c:v>8.3400000000000071E-3</c:v>
                </c:pt>
                <c:pt idx="1665">
                  <c:v>8.321000000000002E-3</c:v>
                </c:pt>
                <c:pt idx="1666">
                  <c:v>8.3010000000000098E-3</c:v>
                </c:pt>
                <c:pt idx="1667">
                  <c:v>8.2810000000000036E-3</c:v>
                </c:pt>
                <c:pt idx="1668">
                  <c:v>8.2600000000000104E-3</c:v>
                </c:pt>
                <c:pt idx="1669">
                  <c:v>8.2390000000000033E-3</c:v>
                </c:pt>
                <c:pt idx="1670">
                  <c:v>8.21800000000001E-3</c:v>
                </c:pt>
                <c:pt idx="1671">
                  <c:v>8.1970000000000029E-3</c:v>
                </c:pt>
                <c:pt idx="1672">
                  <c:v>8.1760000000000096E-3</c:v>
                </c:pt>
                <c:pt idx="1673">
                  <c:v>8.1540000000000015E-3</c:v>
                </c:pt>
                <c:pt idx="1674">
                  <c:v>8.1320000000000073E-3</c:v>
                </c:pt>
                <c:pt idx="1675">
                  <c:v>8.1099999999999992E-3</c:v>
                </c:pt>
                <c:pt idx="1676">
                  <c:v>8.0880000000000049E-3</c:v>
                </c:pt>
                <c:pt idx="1677">
                  <c:v>8.0660000000000107E-3</c:v>
                </c:pt>
                <c:pt idx="1678">
                  <c:v>8.0440000000000025E-3</c:v>
                </c:pt>
                <c:pt idx="1679">
                  <c:v>8.0220000000000083E-3</c:v>
                </c:pt>
                <c:pt idx="1680">
                  <c:v>8.0000000000000002E-3</c:v>
                </c:pt>
                <c:pt idx="1681">
                  <c:v>7.9770000000000049E-3</c:v>
                </c:pt>
                <c:pt idx="1682">
                  <c:v>7.9550000000000107E-3</c:v>
                </c:pt>
                <c:pt idx="1683">
                  <c:v>7.9330000000000025E-3</c:v>
                </c:pt>
                <c:pt idx="1684">
                  <c:v>7.9110000000000083E-3</c:v>
                </c:pt>
                <c:pt idx="1685">
                  <c:v>7.8890000000000002E-3</c:v>
                </c:pt>
                <c:pt idx="1686">
                  <c:v>7.8670000000000059E-3</c:v>
                </c:pt>
                <c:pt idx="1687">
                  <c:v>7.8450000000000117E-3</c:v>
                </c:pt>
                <c:pt idx="1688">
                  <c:v>7.8240000000000046E-3</c:v>
                </c:pt>
                <c:pt idx="1689">
                  <c:v>7.8020000000000103E-3</c:v>
                </c:pt>
                <c:pt idx="1690">
                  <c:v>7.7810000000000032E-3</c:v>
                </c:pt>
                <c:pt idx="1691">
                  <c:v>7.7600000000000099E-3</c:v>
                </c:pt>
                <c:pt idx="1692">
                  <c:v>7.7400000000000038E-3</c:v>
                </c:pt>
                <c:pt idx="1693">
                  <c:v>7.7190000000000106E-3</c:v>
                </c:pt>
                <c:pt idx="1694">
                  <c:v>7.7000000000000055E-3</c:v>
                </c:pt>
                <c:pt idx="1695">
                  <c:v>7.6799999999999993E-3</c:v>
                </c:pt>
                <c:pt idx="1696">
                  <c:v>7.6610000000000081E-3</c:v>
                </c:pt>
                <c:pt idx="1697">
                  <c:v>7.642000000000003E-3</c:v>
                </c:pt>
                <c:pt idx="1698">
                  <c:v>7.6230000000000117E-3</c:v>
                </c:pt>
                <c:pt idx="1699">
                  <c:v>7.6050000000000076E-3</c:v>
                </c:pt>
                <c:pt idx="1700">
                  <c:v>7.5880000000000045E-3</c:v>
                </c:pt>
                <c:pt idx="1701">
                  <c:v>7.5710000000000013E-3</c:v>
                </c:pt>
                <c:pt idx="1702">
                  <c:v>7.5549999999999992E-3</c:v>
                </c:pt>
                <c:pt idx="1703">
                  <c:v>7.539000000000011E-3</c:v>
                </c:pt>
                <c:pt idx="1704">
                  <c:v>7.5230000000000088E-3</c:v>
                </c:pt>
                <c:pt idx="1705">
                  <c:v>7.5090000000000087E-3</c:v>
                </c:pt>
                <c:pt idx="1706">
                  <c:v>7.4940000000000076E-3</c:v>
                </c:pt>
                <c:pt idx="1707">
                  <c:v>7.4810000000000085E-3</c:v>
                </c:pt>
                <c:pt idx="1708">
                  <c:v>7.4680000000000094E-3</c:v>
                </c:pt>
                <c:pt idx="1709">
                  <c:v>7.4560000000000112E-3</c:v>
                </c:pt>
                <c:pt idx="1710">
                  <c:v>7.4450000000000002E-3</c:v>
                </c:pt>
                <c:pt idx="1711">
                  <c:v>7.4340000000000031E-3</c:v>
                </c:pt>
                <c:pt idx="1712">
                  <c:v>7.424000000000007E-3</c:v>
                </c:pt>
                <c:pt idx="1713">
                  <c:v>7.4140000000000109E-3</c:v>
                </c:pt>
                <c:pt idx="1714">
                  <c:v>7.4060000000000029E-3</c:v>
                </c:pt>
                <c:pt idx="1715">
                  <c:v>7.3980000000000087E-3</c:v>
                </c:pt>
                <c:pt idx="1716">
                  <c:v>7.3910000000000017E-3</c:v>
                </c:pt>
                <c:pt idx="1717">
                  <c:v>7.3850000000000096E-3</c:v>
                </c:pt>
                <c:pt idx="1718">
                  <c:v>7.3800000000000046E-3</c:v>
                </c:pt>
                <c:pt idx="1719">
                  <c:v>7.3749999999999996E-3</c:v>
                </c:pt>
                <c:pt idx="1720">
                  <c:v>7.3710000000000095E-3</c:v>
                </c:pt>
                <c:pt idx="1721">
                  <c:v>7.3680000000000065E-3</c:v>
                </c:pt>
                <c:pt idx="1722">
                  <c:v>7.3660000000000045E-3</c:v>
                </c:pt>
                <c:pt idx="1723">
                  <c:v>7.3650000000000035E-3</c:v>
                </c:pt>
                <c:pt idx="1724">
                  <c:v>7.3650000000000035E-3</c:v>
                </c:pt>
                <c:pt idx="1725">
                  <c:v>7.3660000000000045E-3</c:v>
                </c:pt>
                <c:pt idx="1726">
                  <c:v>7.3670000000000055E-3</c:v>
                </c:pt>
                <c:pt idx="1727">
                  <c:v>7.3690000000000075E-3</c:v>
                </c:pt>
                <c:pt idx="1728">
                  <c:v>7.3720000000000105E-3</c:v>
                </c:pt>
                <c:pt idx="1729">
                  <c:v>7.3760000000000006E-3</c:v>
                </c:pt>
                <c:pt idx="1730">
                  <c:v>7.3810000000000056E-3</c:v>
                </c:pt>
                <c:pt idx="1731">
                  <c:v>7.3870000000000116E-3</c:v>
                </c:pt>
                <c:pt idx="1732">
                  <c:v>7.3940000000000047E-3</c:v>
                </c:pt>
                <c:pt idx="1733">
                  <c:v>7.4010000000000117E-3</c:v>
                </c:pt>
                <c:pt idx="1734">
                  <c:v>7.4090000000000059E-3</c:v>
                </c:pt>
                <c:pt idx="1735">
                  <c:v>7.418000000000001E-3</c:v>
                </c:pt>
                <c:pt idx="1736">
                  <c:v>7.428000000000011E-3</c:v>
                </c:pt>
                <c:pt idx="1737">
                  <c:v>7.4390000000000081E-3</c:v>
                </c:pt>
                <c:pt idx="1738">
                  <c:v>7.4510000000000062E-3</c:v>
                </c:pt>
                <c:pt idx="1739">
                  <c:v>7.4630000000000044E-3</c:v>
                </c:pt>
                <c:pt idx="1740">
                  <c:v>7.4760000000000035E-3</c:v>
                </c:pt>
                <c:pt idx="1741">
                  <c:v>7.4900000000000036E-3</c:v>
                </c:pt>
                <c:pt idx="1742">
                  <c:v>7.5040000000000037E-3</c:v>
                </c:pt>
                <c:pt idx="1743">
                  <c:v>7.5200000000000058E-3</c:v>
                </c:pt>
                <c:pt idx="1744">
                  <c:v>7.536000000000008E-3</c:v>
                </c:pt>
                <c:pt idx="1745">
                  <c:v>7.5520000000000101E-3</c:v>
                </c:pt>
                <c:pt idx="1746">
                  <c:v>7.5700000000000003E-3</c:v>
                </c:pt>
                <c:pt idx="1747">
                  <c:v>7.5880000000000045E-3</c:v>
                </c:pt>
                <c:pt idx="1748">
                  <c:v>7.6060000000000086E-3</c:v>
                </c:pt>
                <c:pt idx="1749">
                  <c:v>7.6249999999999998E-3</c:v>
                </c:pt>
                <c:pt idx="1750">
                  <c:v>7.645000000000006E-3</c:v>
                </c:pt>
                <c:pt idx="1751">
                  <c:v>7.6650000000000121E-3</c:v>
                </c:pt>
                <c:pt idx="1752">
                  <c:v>7.6860000000000053E-3</c:v>
                </c:pt>
                <c:pt idx="1753">
                  <c:v>7.7070000000000125E-3</c:v>
                </c:pt>
                <c:pt idx="1754">
                  <c:v>7.7290000000000067E-3</c:v>
                </c:pt>
                <c:pt idx="1755">
                  <c:v>7.7510000000000009E-3</c:v>
                </c:pt>
                <c:pt idx="1756">
                  <c:v>7.7730000000000091E-3</c:v>
                </c:pt>
                <c:pt idx="1757">
                  <c:v>7.7960000000000043E-3</c:v>
                </c:pt>
                <c:pt idx="1758">
                  <c:v>7.8189999999999996E-3</c:v>
                </c:pt>
                <c:pt idx="1759">
                  <c:v>7.8420000000000087E-3</c:v>
                </c:pt>
                <c:pt idx="1760">
                  <c:v>7.8660000000000049E-3</c:v>
                </c:pt>
                <c:pt idx="1761">
                  <c:v>7.8900000000000012E-3</c:v>
                </c:pt>
                <c:pt idx="1762">
                  <c:v>7.9140000000000113E-3</c:v>
                </c:pt>
                <c:pt idx="1763">
                  <c:v>7.9380000000000075E-3</c:v>
                </c:pt>
                <c:pt idx="1764">
                  <c:v>7.9620000000000038E-3</c:v>
                </c:pt>
                <c:pt idx="1765">
                  <c:v>7.986E-3</c:v>
                </c:pt>
                <c:pt idx="1766">
                  <c:v>8.0100000000000102E-3</c:v>
                </c:pt>
                <c:pt idx="1767">
                  <c:v>8.0350000000000074E-3</c:v>
                </c:pt>
                <c:pt idx="1768">
                  <c:v>8.0590000000000037E-3</c:v>
                </c:pt>
                <c:pt idx="1769">
                  <c:v>8.0829999999999999E-3</c:v>
                </c:pt>
                <c:pt idx="1770">
                  <c:v>8.10700000000001E-3</c:v>
                </c:pt>
                <c:pt idx="1771">
                  <c:v>8.1310000000000063E-3</c:v>
                </c:pt>
                <c:pt idx="1772">
                  <c:v>8.1540000000000015E-3</c:v>
                </c:pt>
                <c:pt idx="1773">
                  <c:v>8.1770000000000106E-3</c:v>
                </c:pt>
                <c:pt idx="1774">
                  <c:v>8.2010000000000069E-3</c:v>
                </c:pt>
                <c:pt idx="1775">
                  <c:v>8.2230000000000011E-3</c:v>
                </c:pt>
                <c:pt idx="1776">
                  <c:v>8.2460000000000103E-3</c:v>
                </c:pt>
                <c:pt idx="1777">
                  <c:v>8.2680000000000045E-3</c:v>
                </c:pt>
                <c:pt idx="1778">
                  <c:v>8.2890000000000116E-3</c:v>
                </c:pt>
                <c:pt idx="1779">
                  <c:v>8.3100000000000049E-3</c:v>
                </c:pt>
                <c:pt idx="1780">
                  <c:v>8.331000000000012E-3</c:v>
                </c:pt>
                <c:pt idx="1781">
                  <c:v>8.3510000000000043E-3</c:v>
                </c:pt>
                <c:pt idx="1782">
                  <c:v>8.3710000000000104E-3</c:v>
                </c:pt>
                <c:pt idx="1783">
                  <c:v>8.3900000000000016E-3</c:v>
                </c:pt>
                <c:pt idx="1784">
                  <c:v>8.4080000000000057E-3</c:v>
                </c:pt>
                <c:pt idx="1785">
                  <c:v>8.4260000000000099E-3</c:v>
                </c:pt>
                <c:pt idx="1786">
                  <c:v>8.4429999999999991E-3</c:v>
                </c:pt>
                <c:pt idx="1787">
                  <c:v>8.4590000000000012E-3</c:v>
                </c:pt>
                <c:pt idx="1788">
                  <c:v>8.4750000000000034E-3</c:v>
                </c:pt>
                <c:pt idx="1789">
                  <c:v>8.4890000000000035E-3</c:v>
                </c:pt>
                <c:pt idx="1790">
                  <c:v>8.5030000000000036E-3</c:v>
                </c:pt>
                <c:pt idx="1791">
                  <c:v>8.5160000000000027E-3</c:v>
                </c:pt>
                <c:pt idx="1792">
                  <c:v>8.5290000000000019E-3</c:v>
                </c:pt>
                <c:pt idx="1793">
                  <c:v>8.539999999999999E-3</c:v>
                </c:pt>
                <c:pt idx="1794">
                  <c:v>8.55100000000001E-3</c:v>
                </c:pt>
                <c:pt idx="1795">
                  <c:v>8.5610000000000061E-3</c:v>
                </c:pt>
                <c:pt idx="1796">
                  <c:v>8.5690000000000002E-3</c:v>
                </c:pt>
                <c:pt idx="1797">
                  <c:v>8.5770000000000082E-3</c:v>
                </c:pt>
                <c:pt idx="1798">
                  <c:v>8.5840000000000014E-3</c:v>
                </c:pt>
                <c:pt idx="1799">
                  <c:v>8.5900000000000074E-3</c:v>
                </c:pt>
                <c:pt idx="1800">
                  <c:v>8.5950000000000124E-3</c:v>
                </c:pt>
                <c:pt idx="1801">
                  <c:v>8.5990000000000025E-3</c:v>
                </c:pt>
                <c:pt idx="1802">
                  <c:v>8.6020000000000055E-3</c:v>
                </c:pt>
                <c:pt idx="1803">
                  <c:v>8.6040000000000075E-3</c:v>
                </c:pt>
                <c:pt idx="1804">
                  <c:v>8.6050000000000085E-3</c:v>
                </c:pt>
                <c:pt idx="1805">
                  <c:v>8.6050000000000085E-3</c:v>
                </c:pt>
                <c:pt idx="1806">
                  <c:v>8.6040000000000075E-3</c:v>
                </c:pt>
                <c:pt idx="1807">
                  <c:v>8.6020000000000055E-3</c:v>
                </c:pt>
                <c:pt idx="1808">
                  <c:v>8.5990000000000025E-3</c:v>
                </c:pt>
                <c:pt idx="1809">
                  <c:v>8.5950000000000124E-3</c:v>
                </c:pt>
                <c:pt idx="1810">
                  <c:v>8.5900000000000074E-3</c:v>
                </c:pt>
                <c:pt idx="1811">
                  <c:v>8.5840000000000014E-3</c:v>
                </c:pt>
                <c:pt idx="1812">
                  <c:v>8.5770000000000082E-3</c:v>
                </c:pt>
                <c:pt idx="1813">
                  <c:v>8.5690000000000002E-3</c:v>
                </c:pt>
                <c:pt idx="1814">
                  <c:v>8.5610000000000061E-3</c:v>
                </c:pt>
                <c:pt idx="1815">
                  <c:v>8.55100000000001E-3</c:v>
                </c:pt>
                <c:pt idx="1816">
                  <c:v>8.539999999999999E-3</c:v>
                </c:pt>
                <c:pt idx="1817">
                  <c:v>8.5290000000000019E-3</c:v>
                </c:pt>
                <c:pt idx="1818">
                  <c:v>8.5160000000000027E-3</c:v>
                </c:pt>
                <c:pt idx="1819">
                  <c:v>8.5030000000000036E-3</c:v>
                </c:pt>
                <c:pt idx="1820">
                  <c:v>8.4880000000000025E-3</c:v>
                </c:pt>
                <c:pt idx="1821">
                  <c:v>8.4730000000000014E-3</c:v>
                </c:pt>
                <c:pt idx="1822">
                  <c:v>8.4580000000000002E-3</c:v>
                </c:pt>
                <c:pt idx="1823">
                  <c:v>8.441000000000011E-3</c:v>
                </c:pt>
                <c:pt idx="1824">
                  <c:v>8.4240000000000079E-3</c:v>
                </c:pt>
                <c:pt idx="1825">
                  <c:v>8.4060000000000037E-3</c:v>
                </c:pt>
                <c:pt idx="1826">
                  <c:v>8.3870000000000125E-3</c:v>
                </c:pt>
                <c:pt idx="1827">
                  <c:v>8.3680000000000074E-3</c:v>
                </c:pt>
                <c:pt idx="1828">
                  <c:v>8.3470000000000003E-3</c:v>
                </c:pt>
                <c:pt idx="1829">
                  <c:v>8.327000000000008E-3</c:v>
                </c:pt>
                <c:pt idx="1830">
                  <c:v>8.3060000000000009E-3</c:v>
                </c:pt>
                <c:pt idx="1831">
                  <c:v>8.2840000000000066E-3</c:v>
                </c:pt>
                <c:pt idx="1832">
                  <c:v>8.2620000000000124E-3</c:v>
                </c:pt>
                <c:pt idx="1833">
                  <c:v>8.2390000000000033E-3</c:v>
                </c:pt>
                <c:pt idx="1834">
                  <c:v>8.216000000000008E-3</c:v>
                </c:pt>
                <c:pt idx="1835">
                  <c:v>8.1929999999999989E-3</c:v>
                </c:pt>
                <c:pt idx="1836">
                  <c:v>8.1690000000000026E-3</c:v>
                </c:pt>
                <c:pt idx="1837">
                  <c:v>8.1450000000000064E-3</c:v>
                </c:pt>
                <c:pt idx="1838">
                  <c:v>8.1210000000000102E-3</c:v>
                </c:pt>
                <c:pt idx="1839">
                  <c:v>8.095999999999999E-3</c:v>
                </c:pt>
                <c:pt idx="1840">
                  <c:v>8.0720000000000028E-3</c:v>
                </c:pt>
                <c:pt idx="1841">
                  <c:v>8.0470000000000055E-3</c:v>
                </c:pt>
                <c:pt idx="1842">
                  <c:v>8.0220000000000083E-3</c:v>
                </c:pt>
                <c:pt idx="1843">
                  <c:v>7.997000000000011E-3</c:v>
                </c:pt>
                <c:pt idx="1844">
                  <c:v>7.9730000000000009E-3</c:v>
                </c:pt>
                <c:pt idx="1845">
                  <c:v>7.9480000000000037E-3</c:v>
                </c:pt>
                <c:pt idx="1846">
                  <c:v>7.9230000000000064E-3</c:v>
                </c:pt>
                <c:pt idx="1847">
                  <c:v>7.8990000000000102E-3</c:v>
                </c:pt>
                <c:pt idx="1848">
                  <c:v>7.8739999999999991E-3</c:v>
                </c:pt>
                <c:pt idx="1849">
                  <c:v>7.8500000000000028E-3</c:v>
                </c:pt>
                <c:pt idx="1850">
                  <c:v>7.8260000000000066E-3</c:v>
                </c:pt>
                <c:pt idx="1851">
                  <c:v>7.8020000000000103E-3</c:v>
                </c:pt>
                <c:pt idx="1852">
                  <c:v>7.7790000000000012E-3</c:v>
                </c:pt>
                <c:pt idx="1853">
                  <c:v>7.7560000000000059E-3</c:v>
                </c:pt>
                <c:pt idx="1854">
                  <c:v>7.7340000000000117E-3</c:v>
                </c:pt>
                <c:pt idx="1855">
                  <c:v>7.7120000000000036E-3</c:v>
                </c:pt>
                <c:pt idx="1856">
                  <c:v>7.6900000000000093E-3</c:v>
                </c:pt>
                <c:pt idx="1857">
                  <c:v>7.6690000000000022E-3</c:v>
                </c:pt>
                <c:pt idx="1858">
                  <c:v>7.64900000000001E-3</c:v>
                </c:pt>
                <c:pt idx="1859">
                  <c:v>7.6290000000000038E-3</c:v>
                </c:pt>
                <c:pt idx="1860">
                  <c:v>7.6100000000000126E-3</c:v>
                </c:pt>
                <c:pt idx="1861">
                  <c:v>7.5910000000000075E-3</c:v>
                </c:pt>
                <c:pt idx="1862">
                  <c:v>7.5730000000000033E-3</c:v>
                </c:pt>
                <c:pt idx="1863">
                  <c:v>7.5560000000000002E-3</c:v>
                </c:pt>
                <c:pt idx="1864">
                  <c:v>7.540000000000012E-3</c:v>
                </c:pt>
                <c:pt idx="1865">
                  <c:v>7.5240000000000098E-3</c:v>
                </c:pt>
                <c:pt idx="1866">
                  <c:v>7.5100000000000097E-3</c:v>
                </c:pt>
                <c:pt idx="1867">
                  <c:v>7.4960000000000096E-3</c:v>
                </c:pt>
                <c:pt idx="1868">
                  <c:v>7.4830000000000105E-3</c:v>
                </c:pt>
                <c:pt idx="1869">
                  <c:v>7.4710000000000124E-3</c:v>
                </c:pt>
                <c:pt idx="1870">
                  <c:v>7.4590000000000004E-3</c:v>
                </c:pt>
                <c:pt idx="1871">
                  <c:v>7.4490000000000042E-3</c:v>
                </c:pt>
                <c:pt idx="1872">
                  <c:v>7.4400000000000091E-3</c:v>
                </c:pt>
                <c:pt idx="1873">
                  <c:v>7.4310000000000001E-3</c:v>
                </c:pt>
                <c:pt idx="1874">
                  <c:v>7.424000000000007E-3</c:v>
                </c:pt>
                <c:pt idx="1875">
                  <c:v>7.418000000000001E-3</c:v>
                </c:pt>
                <c:pt idx="1876">
                  <c:v>7.4120000000000089E-3</c:v>
                </c:pt>
                <c:pt idx="1877">
                  <c:v>7.4080000000000049E-3</c:v>
                </c:pt>
                <c:pt idx="1878">
                  <c:v>7.4050000000000019E-3</c:v>
                </c:pt>
                <c:pt idx="1879">
                  <c:v>7.4019999999999989E-3</c:v>
                </c:pt>
                <c:pt idx="1880">
                  <c:v>7.4010000000000117E-3</c:v>
                </c:pt>
                <c:pt idx="1881">
                  <c:v>7.4010000000000117E-3</c:v>
                </c:pt>
                <c:pt idx="1882">
                  <c:v>7.4019999999999989E-3</c:v>
                </c:pt>
                <c:pt idx="1883">
                  <c:v>7.4040000000000009E-3</c:v>
                </c:pt>
                <c:pt idx="1884">
                  <c:v>7.4060000000000029E-3</c:v>
                </c:pt>
                <c:pt idx="1885">
                  <c:v>7.4100000000000069E-3</c:v>
                </c:pt>
                <c:pt idx="1886">
                  <c:v>7.4150000000000119E-3</c:v>
                </c:pt>
                <c:pt idx="1887">
                  <c:v>7.421000000000004E-3</c:v>
                </c:pt>
                <c:pt idx="1888">
                  <c:v>7.428000000000011E-3</c:v>
                </c:pt>
                <c:pt idx="1889">
                  <c:v>7.4360000000000051E-3</c:v>
                </c:pt>
                <c:pt idx="1890">
                  <c:v>7.4450000000000002E-3</c:v>
                </c:pt>
                <c:pt idx="1891">
                  <c:v>7.4550000000000102E-3</c:v>
                </c:pt>
                <c:pt idx="1892">
                  <c:v>7.4650000000000064E-3</c:v>
                </c:pt>
                <c:pt idx="1893">
                  <c:v>7.4770000000000045E-3</c:v>
                </c:pt>
                <c:pt idx="1894">
                  <c:v>7.4900000000000036E-3</c:v>
                </c:pt>
                <c:pt idx="1895">
                  <c:v>7.5030000000000027E-3</c:v>
                </c:pt>
                <c:pt idx="1896">
                  <c:v>7.5180000000000038E-3</c:v>
                </c:pt>
                <c:pt idx="1897">
                  <c:v>7.533000000000005E-3</c:v>
                </c:pt>
                <c:pt idx="1898">
                  <c:v>7.5490000000000071E-3</c:v>
                </c:pt>
                <c:pt idx="1899">
                  <c:v>7.5650000000000092E-3</c:v>
                </c:pt>
                <c:pt idx="1900">
                  <c:v>7.5829999999999995E-3</c:v>
                </c:pt>
                <c:pt idx="1901">
                  <c:v>7.6010000000000036E-3</c:v>
                </c:pt>
                <c:pt idx="1902">
                  <c:v>7.6200000000000087E-3</c:v>
                </c:pt>
                <c:pt idx="1903">
                  <c:v>7.639E-3</c:v>
                </c:pt>
                <c:pt idx="1904">
                  <c:v>7.6600000000000071E-3</c:v>
                </c:pt>
                <c:pt idx="1905">
                  <c:v>7.6799999999999993E-3</c:v>
                </c:pt>
                <c:pt idx="1906">
                  <c:v>7.7020000000000075E-3</c:v>
                </c:pt>
                <c:pt idx="1907">
                  <c:v>7.7230000000000007E-3</c:v>
                </c:pt>
                <c:pt idx="1908">
                  <c:v>7.7460000000000098E-3</c:v>
                </c:pt>
                <c:pt idx="1909">
                  <c:v>7.7680000000000041E-3</c:v>
                </c:pt>
                <c:pt idx="1910">
                  <c:v>7.7920000000000003E-3</c:v>
                </c:pt>
                <c:pt idx="1911">
                  <c:v>7.8150000000000094E-3</c:v>
                </c:pt>
                <c:pt idx="1912">
                  <c:v>7.8390000000000057E-3</c:v>
                </c:pt>
                <c:pt idx="1913">
                  <c:v>7.8630000000000019E-3</c:v>
                </c:pt>
                <c:pt idx="1914">
                  <c:v>7.8870000000000121E-3</c:v>
                </c:pt>
                <c:pt idx="1915">
                  <c:v>7.9120000000000093E-3</c:v>
                </c:pt>
                <c:pt idx="1916">
                  <c:v>7.9360000000000055E-3</c:v>
                </c:pt>
                <c:pt idx="1917">
                  <c:v>7.9610000000000028E-3</c:v>
                </c:pt>
                <c:pt idx="1918">
                  <c:v>7.986E-3</c:v>
                </c:pt>
                <c:pt idx="1919">
                  <c:v>8.0100000000000102E-3</c:v>
                </c:pt>
                <c:pt idx="1920">
                  <c:v>8.0350000000000074E-3</c:v>
                </c:pt>
                <c:pt idx="1921">
                  <c:v>8.0600000000000047E-3</c:v>
                </c:pt>
                <c:pt idx="1922">
                  <c:v>8.0850000000000019E-3</c:v>
                </c:pt>
                <c:pt idx="1923">
                  <c:v>8.109000000000012E-3</c:v>
                </c:pt>
                <c:pt idx="1924">
                  <c:v>8.1330000000000083E-3</c:v>
                </c:pt>
                <c:pt idx="1925">
                  <c:v>8.1580000000000055E-3</c:v>
                </c:pt>
                <c:pt idx="1926">
                  <c:v>8.1810000000000008E-3</c:v>
                </c:pt>
                <c:pt idx="1927">
                  <c:v>8.2050000000000109E-3</c:v>
                </c:pt>
                <c:pt idx="1928">
                  <c:v>8.2280000000000061E-3</c:v>
                </c:pt>
                <c:pt idx="1929">
                  <c:v>8.2510000000000014E-3</c:v>
                </c:pt>
                <c:pt idx="1930">
                  <c:v>8.2730000000000095E-3</c:v>
                </c:pt>
                <c:pt idx="1931">
                  <c:v>8.2950000000000038E-3</c:v>
                </c:pt>
                <c:pt idx="1932">
                  <c:v>8.3170000000000119E-3</c:v>
                </c:pt>
                <c:pt idx="1933">
                  <c:v>8.3370000000000041E-3</c:v>
                </c:pt>
                <c:pt idx="1934">
                  <c:v>8.3580000000000113E-3</c:v>
                </c:pt>
                <c:pt idx="1935">
                  <c:v>8.3770000000000025E-3</c:v>
                </c:pt>
                <c:pt idx="1936">
                  <c:v>8.3960000000000076E-3</c:v>
                </c:pt>
                <c:pt idx="1937">
                  <c:v>8.4149999999999989E-3</c:v>
                </c:pt>
                <c:pt idx="1938">
                  <c:v>8.433000000000003E-3</c:v>
                </c:pt>
                <c:pt idx="1939">
                  <c:v>8.4500000000000061E-3</c:v>
                </c:pt>
                <c:pt idx="1940">
                  <c:v>8.4660000000000082E-3</c:v>
                </c:pt>
                <c:pt idx="1941">
                  <c:v>8.4810000000000094E-3</c:v>
                </c:pt>
                <c:pt idx="1942">
                  <c:v>8.4960000000000105E-3</c:v>
                </c:pt>
                <c:pt idx="1943">
                  <c:v>8.5100000000000106E-3</c:v>
                </c:pt>
                <c:pt idx="1944">
                  <c:v>8.5230000000000097E-3</c:v>
                </c:pt>
                <c:pt idx="1945">
                  <c:v>8.5350000000000079E-3</c:v>
                </c:pt>
                <c:pt idx="1946">
                  <c:v>8.546000000000005E-3</c:v>
                </c:pt>
                <c:pt idx="1947">
                  <c:v>8.5560000000000011E-3</c:v>
                </c:pt>
                <c:pt idx="1948">
                  <c:v>8.5660000000000111E-3</c:v>
                </c:pt>
                <c:pt idx="1949">
                  <c:v>8.5740000000000052E-3</c:v>
                </c:pt>
                <c:pt idx="1950">
                  <c:v>8.5819999999999994E-3</c:v>
                </c:pt>
                <c:pt idx="1951">
                  <c:v>8.5880000000000054E-3</c:v>
                </c:pt>
                <c:pt idx="1952">
                  <c:v>8.5940000000000114E-3</c:v>
                </c:pt>
                <c:pt idx="1953">
                  <c:v>8.5990000000000025E-3</c:v>
                </c:pt>
                <c:pt idx="1954">
                  <c:v>8.6020000000000055E-3</c:v>
                </c:pt>
                <c:pt idx="1955">
                  <c:v>8.6050000000000085E-3</c:v>
                </c:pt>
                <c:pt idx="1956">
                  <c:v>8.6070000000000105E-3</c:v>
                </c:pt>
                <c:pt idx="1957">
                  <c:v>8.6070000000000105E-3</c:v>
                </c:pt>
                <c:pt idx="1958">
                  <c:v>8.6070000000000105E-3</c:v>
                </c:pt>
                <c:pt idx="1959">
                  <c:v>8.6060000000000095E-3</c:v>
                </c:pt>
                <c:pt idx="1960">
                  <c:v>8.6030000000000065E-3</c:v>
                </c:pt>
                <c:pt idx="1961">
                  <c:v>8.6000000000000035E-3</c:v>
                </c:pt>
                <c:pt idx="1962">
                  <c:v>8.5959999999999995E-3</c:v>
                </c:pt>
                <c:pt idx="1963">
                  <c:v>8.5910000000000084E-3</c:v>
                </c:pt>
                <c:pt idx="1964">
                  <c:v>8.5840000000000014E-3</c:v>
                </c:pt>
                <c:pt idx="1965">
                  <c:v>8.5770000000000082E-3</c:v>
                </c:pt>
                <c:pt idx="1966">
                  <c:v>8.5690000000000002E-3</c:v>
                </c:pt>
                <c:pt idx="1967">
                  <c:v>8.5600000000000051E-3</c:v>
                </c:pt>
                <c:pt idx="1968">
                  <c:v>8.55100000000001E-3</c:v>
                </c:pt>
                <c:pt idx="1969">
                  <c:v>8.539999999999999E-3</c:v>
                </c:pt>
                <c:pt idx="1970">
                  <c:v>8.5280000000000009E-3</c:v>
                </c:pt>
                <c:pt idx="1971">
                  <c:v>8.5160000000000027E-3</c:v>
                </c:pt>
                <c:pt idx="1972">
                  <c:v>8.5020000000000026E-3</c:v>
                </c:pt>
                <c:pt idx="1973">
                  <c:v>8.4880000000000025E-3</c:v>
                </c:pt>
                <c:pt idx="1974">
                  <c:v>8.4740000000000024E-3</c:v>
                </c:pt>
                <c:pt idx="1975">
                  <c:v>8.4580000000000002E-3</c:v>
                </c:pt>
                <c:pt idx="1976">
                  <c:v>8.442000000000012E-3</c:v>
                </c:pt>
                <c:pt idx="1977">
                  <c:v>8.4250000000000089E-3</c:v>
                </c:pt>
                <c:pt idx="1978">
                  <c:v>8.4070000000000047E-3</c:v>
                </c:pt>
                <c:pt idx="1979">
                  <c:v>8.3890000000000006E-3</c:v>
                </c:pt>
                <c:pt idx="1980">
                  <c:v>8.3700000000000094E-3</c:v>
                </c:pt>
                <c:pt idx="1981">
                  <c:v>8.3500000000000033E-3</c:v>
                </c:pt>
                <c:pt idx="1982">
                  <c:v>8.330000000000011E-3</c:v>
                </c:pt>
                <c:pt idx="1983">
                  <c:v>8.3100000000000049E-3</c:v>
                </c:pt>
                <c:pt idx="1984">
                  <c:v>8.2890000000000116E-3</c:v>
                </c:pt>
                <c:pt idx="1985">
                  <c:v>8.2670000000000035E-3</c:v>
                </c:pt>
                <c:pt idx="1986">
                  <c:v>8.2450000000000093E-3</c:v>
                </c:pt>
                <c:pt idx="1987">
                  <c:v>8.2230000000000011E-3</c:v>
                </c:pt>
                <c:pt idx="1988">
                  <c:v>8.2000000000000059E-3</c:v>
                </c:pt>
                <c:pt idx="1989">
                  <c:v>8.1770000000000106E-3</c:v>
                </c:pt>
                <c:pt idx="1990">
                  <c:v>8.1540000000000015E-3</c:v>
                </c:pt>
                <c:pt idx="1991">
                  <c:v>8.1310000000000063E-3</c:v>
                </c:pt>
                <c:pt idx="1992">
                  <c:v>8.10700000000001E-3</c:v>
                </c:pt>
                <c:pt idx="1993">
                  <c:v>8.0829999999999999E-3</c:v>
                </c:pt>
                <c:pt idx="1994">
                  <c:v>8.0590000000000037E-3</c:v>
                </c:pt>
                <c:pt idx="1995">
                  <c:v>8.0350000000000074E-3</c:v>
                </c:pt>
                <c:pt idx="1996">
                  <c:v>8.0110000000000112E-3</c:v>
                </c:pt>
                <c:pt idx="1997">
                  <c:v>7.987000000000001E-3</c:v>
                </c:pt>
                <c:pt idx="1998">
                  <c:v>7.9630000000000048E-3</c:v>
                </c:pt>
                <c:pt idx="1999">
                  <c:v>7.9390000000000086E-3</c:v>
                </c:pt>
                <c:pt idx="2000">
                  <c:v>7.9150000000000123E-3</c:v>
                </c:pt>
                <c:pt idx="2001">
                  <c:v>7.8910000000000022E-3</c:v>
                </c:pt>
                <c:pt idx="2002">
                  <c:v>7.8680000000000069E-3</c:v>
                </c:pt>
                <c:pt idx="2003">
                  <c:v>7.8440000000000107E-3</c:v>
                </c:pt>
                <c:pt idx="2004">
                  <c:v>7.8210000000000016E-3</c:v>
                </c:pt>
                <c:pt idx="2005">
                  <c:v>7.7980000000000063E-3</c:v>
                </c:pt>
                <c:pt idx="2006">
                  <c:v>7.7760000000000121E-3</c:v>
                </c:pt>
                <c:pt idx="2007">
                  <c:v>7.7530000000000029E-3</c:v>
                </c:pt>
                <c:pt idx="2008">
                  <c:v>7.7310000000000087E-3</c:v>
                </c:pt>
                <c:pt idx="2009">
                  <c:v>7.7100000000000016E-3</c:v>
                </c:pt>
                <c:pt idx="2010">
                  <c:v>7.6880000000000073E-3</c:v>
                </c:pt>
                <c:pt idx="2011">
                  <c:v>7.6680000000000012E-3</c:v>
                </c:pt>
                <c:pt idx="2012">
                  <c:v>7.648000000000009E-3</c:v>
                </c:pt>
                <c:pt idx="2013">
                  <c:v>7.6280000000000028E-3</c:v>
                </c:pt>
                <c:pt idx="2014">
                  <c:v>7.6090000000000116E-3</c:v>
                </c:pt>
                <c:pt idx="2015">
                  <c:v>7.5900000000000065E-3</c:v>
                </c:pt>
                <c:pt idx="2016">
                  <c:v>7.5720000000000023E-3</c:v>
                </c:pt>
                <c:pt idx="2017">
                  <c:v>7.5549999999999992E-3</c:v>
                </c:pt>
                <c:pt idx="2018">
                  <c:v>7.53800000000001E-3</c:v>
                </c:pt>
                <c:pt idx="2019">
                  <c:v>7.5220000000000078E-3</c:v>
                </c:pt>
                <c:pt idx="2020">
                  <c:v>7.5060000000000057E-3</c:v>
                </c:pt>
                <c:pt idx="2021">
                  <c:v>7.4910000000000046E-3</c:v>
                </c:pt>
                <c:pt idx="2022">
                  <c:v>7.4770000000000045E-3</c:v>
                </c:pt>
                <c:pt idx="2023">
                  <c:v>7.4640000000000054E-3</c:v>
                </c:pt>
                <c:pt idx="2024">
                  <c:v>7.4510000000000062E-3</c:v>
                </c:pt>
                <c:pt idx="2025">
                  <c:v>7.4390000000000081E-3</c:v>
                </c:pt>
                <c:pt idx="2026">
                  <c:v>7.428000000000011E-3</c:v>
                </c:pt>
                <c:pt idx="2027">
                  <c:v>7.418000000000001E-3</c:v>
                </c:pt>
                <c:pt idx="2028">
                  <c:v>7.4080000000000049E-3</c:v>
                </c:pt>
                <c:pt idx="2029">
                  <c:v>7.4000000000000107E-3</c:v>
                </c:pt>
                <c:pt idx="2030">
                  <c:v>7.3920000000000027E-3</c:v>
                </c:pt>
                <c:pt idx="2031">
                  <c:v>7.3840000000000086E-3</c:v>
                </c:pt>
                <c:pt idx="2032">
                  <c:v>7.3780000000000026E-3</c:v>
                </c:pt>
                <c:pt idx="2033">
                  <c:v>7.3730000000000115E-3</c:v>
                </c:pt>
                <c:pt idx="2034">
                  <c:v>7.3680000000000065E-3</c:v>
                </c:pt>
                <c:pt idx="2035">
                  <c:v>7.3640000000000025E-3</c:v>
                </c:pt>
                <c:pt idx="2036">
                  <c:v>7.3609999999999995E-3</c:v>
                </c:pt>
                <c:pt idx="2037">
                  <c:v>7.3590000000000114E-3</c:v>
                </c:pt>
                <c:pt idx="2038">
                  <c:v>7.3580000000000104E-3</c:v>
                </c:pt>
                <c:pt idx="2039">
                  <c:v>7.3570000000000094E-3</c:v>
                </c:pt>
                <c:pt idx="2040">
                  <c:v>7.3580000000000104E-3</c:v>
                </c:pt>
                <c:pt idx="2041">
                  <c:v>7.3590000000000114E-3</c:v>
                </c:pt>
                <c:pt idx="2042">
                  <c:v>7.3609999999999995E-3</c:v>
                </c:pt>
                <c:pt idx="2043">
                  <c:v>7.3640000000000025E-3</c:v>
                </c:pt>
                <c:pt idx="2044">
                  <c:v>7.3680000000000065E-3</c:v>
                </c:pt>
                <c:pt idx="2045">
                  <c:v>7.3720000000000105E-3</c:v>
                </c:pt>
                <c:pt idx="2046">
                  <c:v>7.3770000000000016E-3</c:v>
                </c:pt>
                <c:pt idx="2047">
                  <c:v>7.3830000000000076E-3</c:v>
                </c:pt>
                <c:pt idx="2048">
                  <c:v>7.3900000000000007E-3</c:v>
                </c:pt>
                <c:pt idx="2049">
                  <c:v>7.3980000000000087E-3</c:v>
                </c:pt>
                <c:pt idx="2050">
                  <c:v>7.4060000000000029E-3</c:v>
                </c:pt>
                <c:pt idx="2051">
                  <c:v>7.4150000000000119E-3</c:v>
                </c:pt>
                <c:pt idx="2052">
                  <c:v>7.425000000000008E-3</c:v>
                </c:pt>
                <c:pt idx="2053">
                  <c:v>7.4350000000000041E-3</c:v>
                </c:pt>
                <c:pt idx="2054">
                  <c:v>7.4460000000000012E-3</c:v>
                </c:pt>
                <c:pt idx="2055">
                  <c:v>7.4579999999999994E-3</c:v>
                </c:pt>
                <c:pt idx="2056">
                  <c:v>7.4700000000000114E-3</c:v>
                </c:pt>
                <c:pt idx="2057">
                  <c:v>7.4830000000000105E-3</c:v>
                </c:pt>
                <c:pt idx="2058">
                  <c:v>7.4970000000000106E-3</c:v>
                </c:pt>
                <c:pt idx="2059">
                  <c:v>7.5110000000000107E-3</c:v>
                </c:pt>
                <c:pt idx="2060">
                  <c:v>7.5260000000000118E-3</c:v>
                </c:pt>
                <c:pt idx="2061">
                  <c:v>7.5409999999999991E-3</c:v>
                </c:pt>
                <c:pt idx="2062">
                  <c:v>7.5570000000000012E-3</c:v>
                </c:pt>
                <c:pt idx="2063">
                  <c:v>7.5740000000000043E-3</c:v>
                </c:pt>
                <c:pt idx="2064">
                  <c:v>7.5910000000000075E-3</c:v>
                </c:pt>
                <c:pt idx="2065">
                  <c:v>7.6080000000000106E-3</c:v>
                </c:pt>
                <c:pt idx="2066">
                  <c:v>7.6260000000000008E-3</c:v>
                </c:pt>
                <c:pt idx="2067">
                  <c:v>7.644000000000005E-3</c:v>
                </c:pt>
                <c:pt idx="2068">
                  <c:v>7.6630000000000101E-3</c:v>
                </c:pt>
                <c:pt idx="2069">
                  <c:v>7.6820000000000013E-3</c:v>
                </c:pt>
                <c:pt idx="2070">
                  <c:v>7.7010000000000065E-3</c:v>
                </c:pt>
                <c:pt idx="2071">
                  <c:v>7.7210000000000126E-3</c:v>
                </c:pt>
                <c:pt idx="2072">
                  <c:v>7.7410000000000048E-3</c:v>
                </c:pt>
                <c:pt idx="2073">
                  <c:v>7.7610000000000109E-3</c:v>
                </c:pt>
                <c:pt idx="2074">
                  <c:v>7.7810000000000032E-3</c:v>
                </c:pt>
                <c:pt idx="2075">
                  <c:v>7.8020000000000103E-3</c:v>
                </c:pt>
                <c:pt idx="2076">
                  <c:v>7.8230000000000036E-3</c:v>
                </c:pt>
                <c:pt idx="2077">
                  <c:v>7.8440000000000107E-3</c:v>
                </c:pt>
                <c:pt idx="2078">
                  <c:v>7.8660000000000049E-3</c:v>
                </c:pt>
                <c:pt idx="2079">
                  <c:v>7.8870000000000121E-3</c:v>
                </c:pt>
                <c:pt idx="2080">
                  <c:v>7.9090000000000063E-3</c:v>
                </c:pt>
                <c:pt idx="2081">
                  <c:v>7.9299999999999995E-3</c:v>
                </c:pt>
                <c:pt idx="2082">
                  <c:v>7.9520000000000077E-3</c:v>
                </c:pt>
                <c:pt idx="2083">
                  <c:v>7.9740000000000019E-3</c:v>
                </c:pt>
                <c:pt idx="2084">
                  <c:v>7.99600000000001E-3</c:v>
                </c:pt>
                <c:pt idx="2085">
                  <c:v>8.0170000000000033E-3</c:v>
                </c:pt>
                <c:pt idx="2086">
                  <c:v>8.0390000000000114E-3</c:v>
                </c:pt>
                <c:pt idx="2087">
                  <c:v>8.0610000000000057E-3</c:v>
                </c:pt>
                <c:pt idx="2088">
                  <c:v>8.0829999999999999E-3</c:v>
                </c:pt>
                <c:pt idx="2089">
                  <c:v>8.104000000000007E-3</c:v>
                </c:pt>
                <c:pt idx="2090">
                  <c:v>8.1260000000000013E-3</c:v>
                </c:pt>
                <c:pt idx="2091">
                  <c:v>8.1470000000000084E-3</c:v>
                </c:pt>
                <c:pt idx="2092">
                  <c:v>8.1680000000000016E-3</c:v>
                </c:pt>
                <c:pt idx="2093">
                  <c:v>8.1890000000000088E-3</c:v>
                </c:pt>
                <c:pt idx="2094">
                  <c:v>8.210000000000002E-3</c:v>
                </c:pt>
                <c:pt idx="2095">
                  <c:v>8.2310000000000091E-3</c:v>
                </c:pt>
                <c:pt idx="2096">
                  <c:v>8.2520000000000024E-3</c:v>
                </c:pt>
                <c:pt idx="2097">
                  <c:v>8.2720000000000085E-3</c:v>
                </c:pt>
                <c:pt idx="2098">
                  <c:v>8.2920000000000008E-3</c:v>
                </c:pt>
                <c:pt idx="2099">
                  <c:v>8.3120000000000069E-3</c:v>
                </c:pt>
                <c:pt idx="2100">
                  <c:v>8.331000000000012E-3</c:v>
                </c:pt>
                <c:pt idx="2101">
                  <c:v>8.3500000000000033E-3</c:v>
                </c:pt>
                <c:pt idx="2102">
                  <c:v>8.3690000000000084E-3</c:v>
                </c:pt>
                <c:pt idx="2103">
                  <c:v>8.3879999999999996E-3</c:v>
                </c:pt>
                <c:pt idx="2104">
                  <c:v>8.4060000000000037E-3</c:v>
                </c:pt>
                <c:pt idx="2105">
                  <c:v>8.4240000000000079E-3</c:v>
                </c:pt>
                <c:pt idx="2106">
                  <c:v>8.441000000000011E-3</c:v>
                </c:pt>
                <c:pt idx="2107">
                  <c:v>8.4580000000000002E-3</c:v>
                </c:pt>
                <c:pt idx="2108">
                  <c:v>8.4750000000000034E-3</c:v>
                </c:pt>
                <c:pt idx="2109">
                  <c:v>8.4910000000000055E-3</c:v>
                </c:pt>
                <c:pt idx="2110">
                  <c:v>8.5070000000000076E-3</c:v>
                </c:pt>
                <c:pt idx="2111">
                  <c:v>8.5230000000000097E-3</c:v>
                </c:pt>
                <c:pt idx="2112">
                  <c:v>8.5380000000000109E-3</c:v>
                </c:pt>
                <c:pt idx="2113">
                  <c:v>8.553000000000012E-3</c:v>
                </c:pt>
                <c:pt idx="2114">
                  <c:v>8.5670000000000121E-3</c:v>
                </c:pt>
                <c:pt idx="2115">
                  <c:v>8.5810000000000122E-3</c:v>
                </c:pt>
                <c:pt idx="2116">
                  <c:v>8.5940000000000114E-3</c:v>
                </c:pt>
                <c:pt idx="2117">
                  <c:v>8.6070000000000105E-3</c:v>
                </c:pt>
                <c:pt idx="2118">
                  <c:v>8.6190000000000086E-3</c:v>
                </c:pt>
                <c:pt idx="2119">
                  <c:v>8.6310000000000067E-3</c:v>
                </c:pt>
                <c:pt idx="2120">
                  <c:v>8.6420000000000038E-3</c:v>
                </c:pt>
                <c:pt idx="2121">
                  <c:v>8.653000000000001E-3</c:v>
                </c:pt>
                <c:pt idx="2122">
                  <c:v>8.663000000000011E-3</c:v>
                </c:pt>
                <c:pt idx="2123">
                  <c:v>8.6730000000000071E-3</c:v>
                </c:pt>
                <c:pt idx="2124">
                  <c:v>8.6830000000000032E-3</c:v>
                </c:pt>
                <c:pt idx="2125">
                  <c:v>8.6920000000000122E-3</c:v>
                </c:pt>
                <c:pt idx="2126">
                  <c:v>8.7000000000000063E-3</c:v>
                </c:pt>
                <c:pt idx="2127">
                  <c:v>8.7080000000000005E-3</c:v>
                </c:pt>
                <c:pt idx="2128">
                  <c:v>8.7150000000000075E-3</c:v>
                </c:pt>
                <c:pt idx="2129">
                  <c:v>8.7220000000000006E-3</c:v>
                </c:pt>
                <c:pt idx="2130">
                  <c:v>8.7280000000000066E-3</c:v>
                </c:pt>
                <c:pt idx="2131">
                  <c:v>8.7340000000000126E-3</c:v>
                </c:pt>
                <c:pt idx="2132">
                  <c:v>8.7400000000000047E-3</c:v>
                </c:pt>
                <c:pt idx="2133">
                  <c:v>8.7440000000000087E-3</c:v>
                </c:pt>
                <c:pt idx="2134">
                  <c:v>8.7489999999999998E-3</c:v>
                </c:pt>
                <c:pt idx="2135">
                  <c:v>8.7530000000000038E-3</c:v>
                </c:pt>
                <c:pt idx="2136">
                  <c:v>8.7560000000000068E-3</c:v>
                </c:pt>
                <c:pt idx="2137">
                  <c:v>8.7590000000000098E-3</c:v>
                </c:pt>
                <c:pt idx="2138">
                  <c:v>8.7610000000000118E-3</c:v>
                </c:pt>
                <c:pt idx="2139">
                  <c:v>8.763E-3</c:v>
                </c:pt>
                <c:pt idx="2140">
                  <c:v>8.764000000000001E-3</c:v>
                </c:pt>
                <c:pt idx="2141">
                  <c:v>8.765000000000002E-3</c:v>
                </c:pt>
                <c:pt idx="2142">
                  <c:v>8.765000000000002E-3</c:v>
                </c:pt>
                <c:pt idx="2143">
                  <c:v>8.765000000000002E-3</c:v>
                </c:pt>
                <c:pt idx="2144">
                  <c:v>8.764000000000001E-3</c:v>
                </c:pt>
                <c:pt idx="2145">
                  <c:v>8.763E-3</c:v>
                </c:pt>
                <c:pt idx="2146">
                  <c:v>8.761999999999999E-3</c:v>
                </c:pt>
                <c:pt idx="2147">
                  <c:v>8.7600000000000108E-3</c:v>
                </c:pt>
                <c:pt idx="2148">
                  <c:v>8.7570000000000078E-3</c:v>
                </c:pt>
                <c:pt idx="2149">
                  <c:v>8.7540000000000048E-3</c:v>
                </c:pt>
                <c:pt idx="2150">
                  <c:v>8.7510000000000018E-3</c:v>
                </c:pt>
                <c:pt idx="2151">
                  <c:v>8.7470000000000117E-3</c:v>
                </c:pt>
                <c:pt idx="2152">
                  <c:v>8.7430000000000077E-3</c:v>
                </c:pt>
                <c:pt idx="2153">
                  <c:v>8.7380000000000027E-3</c:v>
                </c:pt>
                <c:pt idx="2154">
                  <c:v>8.7330000000000116E-3</c:v>
                </c:pt>
                <c:pt idx="2155">
                  <c:v>8.7270000000000056E-3</c:v>
                </c:pt>
                <c:pt idx="2156">
                  <c:v>8.7209999999999996E-3</c:v>
                </c:pt>
                <c:pt idx="2157">
                  <c:v>8.7150000000000075E-3</c:v>
                </c:pt>
                <c:pt idx="2158">
                  <c:v>8.7080000000000005E-3</c:v>
                </c:pt>
                <c:pt idx="2159">
                  <c:v>8.7010000000000073E-3</c:v>
                </c:pt>
                <c:pt idx="2160">
                  <c:v>8.6940000000000003E-3</c:v>
                </c:pt>
                <c:pt idx="2161">
                  <c:v>8.6860000000000062E-3</c:v>
                </c:pt>
                <c:pt idx="2162">
                  <c:v>8.6780000000000121E-3</c:v>
                </c:pt>
                <c:pt idx="2163">
                  <c:v>8.6690000000000031E-3</c:v>
                </c:pt>
                <c:pt idx="2164">
                  <c:v>8.660000000000008E-3</c:v>
                </c:pt>
                <c:pt idx="2165">
                  <c:v>8.650999999999999E-3</c:v>
                </c:pt>
                <c:pt idx="2166">
                  <c:v>8.6410000000000028E-3</c:v>
                </c:pt>
                <c:pt idx="2167">
                  <c:v>8.6310000000000067E-3</c:v>
                </c:pt>
                <c:pt idx="2168">
                  <c:v>8.6210000000000106E-3</c:v>
                </c:pt>
                <c:pt idx="2169">
                  <c:v>8.6110000000000006E-3</c:v>
                </c:pt>
                <c:pt idx="2170">
                  <c:v>8.6000000000000035E-3</c:v>
                </c:pt>
                <c:pt idx="2171">
                  <c:v>8.5890000000000064E-3</c:v>
                </c:pt>
                <c:pt idx="2172">
                  <c:v>8.5770000000000082E-3</c:v>
                </c:pt>
                <c:pt idx="2173">
                  <c:v>8.5660000000000111E-3</c:v>
                </c:pt>
                <c:pt idx="2174">
                  <c:v>8.5539999999999991E-3</c:v>
                </c:pt>
                <c:pt idx="2175">
                  <c:v>8.541E-3</c:v>
                </c:pt>
                <c:pt idx="2176">
                  <c:v>8.5290000000000019E-3</c:v>
                </c:pt>
                <c:pt idx="2177">
                  <c:v>8.5160000000000027E-3</c:v>
                </c:pt>
                <c:pt idx="2178">
                  <c:v>8.5030000000000036E-3</c:v>
                </c:pt>
                <c:pt idx="2179">
                  <c:v>8.4900000000000045E-3</c:v>
                </c:pt>
                <c:pt idx="2180">
                  <c:v>8.4770000000000054E-3</c:v>
                </c:pt>
                <c:pt idx="2181">
                  <c:v>8.4630000000000052E-3</c:v>
                </c:pt>
                <c:pt idx="2182">
                  <c:v>8.4490000000000051E-3</c:v>
                </c:pt>
                <c:pt idx="2183">
                  <c:v>8.435000000000005E-3</c:v>
                </c:pt>
                <c:pt idx="2184">
                  <c:v>8.4210000000000049E-3</c:v>
                </c:pt>
                <c:pt idx="2185">
                  <c:v>8.4070000000000047E-3</c:v>
                </c:pt>
                <c:pt idx="2186">
                  <c:v>8.3920000000000036E-3</c:v>
                </c:pt>
                <c:pt idx="2187">
                  <c:v>8.3770000000000025E-3</c:v>
                </c:pt>
                <c:pt idx="2188">
                  <c:v>8.3620000000000014E-3</c:v>
                </c:pt>
                <c:pt idx="2189">
                  <c:v>8.3470000000000003E-3</c:v>
                </c:pt>
                <c:pt idx="2190">
                  <c:v>8.3319999999999991E-3</c:v>
                </c:pt>
                <c:pt idx="2191">
                  <c:v>8.3170000000000119E-3</c:v>
                </c:pt>
                <c:pt idx="2192">
                  <c:v>8.3010000000000098E-3</c:v>
                </c:pt>
                <c:pt idx="2193">
                  <c:v>8.2860000000000086E-3</c:v>
                </c:pt>
                <c:pt idx="2194">
                  <c:v>8.2700000000000065E-3</c:v>
                </c:pt>
                <c:pt idx="2195">
                  <c:v>8.2540000000000044E-3</c:v>
                </c:pt>
                <c:pt idx="2196">
                  <c:v>8.2380000000000023E-3</c:v>
                </c:pt>
                <c:pt idx="2197">
                  <c:v>8.2220000000000001E-3</c:v>
                </c:pt>
                <c:pt idx="2198">
                  <c:v>8.2060000000000119E-3</c:v>
                </c:pt>
                <c:pt idx="2199">
                  <c:v>8.1900000000000098E-3</c:v>
                </c:pt>
                <c:pt idx="2200">
                  <c:v>8.1740000000000076E-3</c:v>
                </c:pt>
                <c:pt idx="2201">
                  <c:v>8.1580000000000055E-3</c:v>
                </c:pt>
                <c:pt idx="2202">
                  <c:v>8.1410000000000024E-3</c:v>
                </c:pt>
                <c:pt idx="2203">
                  <c:v>8.1250000000000003E-3</c:v>
                </c:pt>
                <c:pt idx="2204">
                  <c:v>8.108000000000011E-3</c:v>
                </c:pt>
                <c:pt idx="2205">
                  <c:v>8.0920000000000089E-3</c:v>
                </c:pt>
                <c:pt idx="2206">
                  <c:v>8.0750000000000058E-3</c:v>
                </c:pt>
                <c:pt idx="2207">
                  <c:v>8.0590000000000037E-3</c:v>
                </c:pt>
                <c:pt idx="2208">
                  <c:v>8.0420000000000005E-3</c:v>
                </c:pt>
                <c:pt idx="2209">
                  <c:v>8.0260000000000123E-3</c:v>
                </c:pt>
                <c:pt idx="2210">
                  <c:v>8.0090000000000092E-3</c:v>
                </c:pt>
                <c:pt idx="2211">
                  <c:v>7.993000000000007E-3</c:v>
                </c:pt>
                <c:pt idx="2212">
                  <c:v>7.9760000000000039E-3</c:v>
                </c:pt>
                <c:pt idx="2213">
                  <c:v>7.9590000000000008E-3</c:v>
                </c:pt>
                <c:pt idx="2214">
                  <c:v>7.9430000000000126E-3</c:v>
                </c:pt>
                <c:pt idx="2215">
                  <c:v>7.9260000000000094E-3</c:v>
                </c:pt>
                <c:pt idx="2216">
                  <c:v>7.9100000000000073E-3</c:v>
                </c:pt>
                <c:pt idx="2217">
                  <c:v>7.8930000000000042E-3</c:v>
                </c:pt>
                <c:pt idx="2218">
                  <c:v>7.8770000000000021E-3</c:v>
                </c:pt>
                <c:pt idx="2219">
                  <c:v>7.8599999999999989E-3</c:v>
                </c:pt>
                <c:pt idx="2220">
                  <c:v>7.8440000000000107E-3</c:v>
                </c:pt>
                <c:pt idx="2221">
                  <c:v>7.8280000000000086E-3</c:v>
                </c:pt>
                <c:pt idx="2222">
                  <c:v>7.8120000000000064E-3</c:v>
                </c:pt>
                <c:pt idx="2223">
                  <c:v>7.7950000000000033E-3</c:v>
                </c:pt>
                <c:pt idx="2224">
                  <c:v>7.7790000000000012E-3</c:v>
                </c:pt>
                <c:pt idx="2225">
                  <c:v>7.7629999999999991E-3</c:v>
                </c:pt>
                <c:pt idx="2226">
                  <c:v>7.7470000000000108E-3</c:v>
                </c:pt>
                <c:pt idx="2227">
                  <c:v>7.7310000000000087E-3</c:v>
                </c:pt>
                <c:pt idx="2228">
                  <c:v>7.7150000000000066E-3</c:v>
                </c:pt>
                <c:pt idx="2229">
                  <c:v>7.7000000000000055E-3</c:v>
                </c:pt>
                <c:pt idx="2230">
                  <c:v>7.6840000000000033E-3</c:v>
                </c:pt>
                <c:pt idx="2231">
                  <c:v>7.6680000000000012E-3</c:v>
                </c:pt>
                <c:pt idx="2232">
                  <c:v>7.6530000000000001E-3</c:v>
                </c:pt>
                <c:pt idx="2233">
                  <c:v>7.637999999999999E-3</c:v>
                </c:pt>
                <c:pt idx="2234">
                  <c:v>7.6220000000000107E-3</c:v>
                </c:pt>
                <c:pt idx="2235">
                  <c:v>7.6070000000000096E-3</c:v>
                </c:pt>
                <c:pt idx="2236">
                  <c:v>7.5920000000000085E-3</c:v>
                </c:pt>
                <c:pt idx="2237">
                  <c:v>7.5770000000000073E-3</c:v>
                </c:pt>
                <c:pt idx="2238">
                  <c:v>7.5630000000000072E-3</c:v>
                </c:pt>
                <c:pt idx="2239">
                  <c:v>7.5480000000000061E-3</c:v>
                </c:pt>
                <c:pt idx="2240">
                  <c:v>7.533000000000005E-3</c:v>
                </c:pt>
                <c:pt idx="2241">
                  <c:v>7.5190000000000048E-3</c:v>
                </c:pt>
                <c:pt idx="2242">
                  <c:v>7.5050000000000047E-3</c:v>
                </c:pt>
                <c:pt idx="2243">
                  <c:v>7.4910000000000046E-3</c:v>
                </c:pt>
                <c:pt idx="2244">
                  <c:v>7.4770000000000045E-3</c:v>
                </c:pt>
                <c:pt idx="2245">
                  <c:v>7.4630000000000044E-3</c:v>
                </c:pt>
                <c:pt idx="2246">
                  <c:v>7.4490000000000042E-3</c:v>
                </c:pt>
                <c:pt idx="2247">
                  <c:v>7.4360000000000051E-3</c:v>
                </c:pt>
                <c:pt idx="2248">
                  <c:v>7.422000000000005E-3</c:v>
                </c:pt>
                <c:pt idx="2249">
                  <c:v>7.4090000000000059E-3</c:v>
                </c:pt>
                <c:pt idx="2250">
                  <c:v>7.3960000000000067E-3</c:v>
                </c:pt>
                <c:pt idx="2251">
                  <c:v>7.3830000000000076E-3</c:v>
                </c:pt>
                <c:pt idx="2252">
                  <c:v>7.3710000000000095E-3</c:v>
                </c:pt>
                <c:pt idx="2253">
                  <c:v>7.3580000000000104E-3</c:v>
                </c:pt>
                <c:pt idx="2254">
                  <c:v>7.3460000000000122E-3</c:v>
                </c:pt>
                <c:pt idx="2255">
                  <c:v>7.3340000000000002E-3</c:v>
                </c:pt>
                <c:pt idx="2256">
                  <c:v>7.3220000000000021E-3</c:v>
                </c:pt>
                <c:pt idx="2257">
                  <c:v>7.310000000000004E-3</c:v>
                </c:pt>
                <c:pt idx="2258">
                  <c:v>7.2980000000000059E-3</c:v>
                </c:pt>
                <c:pt idx="2259">
                  <c:v>7.2870000000000087E-3</c:v>
                </c:pt>
                <c:pt idx="2260">
                  <c:v>7.2750000000000106E-3</c:v>
                </c:pt>
                <c:pt idx="2261">
                  <c:v>7.2639999999999996E-3</c:v>
                </c:pt>
                <c:pt idx="2262">
                  <c:v>7.2540000000000035E-3</c:v>
                </c:pt>
                <c:pt idx="2263">
                  <c:v>7.2430000000000064E-3</c:v>
                </c:pt>
                <c:pt idx="2264">
                  <c:v>7.2320000000000093E-3</c:v>
                </c:pt>
                <c:pt idx="2265">
                  <c:v>7.2219999999999993E-3</c:v>
                </c:pt>
                <c:pt idx="2266">
                  <c:v>7.2120000000000031E-3</c:v>
                </c:pt>
                <c:pt idx="2267">
                  <c:v>7.202000000000007E-3</c:v>
                </c:pt>
                <c:pt idx="2268">
                  <c:v>7.1930000000000119E-3</c:v>
                </c:pt>
                <c:pt idx="2269">
                  <c:v>7.1830000000000019E-3</c:v>
                </c:pt>
                <c:pt idx="2270">
                  <c:v>7.1740000000000068E-3</c:v>
                </c:pt>
                <c:pt idx="2271">
                  <c:v>7.1650000000000116E-3</c:v>
                </c:pt>
                <c:pt idx="2272">
                  <c:v>7.1560000000000026E-3</c:v>
                </c:pt>
                <c:pt idx="2273">
                  <c:v>7.1480000000000085E-3</c:v>
                </c:pt>
                <c:pt idx="2274">
                  <c:v>7.1389999999999995E-3</c:v>
                </c:pt>
                <c:pt idx="2275">
                  <c:v>7.1310000000000054E-3</c:v>
                </c:pt>
                <c:pt idx="2276">
                  <c:v>7.1230000000000113E-3</c:v>
                </c:pt>
                <c:pt idx="2277">
                  <c:v>7.1160000000000043E-3</c:v>
                </c:pt>
                <c:pt idx="2278">
                  <c:v>7.1080000000000101E-3</c:v>
                </c:pt>
                <c:pt idx="2279">
                  <c:v>7.1010000000000031E-3</c:v>
                </c:pt>
                <c:pt idx="2280">
                  <c:v>7.09400000000001E-3</c:v>
                </c:pt>
                <c:pt idx="2281">
                  <c:v>7.088000000000004E-3</c:v>
                </c:pt>
                <c:pt idx="2282">
                  <c:v>7.0810000000000109E-3</c:v>
                </c:pt>
                <c:pt idx="2283">
                  <c:v>7.0750000000000049E-3</c:v>
                </c:pt>
                <c:pt idx="2284">
                  <c:v>7.0689999999999989E-3</c:v>
                </c:pt>
                <c:pt idx="2285">
                  <c:v>7.0630000000000068E-3</c:v>
                </c:pt>
                <c:pt idx="2286">
                  <c:v>7.0570000000000008E-3</c:v>
                </c:pt>
                <c:pt idx="2287">
                  <c:v>7.0520000000000096E-3</c:v>
                </c:pt>
                <c:pt idx="2288">
                  <c:v>7.0470000000000046E-3</c:v>
                </c:pt>
                <c:pt idx="2289">
                  <c:v>7.0419999999999996E-3</c:v>
                </c:pt>
                <c:pt idx="2290">
                  <c:v>7.0380000000000095E-3</c:v>
                </c:pt>
                <c:pt idx="2291">
                  <c:v>7.0330000000000045E-3</c:v>
                </c:pt>
                <c:pt idx="2292">
                  <c:v>7.0290000000000005E-3</c:v>
                </c:pt>
                <c:pt idx="2293">
                  <c:v>7.0260000000000114E-3</c:v>
                </c:pt>
                <c:pt idx="2294">
                  <c:v>7.0220000000000074E-3</c:v>
                </c:pt>
                <c:pt idx="2295">
                  <c:v>7.0190000000000044E-3</c:v>
                </c:pt>
                <c:pt idx="2296">
                  <c:v>7.0160000000000014E-3</c:v>
                </c:pt>
                <c:pt idx="2297">
                  <c:v>7.0130000000000123E-3</c:v>
                </c:pt>
                <c:pt idx="2298">
                  <c:v>7.0100000000000093E-3</c:v>
                </c:pt>
                <c:pt idx="2299">
                  <c:v>7.0080000000000073E-3</c:v>
                </c:pt>
                <c:pt idx="2300">
                  <c:v>7.0060000000000053E-3</c:v>
                </c:pt>
                <c:pt idx="2301">
                  <c:v>7.0040000000000033E-3</c:v>
                </c:pt>
                <c:pt idx="2302">
                  <c:v>7.0030000000000023E-3</c:v>
                </c:pt>
                <c:pt idx="2303">
                  <c:v>7.0020000000000013E-3</c:v>
                </c:pt>
                <c:pt idx="2304">
                  <c:v>7.0010000000000003E-3</c:v>
                </c:pt>
                <c:pt idx="2305">
                  <c:v>6.9999999999999993E-3</c:v>
                </c:pt>
                <c:pt idx="2306">
                  <c:v>6.9999999999999993E-3</c:v>
                </c:pt>
                <c:pt idx="2307">
                  <c:v>6.9999999999999993E-3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Schrodinger!$L$459</c:f>
              <c:strCache>
                <c:ptCount val="1"/>
                <c:pt idx="0">
                  <c:v>3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Schrodinger!$L$460:$L$4895</c:f>
              <c:numCache>
                <c:formatCode>General</c:formatCode>
                <c:ptCount val="4436"/>
                <c:pt idx="779">
                  <c:v>4.9999999999999992E-3</c:v>
                </c:pt>
                <c:pt idx="780">
                  <c:v>4.9999999999999992E-3</c:v>
                </c:pt>
                <c:pt idx="781">
                  <c:v>4.9999999999999992E-3</c:v>
                </c:pt>
                <c:pt idx="782">
                  <c:v>5.0010000000000002E-3</c:v>
                </c:pt>
                <c:pt idx="783">
                  <c:v>5.0010000000000002E-3</c:v>
                </c:pt>
                <c:pt idx="784">
                  <c:v>5.0020000000000012E-3</c:v>
                </c:pt>
                <c:pt idx="785">
                  <c:v>5.0030000000000022E-3</c:v>
                </c:pt>
                <c:pt idx="786">
                  <c:v>5.0040000000000032E-3</c:v>
                </c:pt>
                <c:pt idx="787">
                  <c:v>5.0060000000000052E-3</c:v>
                </c:pt>
                <c:pt idx="788">
                  <c:v>5.0070000000000062E-3</c:v>
                </c:pt>
                <c:pt idx="789">
                  <c:v>5.0090000000000082E-3</c:v>
                </c:pt>
                <c:pt idx="790">
                  <c:v>5.0110000000000102E-3</c:v>
                </c:pt>
                <c:pt idx="791">
                  <c:v>5.0130000000000122E-3</c:v>
                </c:pt>
                <c:pt idx="792">
                  <c:v>5.0150000000000004E-3</c:v>
                </c:pt>
                <c:pt idx="793">
                  <c:v>5.0170000000000024E-3</c:v>
                </c:pt>
                <c:pt idx="794">
                  <c:v>5.0200000000000054E-3</c:v>
                </c:pt>
                <c:pt idx="795">
                  <c:v>5.0220000000000074E-3</c:v>
                </c:pt>
                <c:pt idx="796">
                  <c:v>5.0250000000000104E-3</c:v>
                </c:pt>
                <c:pt idx="797">
                  <c:v>5.0279999999999995E-3</c:v>
                </c:pt>
                <c:pt idx="798">
                  <c:v>5.0320000000000035E-3</c:v>
                </c:pt>
                <c:pt idx="799">
                  <c:v>5.0350000000000065E-3</c:v>
                </c:pt>
                <c:pt idx="800">
                  <c:v>5.0390000000000105E-3</c:v>
                </c:pt>
                <c:pt idx="801">
                  <c:v>5.0419999999999996E-3</c:v>
                </c:pt>
                <c:pt idx="802">
                  <c:v>5.0460000000000036E-3</c:v>
                </c:pt>
                <c:pt idx="803">
                  <c:v>5.0500000000000076E-3</c:v>
                </c:pt>
                <c:pt idx="804">
                  <c:v>5.0549999999999987E-3</c:v>
                </c:pt>
                <c:pt idx="805">
                  <c:v>5.0590000000000027E-3</c:v>
                </c:pt>
                <c:pt idx="806">
                  <c:v>5.0640000000000077E-3</c:v>
                </c:pt>
                <c:pt idx="807">
                  <c:v>5.0689999999999989E-3</c:v>
                </c:pt>
                <c:pt idx="808">
                  <c:v>5.0740000000000039E-3</c:v>
                </c:pt>
                <c:pt idx="809">
                  <c:v>5.0790000000000089E-3</c:v>
                </c:pt>
                <c:pt idx="810">
                  <c:v>5.084E-3</c:v>
                </c:pt>
                <c:pt idx="811">
                  <c:v>5.090000000000006E-3</c:v>
                </c:pt>
                <c:pt idx="812">
                  <c:v>5.095000000000011E-3</c:v>
                </c:pt>
                <c:pt idx="813">
                  <c:v>5.1010000000000031E-3</c:v>
                </c:pt>
                <c:pt idx="814">
                  <c:v>5.1070000000000091E-3</c:v>
                </c:pt>
                <c:pt idx="815">
                  <c:v>5.1130000000000012E-3</c:v>
                </c:pt>
                <c:pt idx="816">
                  <c:v>5.1200000000000082E-3</c:v>
                </c:pt>
                <c:pt idx="817">
                  <c:v>5.1260000000000003E-3</c:v>
                </c:pt>
                <c:pt idx="818">
                  <c:v>5.1330000000000073E-3</c:v>
                </c:pt>
                <c:pt idx="819">
                  <c:v>5.1400000000000005E-3</c:v>
                </c:pt>
                <c:pt idx="820">
                  <c:v>5.1470000000000075E-3</c:v>
                </c:pt>
                <c:pt idx="821">
                  <c:v>5.1540000000000006E-3</c:v>
                </c:pt>
                <c:pt idx="822">
                  <c:v>5.1620000000000086E-3</c:v>
                </c:pt>
                <c:pt idx="823">
                  <c:v>5.1690000000000017E-3</c:v>
                </c:pt>
                <c:pt idx="824">
                  <c:v>5.1770000000000097E-3</c:v>
                </c:pt>
                <c:pt idx="825">
                  <c:v>5.1850000000000038E-3</c:v>
                </c:pt>
                <c:pt idx="826">
                  <c:v>5.1930000000000118E-3</c:v>
                </c:pt>
                <c:pt idx="827">
                  <c:v>5.201000000000006E-3</c:v>
                </c:pt>
                <c:pt idx="828">
                  <c:v>5.2100000000000011E-3</c:v>
                </c:pt>
                <c:pt idx="829">
                  <c:v>5.2180000000000091E-3</c:v>
                </c:pt>
                <c:pt idx="830">
                  <c:v>5.2270000000000042E-3</c:v>
                </c:pt>
                <c:pt idx="831">
                  <c:v>5.2359999999999993E-3</c:v>
                </c:pt>
                <c:pt idx="832">
                  <c:v>5.2450000000000083E-3</c:v>
                </c:pt>
                <c:pt idx="833">
                  <c:v>5.2540000000000035E-3</c:v>
                </c:pt>
                <c:pt idx="834">
                  <c:v>5.2639999999999996E-3</c:v>
                </c:pt>
                <c:pt idx="835">
                  <c:v>5.2730000000000086E-3</c:v>
                </c:pt>
                <c:pt idx="836">
                  <c:v>5.2830000000000047E-3</c:v>
                </c:pt>
                <c:pt idx="837">
                  <c:v>5.2930000000000008E-3</c:v>
                </c:pt>
                <c:pt idx="838">
                  <c:v>5.3030000000000108E-3</c:v>
                </c:pt>
                <c:pt idx="839">
                  <c:v>5.313000000000007E-3</c:v>
                </c:pt>
                <c:pt idx="840">
                  <c:v>5.3240000000000041E-3</c:v>
                </c:pt>
                <c:pt idx="841">
                  <c:v>5.3340000000000002E-3</c:v>
                </c:pt>
                <c:pt idx="842">
                  <c:v>5.3450000000000112E-3</c:v>
                </c:pt>
                <c:pt idx="843">
                  <c:v>5.3560000000000083E-3</c:v>
                </c:pt>
                <c:pt idx="844">
                  <c:v>5.3670000000000054E-3</c:v>
                </c:pt>
                <c:pt idx="845">
                  <c:v>5.3780000000000026E-3</c:v>
                </c:pt>
                <c:pt idx="846">
                  <c:v>5.3889999999999997E-3</c:v>
                </c:pt>
                <c:pt idx="847">
                  <c:v>5.4010000000000117E-3</c:v>
                </c:pt>
                <c:pt idx="848">
                  <c:v>5.4120000000000088E-3</c:v>
                </c:pt>
                <c:pt idx="849">
                  <c:v>5.4240000000000069E-3</c:v>
                </c:pt>
                <c:pt idx="850">
                  <c:v>5.4360000000000051E-3</c:v>
                </c:pt>
                <c:pt idx="851">
                  <c:v>5.4480000000000032E-3</c:v>
                </c:pt>
                <c:pt idx="852">
                  <c:v>5.4600000000000013E-3</c:v>
                </c:pt>
                <c:pt idx="853">
                  <c:v>5.4730000000000004E-3</c:v>
                </c:pt>
                <c:pt idx="854">
                  <c:v>5.4850000000000124E-3</c:v>
                </c:pt>
                <c:pt idx="855">
                  <c:v>5.4980000000000116E-3</c:v>
                </c:pt>
                <c:pt idx="856">
                  <c:v>5.5110000000000107E-3</c:v>
                </c:pt>
                <c:pt idx="857">
                  <c:v>5.5230000000000088E-3</c:v>
                </c:pt>
                <c:pt idx="858">
                  <c:v>5.5360000000000079E-3</c:v>
                </c:pt>
                <c:pt idx="859">
                  <c:v>5.5500000000000081E-3</c:v>
                </c:pt>
                <c:pt idx="860">
                  <c:v>5.5630000000000072E-3</c:v>
                </c:pt>
                <c:pt idx="861">
                  <c:v>5.5760000000000063E-3</c:v>
                </c:pt>
                <c:pt idx="862">
                  <c:v>5.5900000000000064E-3</c:v>
                </c:pt>
                <c:pt idx="863">
                  <c:v>5.6040000000000065E-3</c:v>
                </c:pt>
                <c:pt idx="864">
                  <c:v>5.6170000000000057E-3</c:v>
                </c:pt>
                <c:pt idx="865">
                  <c:v>5.6310000000000058E-3</c:v>
                </c:pt>
                <c:pt idx="866">
                  <c:v>5.6450000000000059E-3</c:v>
                </c:pt>
                <c:pt idx="867">
                  <c:v>5.659000000000006E-3</c:v>
                </c:pt>
                <c:pt idx="868">
                  <c:v>5.6740000000000072E-3</c:v>
                </c:pt>
                <c:pt idx="869">
                  <c:v>5.6880000000000073E-3</c:v>
                </c:pt>
                <c:pt idx="870">
                  <c:v>5.7020000000000074E-3</c:v>
                </c:pt>
                <c:pt idx="871">
                  <c:v>5.7170000000000085E-3</c:v>
                </c:pt>
                <c:pt idx="872">
                  <c:v>5.7310000000000087E-3</c:v>
                </c:pt>
                <c:pt idx="873">
                  <c:v>5.7460000000000098E-3</c:v>
                </c:pt>
                <c:pt idx="874">
                  <c:v>5.7610000000000109E-3</c:v>
                </c:pt>
                <c:pt idx="875">
                  <c:v>5.776000000000012E-3</c:v>
                </c:pt>
                <c:pt idx="876">
                  <c:v>5.7909999999999993E-3</c:v>
                </c:pt>
                <c:pt idx="877">
                  <c:v>5.8060000000000004E-3</c:v>
                </c:pt>
                <c:pt idx="878">
                  <c:v>5.8210000000000015E-3</c:v>
                </c:pt>
                <c:pt idx="879">
                  <c:v>5.8360000000000026E-3</c:v>
                </c:pt>
                <c:pt idx="880">
                  <c:v>5.8510000000000038E-3</c:v>
                </c:pt>
                <c:pt idx="881">
                  <c:v>5.8660000000000049E-3</c:v>
                </c:pt>
                <c:pt idx="882">
                  <c:v>5.882000000000007E-3</c:v>
                </c:pt>
                <c:pt idx="883">
                  <c:v>5.8970000000000081E-3</c:v>
                </c:pt>
                <c:pt idx="884">
                  <c:v>5.9120000000000093E-3</c:v>
                </c:pt>
                <c:pt idx="885">
                  <c:v>5.9280000000000114E-3</c:v>
                </c:pt>
                <c:pt idx="886">
                  <c:v>5.9430000000000125E-3</c:v>
                </c:pt>
                <c:pt idx="887">
                  <c:v>5.9579999999999998E-3</c:v>
                </c:pt>
                <c:pt idx="888">
                  <c:v>5.9740000000000019E-3</c:v>
                </c:pt>
                <c:pt idx="889">
                  <c:v>5.989000000000003E-3</c:v>
                </c:pt>
                <c:pt idx="890">
                  <c:v>6.0050000000000051E-3</c:v>
                </c:pt>
                <c:pt idx="891">
                  <c:v>6.0200000000000062E-3</c:v>
                </c:pt>
                <c:pt idx="892">
                  <c:v>6.0360000000000084E-3</c:v>
                </c:pt>
                <c:pt idx="893">
                  <c:v>6.0510000000000095E-3</c:v>
                </c:pt>
                <c:pt idx="894">
                  <c:v>6.0670000000000116E-3</c:v>
                </c:pt>
                <c:pt idx="895">
                  <c:v>6.0819999999999989E-3</c:v>
                </c:pt>
                <c:pt idx="896">
                  <c:v>6.098000000000001E-3</c:v>
                </c:pt>
                <c:pt idx="897">
                  <c:v>6.1130000000000021E-3</c:v>
                </c:pt>
                <c:pt idx="898">
                  <c:v>6.1280000000000032E-3</c:v>
                </c:pt>
                <c:pt idx="899">
                  <c:v>6.1430000000000044E-3</c:v>
                </c:pt>
                <c:pt idx="900">
                  <c:v>6.1590000000000065E-3</c:v>
                </c:pt>
                <c:pt idx="901">
                  <c:v>6.1740000000000076E-3</c:v>
                </c:pt>
                <c:pt idx="902">
                  <c:v>6.1890000000000087E-3</c:v>
                </c:pt>
                <c:pt idx="903">
                  <c:v>6.2040000000000099E-3</c:v>
                </c:pt>
                <c:pt idx="904">
                  <c:v>6.21800000000001E-3</c:v>
                </c:pt>
                <c:pt idx="905">
                  <c:v>6.2330000000000111E-3</c:v>
                </c:pt>
                <c:pt idx="906">
                  <c:v>6.2480000000000122E-3</c:v>
                </c:pt>
                <c:pt idx="907">
                  <c:v>6.2620000000000123E-3</c:v>
                </c:pt>
                <c:pt idx="908">
                  <c:v>6.2769999999999996E-3</c:v>
                </c:pt>
                <c:pt idx="909">
                  <c:v>6.2909999999999997E-3</c:v>
                </c:pt>
                <c:pt idx="910">
                  <c:v>6.3049999999999998E-3</c:v>
                </c:pt>
                <c:pt idx="911">
                  <c:v>6.319E-3</c:v>
                </c:pt>
                <c:pt idx="912">
                  <c:v>6.3330000000000001E-3</c:v>
                </c:pt>
                <c:pt idx="913">
                  <c:v>6.3459999999999992E-3</c:v>
                </c:pt>
                <c:pt idx="914">
                  <c:v>6.3599999999999993E-3</c:v>
                </c:pt>
                <c:pt idx="915">
                  <c:v>6.3730000000000123E-3</c:v>
                </c:pt>
                <c:pt idx="916">
                  <c:v>6.3860000000000115E-3</c:v>
                </c:pt>
                <c:pt idx="917">
                  <c:v>6.3990000000000106E-3</c:v>
                </c:pt>
                <c:pt idx="918">
                  <c:v>6.4110000000000087E-3</c:v>
                </c:pt>
                <c:pt idx="919">
                  <c:v>6.4230000000000068E-3</c:v>
                </c:pt>
                <c:pt idx="920">
                  <c:v>6.436000000000006E-3</c:v>
                </c:pt>
                <c:pt idx="921">
                  <c:v>6.4470000000000031E-3</c:v>
                </c:pt>
                <c:pt idx="922">
                  <c:v>6.4590000000000012E-3</c:v>
                </c:pt>
                <c:pt idx="923">
                  <c:v>6.4700000000000122E-3</c:v>
                </c:pt>
                <c:pt idx="924">
                  <c:v>6.4810000000000093E-3</c:v>
                </c:pt>
                <c:pt idx="925">
                  <c:v>6.4920000000000064E-3</c:v>
                </c:pt>
                <c:pt idx="926">
                  <c:v>6.5030000000000036E-3</c:v>
                </c:pt>
                <c:pt idx="927">
                  <c:v>6.5129999999999997E-3</c:v>
                </c:pt>
                <c:pt idx="928">
                  <c:v>6.5230000000000097E-3</c:v>
                </c:pt>
                <c:pt idx="929">
                  <c:v>6.5320000000000048E-3</c:v>
                </c:pt>
                <c:pt idx="930">
                  <c:v>6.5409999999999999E-3</c:v>
                </c:pt>
                <c:pt idx="931">
                  <c:v>6.5500000000000089E-3</c:v>
                </c:pt>
                <c:pt idx="932">
                  <c:v>6.5580000000000031E-3</c:v>
                </c:pt>
                <c:pt idx="933">
                  <c:v>6.5670000000000121E-3</c:v>
                </c:pt>
                <c:pt idx="934">
                  <c:v>6.5740000000000052E-3</c:v>
                </c:pt>
                <c:pt idx="935">
                  <c:v>6.5819999999999993E-3</c:v>
                </c:pt>
                <c:pt idx="936">
                  <c:v>6.5880000000000053E-3</c:v>
                </c:pt>
                <c:pt idx="937">
                  <c:v>6.5950000000000123E-3</c:v>
                </c:pt>
                <c:pt idx="938">
                  <c:v>6.6010000000000044E-3</c:v>
                </c:pt>
                <c:pt idx="939">
                  <c:v>6.6070000000000104E-3</c:v>
                </c:pt>
                <c:pt idx="940">
                  <c:v>6.6120000000000016E-3</c:v>
                </c:pt>
                <c:pt idx="941">
                  <c:v>6.6170000000000066E-3</c:v>
                </c:pt>
                <c:pt idx="942">
                  <c:v>6.6210000000000106E-3</c:v>
                </c:pt>
                <c:pt idx="943">
                  <c:v>6.6250000000000007E-3</c:v>
                </c:pt>
                <c:pt idx="944">
                  <c:v>6.6290000000000047E-3</c:v>
                </c:pt>
                <c:pt idx="945">
                  <c:v>6.6320000000000077E-3</c:v>
                </c:pt>
                <c:pt idx="946">
                  <c:v>6.6340000000000097E-3</c:v>
                </c:pt>
                <c:pt idx="947">
                  <c:v>6.6360000000000117E-3</c:v>
                </c:pt>
                <c:pt idx="948">
                  <c:v>6.6379999999999998E-3</c:v>
                </c:pt>
                <c:pt idx="949">
                  <c:v>6.6390000000000008E-3</c:v>
                </c:pt>
                <c:pt idx="950">
                  <c:v>6.6390000000000008E-3</c:v>
                </c:pt>
                <c:pt idx="951">
                  <c:v>6.6390000000000008E-3</c:v>
                </c:pt>
                <c:pt idx="952">
                  <c:v>6.6390000000000008E-3</c:v>
                </c:pt>
                <c:pt idx="953">
                  <c:v>6.6379999999999998E-3</c:v>
                </c:pt>
                <c:pt idx="954">
                  <c:v>6.6360000000000117E-3</c:v>
                </c:pt>
                <c:pt idx="955">
                  <c:v>6.6340000000000097E-3</c:v>
                </c:pt>
                <c:pt idx="956">
                  <c:v>6.6310000000000067E-3</c:v>
                </c:pt>
                <c:pt idx="957">
                  <c:v>6.6280000000000037E-3</c:v>
                </c:pt>
                <c:pt idx="958">
                  <c:v>6.6250000000000007E-3</c:v>
                </c:pt>
                <c:pt idx="959">
                  <c:v>6.6200000000000096E-3</c:v>
                </c:pt>
                <c:pt idx="960">
                  <c:v>6.6160000000000056E-3</c:v>
                </c:pt>
                <c:pt idx="961">
                  <c:v>6.6099999999999996E-3</c:v>
                </c:pt>
                <c:pt idx="962">
                  <c:v>6.6040000000000074E-3</c:v>
                </c:pt>
                <c:pt idx="963">
                  <c:v>6.5980000000000014E-3</c:v>
                </c:pt>
                <c:pt idx="964">
                  <c:v>6.5910000000000083E-3</c:v>
                </c:pt>
                <c:pt idx="965">
                  <c:v>6.5840000000000013E-3</c:v>
                </c:pt>
                <c:pt idx="966">
                  <c:v>6.5760000000000072E-3</c:v>
                </c:pt>
                <c:pt idx="967">
                  <c:v>6.5670000000000121E-3</c:v>
                </c:pt>
                <c:pt idx="968">
                  <c:v>6.5580000000000031E-3</c:v>
                </c:pt>
                <c:pt idx="969">
                  <c:v>6.5490000000000079E-3</c:v>
                </c:pt>
                <c:pt idx="970">
                  <c:v>6.5380000000000108E-3</c:v>
                </c:pt>
                <c:pt idx="971">
                  <c:v>6.5280000000000008E-3</c:v>
                </c:pt>
                <c:pt idx="972">
                  <c:v>6.5170000000000037E-3</c:v>
                </c:pt>
                <c:pt idx="973">
                  <c:v>6.5050000000000056E-3</c:v>
                </c:pt>
                <c:pt idx="974">
                  <c:v>6.4930000000000074E-3</c:v>
                </c:pt>
                <c:pt idx="975">
                  <c:v>6.4800000000000083E-3</c:v>
                </c:pt>
                <c:pt idx="976">
                  <c:v>6.4670000000000092E-3</c:v>
                </c:pt>
                <c:pt idx="977">
                  <c:v>6.4540000000000101E-3</c:v>
                </c:pt>
                <c:pt idx="978">
                  <c:v>6.439000000000009E-3</c:v>
                </c:pt>
                <c:pt idx="979">
                  <c:v>6.4250000000000088E-3</c:v>
                </c:pt>
                <c:pt idx="980">
                  <c:v>6.4100000000000077E-3</c:v>
                </c:pt>
                <c:pt idx="981">
                  <c:v>6.3950000000000066E-3</c:v>
                </c:pt>
                <c:pt idx="982">
                  <c:v>6.3790000000000045E-3</c:v>
                </c:pt>
                <c:pt idx="983">
                  <c:v>6.3630000000000023E-3</c:v>
                </c:pt>
                <c:pt idx="984">
                  <c:v>6.3459999999999992E-3</c:v>
                </c:pt>
                <c:pt idx="985">
                  <c:v>6.32900000000001E-3</c:v>
                </c:pt>
                <c:pt idx="986">
                  <c:v>6.3120000000000068E-3</c:v>
                </c:pt>
                <c:pt idx="987">
                  <c:v>6.2940000000000027E-3</c:v>
                </c:pt>
                <c:pt idx="988">
                  <c:v>6.2760000000000125E-3</c:v>
                </c:pt>
                <c:pt idx="989">
                  <c:v>6.2580000000000083E-3</c:v>
                </c:pt>
                <c:pt idx="990">
                  <c:v>6.2390000000000032E-3</c:v>
                </c:pt>
                <c:pt idx="991">
                  <c:v>6.220000000000012E-3</c:v>
                </c:pt>
                <c:pt idx="992">
                  <c:v>6.2010000000000069E-3</c:v>
                </c:pt>
                <c:pt idx="993">
                  <c:v>6.1820000000000017E-3</c:v>
                </c:pt>
                <c:pt idx="994">
                  <c:v>6.1620000000000095E-3</c:v>
                </c:pt>
                <c:pt idx="995">
                  <c:v>6.1430000000000044E-3</c:v>
                </c:pt>
                <c:pt idx="996">
                  <c:v>6.1230000000000121E-3</c:v>
                </c:pt>
                <c:pt idx="997">
                  <c:v>6.103000000000006E-3</c:v>
                </c:pt>
                <c:pt idx="998">
                  <c:v>6.0829999999999999E-3</c:v>
                </c:pt>
                <c:pt idx="999">
                  <c:v>6.0620000000000066E-3</c:v>
                </c:pt>
                <c:pt idx="1000">
                  <c:v>6.0420000000000005E-3</c:v>
                </c:pt>
                <c:pt idx="1001">
                  <c:v>6.0220000000000082E-3</c:v>
                </c:pt>
                <c:pt idx="1002">
                  <c:v>6.0010000000000011E-3</c:v>
                </c:pt>
                <c:pt idx="1003">
                  <c:v>5.9810000000000089E-3</c:v>
                </c:pt>
                <c:pt idx="1004">
                  <c:v>5.9600000000000018E-3</c:v>
                </c:pt>
                <c:pt idx="1005">
                  <c:v>5.9400000000000095E-3</c:v>
                </c:pt>
                <c:pt idx="1006">
                  <c:v>5.9200000000000034E-3</c:v>
                </c:pt>
                <c:pt idx="1007">
                  <c:v>5.9000000000000111E-3</c:v>
                </c:pt>
                <c:pt idx="1008">
                  <c:v>5.880000000000005E-3</c:v>
                </c:pt>
                <c:pt idx="1009">
                  <c:v>5.8599999999999989E-3</c:v>
                </c:pt>
                <c:pt idx="1010">
                  <c:v>5.8400000000000066E-3</c:v>
                </c:pt>
                <c:pt idx="1011">
                  <c:v>5.8210000000000015E-3</c:v>
                </c:pt>
                <c:pt idx="1012">
                  <c:v>5.8010000000000093E-3</c:v>
                </c:pt>
                <c:pt idx="1013">
                  <c:v>5.7820000000000042E-3</c:v>
                </c:pt>
                <c:pt idx="1014">
                  <c:v>5.764E-3</c:v>
                </c:pt>
                <c:pt idx="1015">
                  <c:v>5.7450000000000088E-3</c:v>
                </c:pt>
                <c:pt idx="1016">
                  <c:v>5.7270000000000047E-3</c:v>
                </c:pt>
                <c:pt idx="1017">
                  <c:v>5.7090000000000005E-3</c:v>
                </c:pt>
                <c:pt idx="1018">
                  <c:v>5.6920000000000113E-3</c:v>
                </c:pt>
                <c:pt idx="1019">
                  <c:v>5.6750000000000082E-3</c:v>
                </c:pt>
                <c:pt idx="1020">
                  <c:v>5.659000000000006E-3</c:v>
                </c:pt>
                <c:pt idx="1021">
                  <c:v>5.6430000000000039E-3</c:v>
                </c:pt>
                <c:pt idx="1022">
                  <c:v>5.6270000000000018E-3</c:v>
                </c:pt>
                <c:pt idx="1023">
                  <c:v>5.6120000000000007E-3</c:v>
                </c:pt>
                <c:pt idx="1024">
                  <c:v>5.5980000000000005E-3</c:v>
                </c:pt>
                <c:pt idx="1025">
                  <c:v>5.5840000000000004E-3</c:v>
                </c:pt>
                <c:pt idx="1026">
                  <c:v>5.5700000000000003E-3</c:v>
                </c:pt>
                <c:pt idx="1027">
                  <c:v>5.5580000000000022E-3</c:v>
                </c:pt>
                <c:pt idx="1028">
                  <c:v>5.5460000000000041E-3</c:v>
                </c:pt>
                <c:pt idx="1029">
                  <c:v>5.5340000000000059E-3</c:v>
                </c:pt>
                <c:pt idx="1030">
                  <c:v>5.5230000000000088E-3</c:v>
                </c:pt>
                <c:pt idx="1031">
                  <c:v>5.5129999999999988E-3</c:v>
                </c:pt>
                <c:pt idx="1032">
                  <c:v>5.5040000000000037E-3</c:v>
                </c:pt>
                <c:pt idx="1033">
                  <c:v>5.4950000000000086E-3</c:v>
                </c:pt>
                <c:pt idx="1034">
                  <c:v>5.4870000000000006E-3</c:v>
                </c:pt>
                <c:pt idx="1035">
                  <c:v>5.4800000000000074E-3</c:v>
                </c:pt>
                <c:pt idx="1036">
                  <c:v>5.4730000000000004E-3</c:v>
                </c:pt>
                <c:pt idx="1037">
                  <c:v>5.4680000000000093E-3</c:v>
                </c:pt>
                <c:pt idx="1038">
                  <c:v>5.4630000000000043E-3</c:v>
                </c:pt>
                <c:pt idx="1039">
                  <c:v>5.4590000000000003E-3</c:v>
                </c:pt>
                <c:pt idx="1040">
                  <c:v>5.4550000000000102E-3</c:v>
                </c:pt>
                <c:pt idx="1041">
                  <c:v>5.4530000000000082E-3</c:v>
                </c:pt>
                <c:pt idx="1042">
                  <c:v>5.4510000000000062E-3</c:v>
                </c:pt>
                <c:pt idx="1043">
                  <c:v>5.4500000000000052E-3</c:v>
                </c:pt>
                <c:pt idx="1044">
                  <c:v>5.4500000000000052E-3</c:v>
                </c:pt>
                <c:pt idx="1045">
                  <c:v>5.4510000000000062E-3</c:v>
                </c:pt>
                <c:pt idx="1046">
                  <c:v>5.4520000000000072E-3</c:v>
                </c:pt>
                <c:pt idx="1047">
                  <c:v>5.4550000000000102E-3</c:v>
                </c:pt>
                <c:pt idx="1048">
                  <c:v>5.4579999999999993E-3</c:v>
                </c:pt>
                <c:pt idx="1049">
                  <c:v>5.4620000000000033E-3</c:v>
                </c:pt>
                <c:pt idx="1050">
                  <c:v>5.4670000000000083E-3</c:v>
                </c:pt>
                <c:pt idx="1051">
                  <c:v>5.4730000000000004E-3</c:v>
                </c:pt>
                <c:pt idx="1052">
                  <c:v>5.4800000000000074E-3</c:v>
                </c:pt>
                <c:pt idx="1053">
                  <c:v>5.4870000000000006E-3</c:v>
                </c:pt>
                <c:pt idx="1054">
                  <c:v>5.4950000000000086E-3</c:v>
                </c:pt>
                <c:pt idx="1055">
                  <c:v>5.5040000000000037E-3</c:v>
                </c:pt>
                <c:pt idx="1056">
                  <c:v>5.5139999999999998E-3</c:v>
                </c:pt>
                <c:pt idx="1057">
                  <c:v>5.5240000000000098E-3</c:v>
                </c:pt>
                <c:pt idx="1058">
                  <c:v>5.5360000000000079E-3</c:v>
                </c:pt>
                <c:pt idx="1059">
                  <c:v>5.5480000000000061E-3</c:v>
                </c:pt>
                <c:pt idx="1060">
                  <c:v>5.5600000000000042E-3</c:v>
                </c:pt>
                <c:pt idx="1061">
                  <c:v>5.5740000000000043E-3</c:v>
                </c:pt>
                <c:pt idx="1062">
                  <c:v>5.5880000000000044E-3</c:v>
                </c:pt>
                <c:pt idx="1063">
                  <c:v>5.6020000000000045E-3</c:v>
                </c:pt>
                <c:pt idx="1064">
                  <c:v>5.6180000000000067E-3</c:v>
                </c:pt>
                <c:pt idx="1065">
                  <c:v>5.6340000000000088E-3</c:v>
                </c:pt>
                <c:pt idx="1066">
                  <c:v>5.6500000000000109E-3</c:v>
                </c:pt>
                <c:pt idx="1067">
                  <c:v>5.6680000000000012E-3</c:v>
                </c:pt>
                <c:pt idx="1068">
                  <c:v>5.6850000000000043E-3</c:v>
                </c:pt>
                <c:pt idx="1069">
                  <c:v>5.7030000000000084E-3</c:v>
                </c:pt>
                <c:pt idx="1070">
                  <c:v>5.7219999999999997E-3</c:v>
                </c:pt>
                <c:pt idx="1071">
                  <c:v>5.7410000000000048E-3</c:v>
                </c:pt>
                <c:pt idx="1072">
                  <c:v>5.7610000000000109E-3</c:v>
                </c:pt>
                <c:pt idx="1073">
                  <c:v>5.7810000000000032E-3</c:v>
                </c:pt>
                <c:pt idx="1074">
                  <c:v>5.8010000000000093E-3</c:v>
                </c:pt>
                <c:pt idx="1075">
                  <c:v>5.8220000000000025E-3</c:v>
                </c:pt>
                <c:pt idx="1076">
                  <c:v>5.8420000000000086E-3</c:v>
                </c:pt>
                <c:pt idx="1077">
                  <c:v>5.8640000000000029E-3</c:v>
                </c:pt>
                <c:pt idx="1078">
                  <c:v>5.88500000000001E-3</c:v>
                </c:pt>
                <c:pt idx="1079">
                  <c:v>5.9070000000000043E-3</c:v>
                </c:pt>
                <c:pt idx="1080">
                  <c:v>5.9280000000000114E-3</c:v>
                </c:pt>
                <c:pt idx="1081">
                  <c:v>5.9500000000000056E-3</c:v>
                </c:pt>
                <c:pt idx="1082">
                  <c:v>5.9719999999999999E-3</c:v>
                </c:pt>
                <c:pt idx="1083">
                  <c:v>5.994000000000008E-3</c:v>
                </c:pt>
                <c:pt idx="1084">
                  <c:v>6.0160000000000022E-3</c:v>
                </c:pt>
                <c:pt idx="1085">
                  <c:v>6.0380000000000104E-3</c:v>
                </c:pt>
                <c:pt idx="1086">
                  <c:v>6.0600000000000046E-3</c:v>
                </c:pt>
                <c:pt idx="1087">
                  <c:v>6.0819999999999989E-3</c:v>
                </c:pt>
                <c:pt idx="1088">
                  <c:v>6.104000000000007E-3</c:v>
                </c:pt>
                <c:pt idx="1089">
                  <c:v>6.1250000000000002E-3</c:v>
                </c:pt>
                <c:pt idx="1090">
                  <c:v>6.1460000000000074E-3</c:v>
                </c:pt>
                <c:pt idx="1091">
                  <c:v>6.1670000000000006E-3</c:v>
                </c:pt>
                <c:pt idx="1092">
                  <c:v>6.1880000000000077E-3</c:v>
                </c:pt>
                <c:pt idx="1093">
                  <c:v>6.209000000000001E-3</c:v>
                </c:pt>
                <c:pt idx="1094">
                  <c:v>6.2290000000000071E-3</c:v>
                </c:pt>
                <c:pt idx="1095">
                  <c:v>6.2480000000000122E-3</c:v>
                </c:pt>
                <c:pt idx="1096">
                  <c:v>6.2680000000000045E-3</c:v>
                </c:pt>
                <c:pt idx="1097">
                  <c:v>6.2860000000000086E-3</c:v>
                </c:pt>
                <c:pt idx="1098">
                  <c:v>6.3049999999999998E-3</c:v>
                </c:pt>
                <c:pt idx="1099">
                  <c:v>6.323000000000004E-3</c:v>
                </c:pt>
                <c:pt idx="1100">
                  <c:v>6.3400000000000071E-3</c:v>
                </c:pt>
                <c:pt idx="1101">
                  <c:v>6.3570000000000102E-3</c:v>
                </c:pt>
                <c:pt idx="1102">
                  <c:v>6.3730000000000123E-3</c:v>
                </c:pt>
                <c:pt idx="1103">
                  <c:v>6.3879999999999996E-3</c:v>
                </c:pt>
                <c:pt idx="1104">
                  <c:v>6.4030000000000007E-3</c:v>
                </c:pt>
                <c:pt idx="1105">
                  <c:v>6.4170000000000008E-3</c:v>
                </c:pt>
                <c:pt idx="1106">
                  <c:v>6.43E-3</c:v>
                </c:pt>
                <c:pt idx="1107">
                  <c:v>6.4429999999999991E-3</c:v>
                </c:pt>
                <c:pt idx="1108">
                  <c:v>6.4550000000000111E-3</c:v>
                </c:pt>
                <c:pt idx="1109">
                  <c:v>6.4660000000000082E-3</c:v>
                </c:pt>
                <c:pt idx="1110">
                  <c:v>6.4760000000000043E-3</c:v>
                </c:pt>
                <c:pt idx="1111">
                  <c:v>6.4860000000000004E-3</c:v>
                </c:pt>
                <c:pt idx="1112">
                  <c:v>6.4940000000000084E-3</c:v>
                </c:pt>
                <c:pt idx="1113">
                  <c:v>6.5020000000000026E-3</c:v>
                </c:pt>
                <c:pt idx="1114">
                  <c:v>6.5090000000000096E-3</c:v>
                </c:pt>
                <c:pt idx="1115">
                  <c:v>6.5150000000000017E-3</c:v>
                </c:pt>
                <c:pt idx="1116">
                  <c:v>6.5200000000000067E-3</c:v>
                </c:pt>
                <c:pt idx="1117">
                  <c:v>6.5250000000000117E-3</c:v>
                </c:pt>
                <c:pt idx="1118">
                  <c:v>6.5280000000000008E-3</c:v>
                </c:pt>
                <c:pt idx="1119">
                  <c:v>6.5300000000000028E-3</c:v>
                </c:pt>
                <c:pt idx="1120">
                  <c:v>6.5320000000000048E-3</c:v>
                </c:pt>
                <c:pt idx="1121">
                  <c:v>6.5320000000000048E-3</c:v>
                </c:pt>
                <c:pt idx="1122">
                  <c:v>6.5320000000000048E-3</c:v>
                </c:pt>
                <c:pt idx="1123">
                  <c:v>6.5310000000000038E-3</c:v>
                </c:pt>
                <c:pt idx="1124">
                  <c:v>6.5290000000000018E-3</c:v>
                </c:pt>
                <c:pt idx="1125">
                  <c:v>6.5259999999999988E-3</c:v>
                </c:pt>
                <c:pt idx="1126">
                  <c:v>6.5220000000000087E-3</c:v>
                </c:pt>
                <c:pt idx="1127">
                  <c:v>6.5170000000000037E-3</c:v>
                </c:pt>
                <c:pt idx="1128">
                  <c:v>6.5110000000000116E-3</c:v>
                </c:pt>
                <c:pt idx="1129">
                  <c:v>6.5050000000000056E-3</c:v>
                </c:pt>
                <c:pt idx="1130">
                  <c:v>6.4970000000000114E-3</c:v>
                </c:pt>
                <c:pt idx="1131">
                  <c:v>6.4890000000000034E-3</c:v>
                </c:pt>
                <c:pt idx="1132">
                  <c:v>6.4790000000000073E-3</c:v>
                </c:pt>
                <c:pt idx="1133">
                  <c:v>6.4690000000000112E-3</c:v>
                </c:pt>
                <c:pt idx="1134">
                  <c:v>6.4590000000000012E-3</c:v>
                </c:pt>
                <c:pt idx="1135">
                  <c:v>6.4470000000000031E-3</c:v>
                </c:pt>
                <c:pt idx="1136">
                  <c:v>6.435000000000005E-3</c:v>
                </c:pt>
                <c:pt idx="1137">
                  <c:v>6.4210000000000048E-3</c:v>
                </c:pt>
                <c:pt idx="1138">
                  <c:v>6.4080000000000057E-3</c:v>
                </c:pt>
                <c:pt idx="1139">
                  <c:v>6.3930000000000046E-3</c:v>
                </c:pt>
                <c:pt idx="1140">
                  <c:v>6.3780000000000035E-3</c:v>
                </c:pt>
                <c:pt idx="1141">
                  <c:v>6.3620000000000013E-3</c:v>
                </c:pt>
                <c:pt idx="1142">
                  <c:v>6.3450000000000121E-3</c:v>
                </c:pt>
                <c:pt idx="1143">
                  <c:v>6.328000000000009E-3</c:v>
                </c:pt>
                <c:pt idx="1144">
                  <c:v>6.3110000000000058E-3</c:v>
                </c:pt>
                <c:pt idx="1145">
                  <c:v>6.2920000000000007E-3</c:v>
                </c:pt>
                <c:pt idx="1146">
                  <c:v>6.2740000000000105E-3</c:v>
                </c:pt>
                <c:pt idx="1147">
                  <c:v>6.2550000000000053E-3</c:v>
                </c:pt>
                <c:pt idx="1148">
                  <c:v>6.2349999999999992E-3</c:v>
                </c:pt>
                <c:pt idx="1149">
                  <c:v>6.215000000000007E-3</c:v>
                </c:pt>
                <c:pt idx="1150">
                  <c:v>6.1950000000000009E-3</c:v>
                </c:pt>
                <c:pt idx="1151">
                  <c:v>6.1740000000000076E-3</c:v>
                </c:pt>
                <c:pt idx="1152">
                  <c:v>6.1530000000000005E-3</c:v>
                </c:pt>
                <c:pt idx="1153">
                  <c:v>6.1320000000000072E-3</c:v>
                </c:pt>
                <c:pt idx="1154">
                  <c:v>6.1099999999999991E-3</c:v>
                </c:pt>
                <c:pt idx="1155">
                  <c:v>6.0880000000000049E-3</c:v>
                </c:pt>
                <c:pt idx="1156">
                  <c:v>6.0670000000000116E-3</c:v>
                </c:pt>
                <c:pt idx="1157">
                  <c:v>6.0450000000000035E-3</c:v>
                </c:pt>
                <c:pt idx="1158">
                  <c:v>6.0230000000000092E-3</c:v>
                </c:pt>
                <c:pt idx="1159">
                  <c:v>6.0010000000000011E-3</c:v>
                </c:pt>
                <c:pt idx="1160">
                  <c:v>5.9790000000000069E-3</c:v>
                </c:pt>
                <c:pt idx="1161">
                  <c:v>5.9569999999999988E-3</c:v>
                </c:pt>
                <c:pt idx="1162">
                  <c:v>5.9350000000000045E-3</c:v>
                </c:pt>
                <c:pt idx="1163">
                  <c:v>5.9130000000000103E-3</c:v>
                </c:pt>
                <c:pt idx="1164">
                  <c:v>5.8910000000000021E-3</c:v>
                </c:pt>
                <c:pt idx="1165">
                  <c:v>5.8700000000000089E-3</c:v>
                </c:pt>
                <c:pt idx="1166">
                  <c:v>5.8480000000000008E-3</c:v>
                </c:pt>
                <c:pt idx="1167">
                  <c:v>5.8270000000000075E-3</c:v>
                </c:pt>
                <c:pt idx="1168">
                  <c:v>5.8070000000000014E-3</c:v>
                </c:pt>
                <c:pt idx="1169">
                  <c:v>5.7860000000000082E-3</c:v>
                </c:pt>
                <c:pt idx="1170">
                  <c:v>5.766000000000002E-3</c:v>
                </c:pt>
                <c:pt idx="1171">
                  <c:v>5.7470000000000108E-3</c:v>
                </c:pt>
                <c:pt idx="1172">
                  <c:v>5.7270000000000047E-3</c:v>
                </c:pt>
                <c:pt idx="1173">
                  <c:v>5.7079999999999995E-3</c:v>
                </c:pt>
                <c:pt idx="1174">
                  <c:v>5.6900000000000093E-3</c:v>
                </c:pt>
                <c:pt idx="1175">
                  <c:v>5.6720000000000052E-3</c:v>
                </c:pt>
                <c:pt idx="1176">
                  <c:v>5.655000000000002E-3</c:v>
                </c:pt>
                <c:pt idx="1177">
                  <c:v>5.6379999999999989E-3</c:v>
                </c:pt>
                <c:pt idx="1178">
                  <c:v>5.6220000000000107E-3</c:v>
                </c:pt>
                <c:pt idx="1179">
                  <c:v>5.6070000000000095E-3</c:v>
                </c:pt>
                <c:pt idx="1180">
                  <c:v>5.5920000000000084E-3</c:v>
                </c:pt>
                <c:pt idx="1181">
                  <c:v>5.5780000000000083E-3</c:v>
                </c:pt>
                <c:pt idx="1182">
                  <c:v>5.5640000000000082E-3</c:v>
                </c:pt>
                <c:pt idx="1183">
                  <c:v>5.5510000000000091E-3</c:v>
                </c:pt>
                <c:pt idx="1184">
                  <c:v>5.5390000000000109E-3</c:v>
                </c:pt>
                <c:pt idx="1185">
                  <c:v>5.5279999999999999E-3</c:v>
                </c:pt>
                <c:pt idx="1186">
                  <c:v>5.5170000000000028E-3</c:v>
                </c:pt>
                <c:pt idx="1187">
                  <c:v>5.5070000000000067E-3</c:v>
                </c:pt>
                <c:pt idx="1188">
                  <c:v>5.4980000000000116E-3</c:v>
                </c:pt>
                <c:pt idx="1189">
                  <c:v>5.4900000000000036E-3</c:v>
                </c:pt>
                <c:pt idx="1190">
                  <c:v>5.4820000000000094E-3</c:v>
                </c:pt>
                <c:pt idx="1191">
                  <c:v>5.4760000000000034E-3</c:v>
                </c:pt>
                <c:pt idx="1192">
                  <c:v>5.4700000000000113E-3</c:v>
                </c:pt>
                <c:pt idx="1193">
                  <c:v>5.4650000000000063E-3</c:v>
                </c:pt>
                <c:pt idx="1194">
                  <c:v>5.4610000000000023E-3</c:v>
                </c:pt>
                <c:pt idx="1195">
                  <c:v>5.4570000000000122E-3</c:v>
                </c:pt>
                <c:pt idx="1196">
                  <c:v>5.4550000000000102E-3</c:v>
                </c:pt>
                <c:pt idx="1197">
                  <c:v>5.4530000000000082E-3</c:v>
                </c:pt>
                <c:pt idx="1198">
                  <c:v>5.4530000000000082E-3</c:v>
                </c:pt>
                <c:pt idx="1199">
                  <c:v>5.4530000000000082E-3</c:v>
                </c:pt>
                <c:pt idx="1200">
                  <c:v>5.4540000000000092E-3</c:v>
                </c:pt>
                <c:pt idx="1201">
                  <c:v>5.4550000000000102E-3</c:v>
                </c:pt>
                <c:pt idx="1202">
                  <c:v>5.4579999999999993E-3</c:v>
                </c:pt>
                <c:pt idx="1203">
                  <c:v>5.4610000000000023E-3</c:v>
                </c:pt>
                <c:pt idx="1204">
                  <c:v>5.4650000000000063E-3</c:v>
                </c:pt>
                <c:pt idx="1205">
                  <c:v>5.4700000000000113E-3</c:v>
                </c:pt>
                <c:pt idx="1206">
                  <c:v>5.4760000000000034E-3</c:v>
                </c:pt>
                <c:pt idx="1207">
                  <c:v>5.4830000000000104E-3</c:v>
                </c:pt>
                <c:pt idx="1208">
                  <c:v>5.4900000000000036E-3</c:v>
                </c:pt>
                <c:pt idx="1209">
                  <c:v>5.4980000000000116E-3</c:v>
                </c:pt>
                <c:pt idx="1210">
                  <c:v>5.5070000000000067E-3</c:v>
                </c:pt>
                <c:pt idx="1211">
                  <c:v>5.5170000000000028E-3</c:v>
                </c:pt>
                <c:pt idx="1212">
                  <c:v>5.5269999999999989E-3</c:v>
                </c:pt>
                <c:pt idx="1213">
                  <c:v>5.5380000000000099E-3</c:v>
                </c:pt>
                <c:pt idx="1214">
                  <c:v>5.5500000000000081E-3</c:v>
                </c:pt>
                <c:pt idx="1215">
                  <c:v>5.5620000000000062E-3</c:v>
                </c:pt>
                <c:pt idx="1216">
                  <c:v>5.5750000000000053E-3</c:v>
                </c:pt>
                <c:pt idx="1217">
                  <c:v>5.5880000000000044E-3</c:v>
                </c:pt>
                <c:pt idx="1218">
                  <c:v>5.6030000000000055E-3</c:v>
                </c:pt>
                <c:pt idx="1219">
                  <c:v>5.6170000000000057E-3</c:v>
                </c:pt>
                <c:pt idx="1220">
                  <c:v>5.6330000000000078E-3</c:v>
                </c:pt>
                <c:pt idx="1221">
                  <c:v>5.6480000000000089E-3</c:v>
                </c:pt>
                <c:pt idx="1222">
                  <c:v>5.665000000000012E-3</c:v>
                </c:pt>
                <c:pt idx="1223">
                  <c:v>5.6810000000000003E-3</c:v>
                </c:pt>
                <c:pt idx="1224">
                  <c:v>5.6980000000000034E-3</c:v>
                </c:pt>
                <c:pt idx="1225">
                  <c:v>5.7160000000000075E-3</c:v>
                </c:pt>
                <c:pt idx="1226">
                  <c:v>5.7340000000000117E-3</c:v>
                </c:pt>
                <c:pt idx="1227">
                  <c:v>5.7520000000000019E-3</c:v>
                </c:pt>
                <c:pt idx="1228">
                  <c:v>5.771000000000007E-3</c:v>
                </c:pt>
                <c:pt idx="1229">
                  <c:v>5.7900000000000122E-3</c:v>
                </c:pt>
                <c:pt idx="1230">
                  <c:v>5.8090000000000034E-3</c:v>
                </c:pt>
                <c:pt idx="1231">
                  <c:v>5.8290000000000095E-3</c:v>
                </c:pt>
                <c:pt idx="1232">
                  <c:v>5.8490000000000018E-3</c:v>
                </c:pt>
                <c:pt idx="1233">
                  <c:v>5.8690000000000079E-3</c:v>
                </c:pt>
                <c:pt idx="1234">
                  <c:v>5.8890000000000001E-3</c:v>
                </c:pt>
                <c:pt idx="1235">
                  <c:v>5.9090000000000063E-3</c:v>
                </c:pt>
                <c:pt idx="1236">
                  <c:v>5.9290000000000124E-3</c:v>
                </c:pt>
                <c:pt idx="1237">
                  <c:v>5.9500000000000056E-3</c:v>
                </c:pt>
                <c:pt idx="1238">
                  <c:v>5.9700000000000118E-3</c:v>
                </c:pt>
                <c:pt idx="1239">
                  <c:v>5.991000000000005E-3</c:v>
                </c:pt>
                <c:pt idx="1240">
                  <c:v>6.0120000000000121E-3</c:v>
                </c:pt>
                <c:pt idx="1241">
                  <c:v>6.0320000000000044E-3</c:v>
                </c:pt>
                <c:pt idx="1242">
                  <c:v>6.0530000000000115E-3</c:v>
                </c:pt>
                <c:pt idx="1243">
                  <c:v>6.0730000000000037E-3</c:v>
                </c:pt>
                <c:pt idx="1244">
                  <c:v>6.0940000000000109E-3</c:v>
                </c:pt>
                <c:pt idx="1245">
                  <c:v>6.1140000000000031E-3</c:v>
                </c:pt>
                <c:pt idx="1246">
                  <c:v>6.1340000000000092E-3</c:v>
                </c:pt>
                <c:pt idx="1247">
                  <c:v>6.1540000000000015E-3</c:v>
                </c:pt>
                <c:pt idx="1248">
                  <c:v>6.1740000000000076E-3</c:v>
                </c:pt>
                <c:pt idx="1249">
                  <c:v>6.1929999999999989E-3</c:v>
                </c:pt>
                <c:pt idx="1250">
                  <c:v>6.213000000000005E-3</c:v>
                </c:pt>
                <c:pt idx="1251">
                  <c:v>6.2320000000000101E-3</c:v>
                </c:pt>
                <c:pt idx="1252">
                  <c:v>6.2510000000000013E-3</c:v>
                </c:pt>
                <c:pt idx="1253">
                  <c:v>6.2690000000000055E-3</c:v>
                </c:pt>
                <c:pt idx="1254">
                  <c:v>6.2870000000000096E-3</c:v>
                </c:pt>
                <c:pt idx="1255">
                  <c:v>6.3049999999999998E-3</c:v>
                </c:pt>
                <c:pt idx="1256">
                  <c:v>6.323000000000004E-3</c:v>
                </c:pt>
                <c:pt idx="1257">
                  <c:v>6.3400000000000071E-3</c:v>
                </c:pt>
                <c:pt idx="1258">
                  <c:v>6.3570000000000102E-3</c:v>
                </c:pt>
                <c:pt idx="1259">
                  <c:v>6.3730000000000123E-3</c:v>
                </c:pt>
                <c:pt idx="1260">
                  <c:v>6.3890000000000006E-3</c:v>
                </c:pt>
                <c:pt idx="1261">
                  <c:v>6.4040000000000017E-3</c:v>
                </c:pt>
                <c:pt idx="1262">
                  <c:v>6.4200000000000038E-3</c:v>
                </c:pt>
                <c:pt idx="1263">
                  <c:v>6.434000000000004E-3</c:v>
                </c:pt>
                <c:pt idx="1264">
                  <c:v>6.4480000000000041E-3</c:v>
                </c:pt>
                <c:pt idx="1265">
                  <c:v>6.4620000000000042E-3</c:v>
                </c:pt>
                <c:pt idx="1266">
                  <c:v>6.4750000000000033E-3</c:v>
                </c:pt>
                <c:pt idx="1267">
                  <c:v>6.4880000000000024E-3</c:v>
                </c:pt>
                <c:pt idx="1268">
                  <c:v>6.5000000000000006E-3</c:v>
                </c:pt>
                <c:pt idx="1269">
                  <c:v>6.5120000000000126E-3</c:v>
                </c:pt>
                <c:pt idx="1270">
                  <c:v>6.5230000000000097E-3</c:v>
                </c:pt>
                <c:pt idx="1271">
                  <c:v>6.5330000000000058E-3</c:v>
                </c:pt>
                <c:pt idx="1272">
                  <c:v>6.5430000000000019E-3</c:v>
                </c:pt>
                <c:pt idx="1273">
                  <c:v>6.5530000000000119E-3</c:v>
                </c:pt>
                <c:pt idx="1274">
                  <c:v>6.5620000000000071E-3</c:v>
                </c:pt>
                <c:pt idx="1275">
                  <c:v>6.5700000000000012E-3</c:v>
                </c:pt>
                <c:pt idx="1276">
                  <c:v>6.5780000000000092E-3</c:v>
                </c:pt>
                <c:pt idx="1277">
                  <c:v>6.5850000000000023E-3</c:v>
                </c:pt>
                <c:pt idx="1278">
                  <c:v>6.5920000000000093E-3</c:v>
                </c:pt>
                <c:pt idx="1279">
                  <c:v>6.5980000000000014E-3</c:v>
                </c:pt>
                <c:pt idx="1280">
                  <c:v>6.6040000000000074E-3</c:v>
                </c:pt>
                <c:pt idx="1281">
                  <c:v>6.6080000000000114E-3</c:v>
                </c:pt>
                <c:pt idx="1282">
                  <c:v>6.6130000000000026E-3</c:v>
                </c:pt>
                <c:pt idx="1283">
                  <c:v>6.6170000000000066E-3</c:v>
                </c:pt>
                <c:pt idx="1284">
                  <c:v>6.6200000000000096E-3</c:v>
                </c:pt>
                <c:pt idx="1285">
                  <c:v>6.6230000000000126E-3</c:v>
                </c:pt>
                <c:pt idx="1286">
                  <c:v>6.6250000000000007E-3</c:v>
                </c:pt>
                <c:pt idx="1287">
                  <c:v>6.6260000000000017E-3</c:v>
                </c:pt>
                <c:pt idx="1288">
                  <c:v>6.6280000000000037E-3</c:v>
                </c:pt>
                <c:pt idx="1289">
                  <c:v>6.6280000000000037E-3</c:v>
                </c:pt>
                <c:pt idx="1290">
                  <c:v>6.6280000000000037E-3</c:v>
                </c:pt>
                <c:pt idx="1291">
                  <c:v>6.6270000000000027E-3</c:v>
                </c:pt>
                <c:pt idx="1292">
                  <c:v>6.6260000000000017E-3</c:v>
                </c:pt>
                <c:pt idx="1293">
                  <c:v>6.6250000000000007E-3</c:v>
                </c:pt>
                <c:pt idx="1294">
                  <c:v>6.6220000000000116E-3</c:v>
                </c:pt>
                <c:pt idx="1295">
                  <c:v>6.6200000000000096E-3</c:v>
                </c:pt>
                <c:pt idx="1296">
                  <c:v>6.6170000000000066E-3</c:v>
                </c:pt>
                <c:pt idx="1297">
                  <c:v>6.6130000000000026E-3</c:v>
                </c:pt>
                <c:pt idx="1298">
                  <c:v>6.6090000000000124E-3</c:v>
                </c:pt>
                <c:pt idx="1299">
                  <c:v>6.6040000000000074E-3</c:v>
                </c:pt>
                <c:pt idx="1300">
                  <c:v>6.5990000000000024E-3</c:v>
                </c:pt>
                <c:pt idx="1301">
                  <c:v>6.5930000000000103E-3</c:v>
                </c:pt>
                <c:pt idx="1302">
                  <c:v>6.5870000000000043E-3</c:v>
                </c:pt>
                <c:pt idx="1303">
                  <c:v>6.5810000000000122E-3</c:v>
                </c:pt>
                <c:pt idx="1304">
                  <c:v>6.5740000000000052E-3</c:v>
                </c:pt>
                <c:pt idx="1305">
                  <c:v>6.5660000000000111E-3</c:v>
                </c:pt>
                <c:pt idx="1306">
                  <c:v>6.5590000000000041E-3</c:v>
                </c:pt>
                <c:pt idx="1307">
                  <c:v>6.5500000000000089E-3</c:v>
                </c:pt>
                <c:pt idx="1308">
                  <c:v>6.5420000000000009E-3</c:v>
                </c:pt>
                <c:pt idx="1309">
                  <c:v>6.5330000000000058E-3</c:v>
                </c:pt>
                <c:pt idx="1310">
                  <c:v>6.5230000000000097E-3</c:v>
                </c:pt>
                <c:pt idx="1311">
                  <c:v>6.5140000000000007E-3</c:v>
                </c:pt>
                <c:pt idx="1312">
                  <c:v>6.5040000000000046E-3</c:v>
                </c:pt>
                <c:pt idx="1313">
                  <c:v>6.4930000000000074E-3</c:v>
                </c:pt>
                <c:pt idx="1314">
                  <c:v>6.4820000000000103E-3</c:v>
                </c:pt>
                <c:pt idx="1315">
                  <c:v>6.4709999999999993E-3</c:v>
                </c:pt>
                <c:pt idx="1316">
                  <c:v>6.4600000000000022E-3</c:v>
                </c:pt>
                <c:pt idx="1317">
                  <c:v>6.4480000000000041E-3</c:v>
                </c:pt>
                <c:pt idx="1318">
                  <c:v>6.436000000000006E-3</c:v>
                </c:pt>
                <c:pt idx="1319">
                  <c:v>6.4240000000000078E-3</c:v>
                </c:pt>
                <c:pt idx="1320">
                  <c:v>6.4120000000000097E-3</c:v>
                </c:pt>
                <c:pt idx="1321">
                  <c:v>6.3990000000000106E-3</c:v>
                </c:pt>
                <c:pt idx="1322">
                  <c:v>6.3860000000000115E-3</c:v>
                </c:pt>
                <c:pt idx="1323">
                  <c:v>6.3720000000000113E-3</c:v>
                </c:pt>
                <c:pt idx="1324">
                  <c:v>6.3590000000000122E-3</c:v>
                </c:pt>
                <c:pt idx="1325">
                  <c:v>6.3450000000000121E-3</c:v>
                </c:pt>
                <c:pt idx="1326">
                  <c:v>6.331000000000012E-3</c:v>
                </c:pt>
                <c:pt idx="1327">
                  <c:v>6.3170000000000118E-3</c:v>
                </c:pt>
                <c:pt idx="1328">
                  <c:v>6.3030000000000117E-3</c:v>
                </c:pt>
                <c:pt idx="1329">
                  <c:v>6.2880000000000106E-3</c:v>
                </c:pt>
                <c:pt idx="1330">
                  <c:v>6.2740000000000105E-3</c:v>
                </c:pt>
                <c:pt idx="1331">
                  <c:v>6.2590000000000093E-3</c:v>
                </c:pt>
                <c:pt idx="1332">
                  <c:v>6.2440000000000082E-3</c:v>
                </c:pt>
                <c:pt idx="1333">
                  <c:v>6.2290000000000071E-3</c:v>
                </c:pt>
                <c:pt idx="1334">
                  <c:v>6.214000000000006E-3</c:v>
                </c:pt>
                <c:pt idx="1335">
                  <c:v>6.1990000000000049E-3</c:v>
                </c:pt>
                <c:pt idx="1336">
                  <c:v>6.1830000000000027E-3</c:v>
                </c:pt>
                <c:pt idx="1337">
                  <c:v>6.1680000000000016E-3</c:v>
                </c:pt>
                <c:pt idx="1338">
                  <c:v>6.1519999999999995E-3</c:v>
                </c:pt>
                <c:pt idx="1339">
                  <c:v>6.1370000000000122E-3</c:v>
                </c:pt>
                <c:pt idx="1340">
                  <c:v>6.1210000000000101E-3</c:v>
                </c:pt>
                <c:pt idx="1341">
                  <c:v>6.105000000000008E-3</c:v>
                </c:pt>
                <c:pt idx="1342">
                  <c:v>6.0890000000000059E-3</c:v>
                </c:pt>
                <c:pt idx="1343">
                  <c:v>6.0730000000000037E-3</c:v>
                </c:pt>
                <c:pt idx="1344">
                  <c:v>6.0570000000000016E-3</c:v>
                </c:pt>
                <c:pt idx="1345">
                  <c:v>6.0409999999999995E-3</c:v>
                </c:pt>
                <c:pt idx="1346">
                  <c:v>6.0260000000000122E-3</c:v>
                </c:pt>
                <c:pt idx="1347">
                  <c:v>6.0100000000000101E-3</c:v>
                </c:pt>
                <c:pt idx="1348">
                  <c:v>5.994000000000008E-3</c:v>
                </c:pt>
                <c:pt idx="1349">
                  <c:v>5.9780000000000059E-3</c:v>
                </c:pt>
                <c:pt idx="1350">
                  <c:v>5.9620000000000038E-3</c:v>
                </c:pt>
                <c:pt idx="1351">
                  <c:v>5.9460000000000016E-3</c:v>
                </c:pt>
                <c:pt idx="1352">
                  <c:v>5.9299999999999995E-3</c:v>
                </c:pt>
                <c:pt idx="1353">
                  <c:v>5.9140000000000113E-3</c:v>
                </c:pt>
                <c:pt idx="1354">
                  <c:v>5.8980000000000091E-3</c:v>
                </c:pt>
                <c:pt idx="1355">
                  <c:v>5.882000000000007E-3</c:v>
                </c:pt>
                <c:pt idx="1356">
                  <c:v>5.8660000000000049E-3</c:v>
                </c:pt>
                <c:pt idx="1357">
                  <c:v>5.8510000000000038E-3</c:v>
                </c:pt>
                <c:pt idx="1358">
                  <c:v>5.8350000000000016E-3</c:v>
                </c:pt>
                <c:pt idx="1359">
                  <c:v>5.8200000000000005E-3</c:v>
                </c:pt>
                <c:pt idx="1360">
                  <c:v>5.8040000000000123E-3</c:v>
                </c:pt>
                <c:pt idx="1361">
                  <c:v>5.7890000000000112E-3</c:v>
                </c:pt>
                <c:pt idx="1362">
                  <c:v>5.773000000000009E-3</c:v>
                </c:pt>
                <c:pt idx="1363">
                  <c:v>5.7580000000000079E-3</c:v>
                </c:pt>
                <c:pt idx="1364">
                  <c:v>5.7430000000000068E-3</c:v>
                </c:pt>
                <c:pt idx="1365">
                  <c:v>5.7280000000000057E-3</c:v>
                </c:pt>
                <c:pt idx="1366">
                  <c:v>5.7130000000000045E-3</c:v>
                </c:pt>
                <c:pt idx="1367">
                  <c:v>5.6980000000000034E-3</c:v>
                </c:pt>
                <c:pt idx="1368">
                  <c:v>5.6830000000000023E-3</c:v>
                </c:pt>
                <c:pt idx="1369">
                  <c:v>5.6680000000000012E-3</c:v>
                </c:pt>
                <c:pt idx="1370">
                  <c:v>5.654000000000001E-3</c:v>
                </c:pt>
                <c:pt idx="1371">
                  <c:v>5.6389999999999999E-3</c:v>
                </c:pt>
                <c:pt idx="1372">
                  <c:v>5.6249999999999998E-3</c:v>
                </c:pt>
                <c:pt idx="1373">
                  <c:v>5.6109999999999997E-3</c:v>
                </c:pt>
                <c:pt idx="1374">
                  <c:v>5.5969999999999995E-3</c:v>
                </c:pt>
                <c:pt idx="1375">
                  <c:v>5.5829999999999994E-3</c:v>
                </c:pt>
                <c:pt idx="1376">
                  <c:v>5.5689999999999993E-3</c:v>
                </c:pt>
                <c:pt idx="1377">
                  <c:v>5.5560000000000002E-3</c:v>
                </c:pt>
                <c:pt idx="1378">
                  <c:v>5.5420000000000001E-3</c:v>
                </c:pt>
                <c:pt idx="1379">
                  <c:v>5.5290000000000009E-3</c:v>
                </c:pt>
                <c:pt idx="1380">
                  <c:v>5.5160000000000018E-3</c:v>
                </c:pt>
                <c:pt idx="1381">
                  <c:v>5.5030000000000027E-3</c:v>
                </c:pt>
                <c:pt idx="1382">
                  <c:v>5.4900000000000036E-3</c:v>
                </c:pt>
                <c:pt idx="1383">
                  <c:v>5.4770000000000044E-3</c:v>
                </c:pt>
                <c:pt idx="1384">
                  <c:v>5.4640000000000053E-3</c:v>
                </c:pt>
                <c:pt idx="1385">
                  <c:v>5.4520000000000072E-3</c:v>
                </c:pt>
                <c:pt idx="1386">
                  <c:v>5.4400000000000091E-3</c:v>
                </c:pt>
                <c:pt idx="1387">
                  <c:v>5.4280000000000109E-3</c:v>
                </c:pt>
                <c:pt idx="1388">
                  <c:v>5.4159999999999989E-3</c:v>
                </c:pt>
                <c:pt idx="1389">
                  <c:v>5.4040000000000008E-3</c:v>
                </c:pt>
                <c:pt idx="1390">
                  <c:v>5.3920000000000027E-3</c:v>
                </c:pt>
                <c:pt idx="1391">
                  <c:v>5.3810000000000056E-3</c:v>
                </c:pt>
                <c:pt idx="1392">
                  <c:v>5.3700000000000084E-3</c:v>
                </c:pt>
                <c:pt idx="1393">
                  <c:v>5.3590000000000113E-3</c:v>
                </c:pt>
                <c:pt idx="1394">
                  <c:v>5.3480000000000003E-3</c:v>
                </c:pt>
                <c:pt idx="1395">
                  <c:v>5.3370000000000032E-3</c:v>
                </c:pt>
                <c:pt idx="1396">
                  <c:v>5.3260000000000061E-3</c:v>
                </c:pt>
                <c:pt idx="1397">
                  <c:v>5.31600000000001E-3</c:v>
                </c:pt>
                <c:pt idx="1398">
                  <c:v>5.306E-3</c:v>
                </c:pt>
                <c:pt idx="1399">
                  <c:v>5.2960000000000038E-3</c:v>
                </c:pt>
                <c:pt idx="1400">
                  <c:v>5.2860000000000077E-3</c:v>
                </c:pt>
                <c:pt idx="1401">
                  <c:v>5.2760000000000116E-3</c:v>
                </c:pt>
                <c:pt idx="1402">
                  <c:v>5.2670000000000026E-3</c:v>
                </c:pt>
                <c:pt idx="1403">
                  <c:v>5.2580000000000075E-3</c:v>
                </c:pt>
                <c:pt idx="1404">
                  <c:v>5.2480000000000113E-3</c:v>
                </c:pt>
                <c:pt idx="1405">
                  <c:v>5.2390000000000023E-3</c:v>
                </c:pt>
                <c:pt idx="1406">
                  <c:v>5.2310000000000082E-3</c:v>
                </c:pt>
                <c:pt idx="1407">
                  <c:v>5.2219999999999992E-3</c:v>
                </c:pt>
                <c:pt idx="1408">
                  <c:v>5.2140000000000051E-3</c:v>
                </c:pt>
                <c:pt idx="1409">
                  <c:v>5.206000000000011E-3</c:v>
                </c:pt>
                <c:pt idx="1410">
                  <c:v>5.198000000000003E-3</c:v>
                </c:pt>
                <c:pt idx="1411">
                  <c:v>5.1900000000000088E-3</c:v>
                </c:pt>
                <c:pt idx="1412">
                  <c:v>5.1820000000000008E-3</c:v>
                </c:pt>
                <c:pt idx="1413">
                  <c:v>5.1750000000000077E-3</c:v>
                </c:pt>
                <c:pt idx="1414">
                  <c:v>5.1669999999999997E-3</c:v>
                </c:pt>
                <c:pt idx="1415">
                  <c:v>5.1600000000000066E-3</c:v>
                </c:pt>
                <c:pt idx="1416">
                  <c:v>5.1529999999999996E-3</c:v>
                </c:pt>
                <c:pt idx="1417">
                  <c:v>5.1470000000000075E-3</c:v>
                </c:pt>
                <c:pt idx="1418">
                  <c:v>5.1400000000000005E-3</c:v>
                </c:pt>
                <c:pt idx="1419">
                  <c:v>5.1340000000000083E-3</c:v>
                </c:pt>
                <c:pt idx="1420">
                  <c:v>5.1270000000000013E-3</c:v>
                </c:pt>
                <c:pt idx="1421">
                  <c:v>5.1210000000000092E-3</c:v>
                </c:pt>
                <c:pt idx="1422">
                  <c:v>5.1160000000000042E-3</c:v>
                </c:pt>
                <c:pt idx="1423">
                  <c:v>5.1100000000000121E-3</c:v>
                </c:pt>
                <c:pt idx="1424">
                  <c:v>5.1050000000000071E-3</c:v>
                </c:pt>
                <c:pt idx="1425">
                  <c:v>5.0990000000000011E-3</c:v>
                </c:pt>
                <c:pt idx="1426">
                  <c:v>5.09400000000001E-3</c:v>
                </c:pt>
                <c:pt idx="1427">
                  <c:v>5.089000000000005E-3</c:v>
                </c:pt>
                <c:pt idx="1428">
                  <c:v>5.085000000000001E-3</c:v>
                </c:pt>
                <c:pt idx="1429">
                  <c:v>5.0800000000000099E-3</c:v>
                </c:pt>
                <c:pt idx="1430">
                  <c:v>5.0760000000000059E-3</c:v>
                </c:pt>
                <c:pt idx="1431">
                  <c:v>5.0720000000000019E-3</c:v>
                </c:pt>
                <c:pt idx="1432">
                  <c:v>5.0680000000000117E-3</c:v>
                </c:pt>
                <c:pt idx="1433">
                  <c:v>5.0640000000000077E-3</c:v>
                </c:pt>
                <c:pt idx="1434">
                  <c:v>5.0600000000000037E-3</c:v>
                </c:pt>
                <c:pt idx="1435">
                  <c:v>5.0570000000000007E-3</c:v>
                </c:pt>
                <c:pt idx="1436">
                  <c:v>5.0540000000000116E-3</c:v>
                </c:pt>
                <c:pt idx="1437">
                  <c:v>5.0510000000000086E-3</c:v>
                </c:pt>
                <c:pt idx="1438">
                  <c:v>5.0480000000000056E-3</c:v>
                </c:pt>
                <c:pt idx="1439">
                  <c:v>5.0450000000000026E-3</c:v>
                </c:pt>
                <c:pt idx="1440">
                  <c:v>5.0419999999999996E-3</c:v>
                </c:pt>
                <c:pt idx="1441">
                  <c:v>5.0400000000000115E-3</c:v>
                </c:pt>
                <c:pt idx="1442">
                  <c:v>5.0380000000000095E-3</c:v>
                </c:pt>
                <c:pt idx="1443">
                  <c:v>5.0360000000000075E-3</c:v>
                </c:pt>
                <c:pt idx="1444">
                  <c:v>5.0340000000000055E-3</c:v>
                </c:pt>
                <c:pt idx="1445">
                  <c:v>5.0330000000000045E-3</c:v>
                </c:pt>
                <c:pt idx="1446">
                  <c:v>5.0310000000000025E-3</c:v>
                </c:pt>
                <c:pt idx="1447">
                  <c:v>5.0300000000000015E-3</c:v>
                </c:pt>
                <c:pt idx="1448">
                  <c:v>5.0290000000000005E-3</c:v>
                </c:pt>
                <c:pt idx="1449">
                  <c:v>5.0279999999999995E-3</c:v>
                </c:pt>
                <c:pt idx="1450">
                  <c:v>5.0270000000000124E-3</c:v>
                </c:pt>
                <c:pt idx="1451">
                  <c:v>5.0260000000000114E-3</c:v>
                </c:pt>
                <c:pt idx="1452">
                  <c:v>5.0260000000000114E-3</c:v>
                </c:pt>
                <c:pt idx="1453">
                  <c:v>5.0260000000000114E-3</c:v>
                </c:pt>
                <c:pt idx="1454">
                  <c:v>5.0260000000000114E-3</c:v>
                </c:pt>
                <c:pt idx="1455">
                  <c:v>5.0260000000000114E-3</c:v>
                </c:pt>
                <c:pt idx="1456">
                  <c:v>5.0260000000000114E-3</c:v>
                </c:pt>
                <c:pt idx="1457">
                  <c:v>5.0270000000000124E-3</c:v>
                </c:pt>
                <c:pt idx="1458">
                  <c:v>5.0270000000000124E-3</c:v>
                </c:pt>
                <c:pt idx="1459">
                  <c:v>5.0279999999999995E-3</c:v>
                </c:pt>
                <c:pt idx="1460">
                  <c:v>5.0290000000000005E-3</c:v>
                </c:pt>
                <c:pt idx="1461">
                  <c:v>5.0300000000000015E-3</c:v>
                </c:pt>
                <c:pt idx="1462">
                  <c:v>5.0320000000000035E-3</c:v>
                </c:pt>
                <c:pt idx="1463">
                  <c:v>5.0330000000000045E-3</c:v>
                </c:pt>
                <c:pt idx="1464">
                  <c:v>5.0350000000000065E-3</c:v>
                </c:pt>
                <c:pt idx="1465">
                  <c:v>5.0370000000000085E-3</c:v>
                </c:pt>
                <c:pt idx="1466">
                  <c:v>5.0390000000000105E-3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Schrodinger!$M$459</c:f>
              <c:strCache>
                <c:ptCount val="1"/>
                <c:pt idx="0">
                  <c:v>2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Schrodinger!$M$460:$M$4895</c:f>
              <c:numCache>
                <c:formatCode>General</c:formatCode>
                <c:ptCount val="4436"/>
                <c:pt idx="217">
                  <c:v>2.9999999999999992E-3</c:v>
                </c:pt>
                <c:pt idx="218">
                  <c:v>2.9999999999999992E-3</c:v>
                </c:pt>
                <c:pt idx="219">
                  <c:v>2.9999999999999992E-3</c:v>
                </c:pt>
                <c:pt idx="220">
                  <c:v>2.9999999999999992E-3</c:v>
                </c:pt>
                <c:pt idx="221">
                  <c:v>2.9999999999999992E-3</c:v>
                </c:pt>
                <c:pt idx="222">
                  <c:v>3.0010000000000002E-3</c:v>
                </c:pt>
                <c:pt idx="223">
                  <c:v>3.0010000000000002E-3</c:v>
                </c:pt>
                <c:pt idx="224">
                  <c:v>3.0010000000000002E-3</c:v>
                </c:pt>
                <c:pt idx="225">
                  <c:v>3.0020000000000012E-3</c:v>
                </c:pt>
                <c:pt idx="226">
                  <c:v>3.0020000000000012E-3</c:v>
                </c:pt>
                <c:pt idx="227">
                  <c:v>3.0020000000000012E-3</c:v>
                </c:pt>
                <c:pt idx="228">
                  <c:v>3.0030000000000022E-3</c:v>
                </c:pt>
                <c:pt idx="229">
                  <c:v>3.0040000000000032E-3</c:v>
                </c:pt>
                <c:pt idx="230">
                  <c:v>3.0040000000000032E-3</c:v>
                </c:pt>
                <c:pt idx="231">
                  <c:v>3.0050000000000042E-3</c:v>
                </c:pt>
                <c:pt idx="232">
                  <c:v>3.0060000000000052E-3</c:v>
                </c:pt>
                <c:pt idx="233">
                  <c:v>3.0060000000000052E-3</c:v>
                </c:pt>
                <c:pt idx="234">
                  <c:v>3.0070000000000062E-3</c:v>
                </c:pt>
                <c:pt idx="235">
                  <c:v>3.0080000000000072E-3</c:v>
                </c:pt>
                <c:pt idx="236">
                  <c:v>3.0090000000000082E-3</c:v>
                </c:pt>
                <c:pt idx="237">
                  <c:v>3.0100000000000092E-3</c:v>
                </c:pt>
                <c:pt idx="238">
                  <c:v>3.0110000000000102E-3</c:v>
                </c:pt>
                <c:pt idx="239">
                  <c:v>3.0120000000000112E-3</c:v>
                </c:pt>
                <c:pt idx="240">
                  <c:v>3.0130000000000122E-3</c:v>
                </c:pt>
                <c:pt idx="241">
                  <c:v>3.0139999999999993E-3</c:v>
                </c:pt>
                <c:pt idx="242">
                  <c:v>3.0160000000000013E-3</c:v>
                </c:pt>
                <c:pt idx="243">
                  <c:v>3.0170000000000023E-3</c:v>
                </c:pt>
                <c:pt idx="244">
                  <c:v>3.0180000000000033E-3</c:v>
                </c:pt>
                <c:pt idx="245">
                  <c:v>3.0200000000000053E-3</c:v>
                </c:pt>
                <c:pt idx="246">
                  <c:v>3.0210000000000063E-3</c:v>
                </c:pt>
                <c:pt idx="247">
                  <c:v>3.0230000000000083E-3</c:v>
                </c:pt>
                <c:pt idx="248">
                  <c:v>3.0240000000000093E-3</c:v>
                </c:pt>
                <c:pt idx="249">
                  <c:v>3.0260000000000113E-3</c:v>
                </c:pt>
                <c:pt idx="250">
                  <c:v>3.0270000000000123E-3</c:v>
                </c:pt>
                <c:pt idx="251">
                  <c:v>3.0290000000000004E-3</c:v>
                </c:pt>
                <c:pt idx="252">
                  <c:v>3.0310000000000024E-3</c:v>
                </c:pt>
                <c:pt idx="253">
                  <c:v>3.0330000000000044E-3</c:v>
                </c:pt>
                <c:pt idx="254">
                  <c:v>3.0350000000000064E-3</c:v>
                </c:pt>
                <c:pt idx="255">
                  <c:v>3.0370000000000084E-3</c:v>
                </c:pt>
                <c:pt idx="256">
                  <c:v>3.0390000000000104E-3</c:v>
                </c:pt>
                <c:pt idx="257">
                  <c:v>3.0410000000000124E-3</c:v>
                </c:pt>
                <c:pt idx="258">
                  <c:v>3.0430000000000006E-3</c:v>
                </c:pt>
                <c:pt idx="259">
                  <c:v>3.0450000000000026E-3</c:v>
                </c:pt>
                <c:pt idx="260">
                  <c:v>3.0480000000000056E-3</c:v>
                </c:pt>
                <c:pt idx="261">
                  <c:v>3.0500000000000076E-3</c:v>
                </c:pt>
                <c:pt idx="262">
                  <c:v>3.0520000000000096E-3</c:v>
                </c:pt>
                <c:pt idx="263">
                  <c:v>3.0549999999999987E-3</c:v>
                </c:pt>
                <c:pt idx="264">
                  <c:v>3.0580000000000017E-3</c:v>
                </c:pt>
                <c:pt idx="265">
                  <c:v>3.0600000000000037E-3</c:v>
                </c:pt>
                <c:pt idx="266">
                  <c:v>3.0630000000000067E-3</c:v>
                </c:pt>
                <c:pt idx="267">
                  <c:v>3.0660000000000097E-3</c:v>
                </c:pt>
                <c:pt idx="268">
                  <c:v>3.0680000000000117E-3</c:v>
                </c:pt>
                <c:pt idx="269">
                  <c:v>3.0710000000000008E-3</c:v>
                </c:pt>
                <c:pt idx="270">
                  <c:v>3.0740000000000038E-3</c:v>
                </c:pt>
                <c:pt idx="271">
                  <c:v>3.0770000000000068E-3</c:v>
                </c:pt>
                <c:pt idx="272">
                  <c:v>3.0810000000000108E-3</c:v>
                </c:pt>
                <c:pt idx="273">
                  <c:v>3.0839999999999999E-3</c:v>
                </c:pt>
                <c:pt idx="274">
                  <c:v>3.0870000000000029E-3</c:v>
                </c:pt>
                <c:pt idx="275">
                  <c:v>3.0900000000000059E-3</c:v>
                </c:pt>
                <c:pt idx="276">
                  <c:v>3.0940000000000099E-3</c:v>
                </c:pt>
                <c:pt idx="277">
                  <c:v>3.0969999999999991E-3</c:v>
                </c:pt>
                <c:pt idx="278">
                  <c:v>3.1010000000000031E-3</c:v>
                </c:pt>
                <c:pt idx="279">
                  <c:v>3.1050000000000071E-3</c:v>
                </c:pt>
                <c:pt idx="280">
                  <c:v>3.1080000000000101E-3</c:v>
                </c:pt>
                <c:pt idx="281">
                  <c:v>3.1120000000000002E-3</c:v>
                </c:pt>
                <c:pt idx="282">
                  <c:v>3.1160000000000042E-3</c:v>
                </c:pt>
                <c:pt idx="283">
                  <c:v>3.1200000000000082E-3</c:v>
                </c:pt>
                <c:pt idx="284">
                  <c:v>3.1240000000000122E-3</c:v>
                </c:pt>
                <c:pt idx="285">
                  <c:v>3.1290000000000033E-3</c:v>
                </c:pt>
                <c:pt idx="286">
                  <c:v>3.1330000000000073E-3</c:v>
                </c:pt>
                <c:pt idx="287">
                  <c:v>3.1370000000000113E-3</c:v>
                </c:pt>
                <c:pt idx="288">
                  <c:v>3.1420000000000024E-3</c:v>
                </c:pt>
                <c:pt idx="289">
                  <c:v>3.1460000000000064E-3</c:v>
                </c:pt>
                <c:pt idx="290">
                  <c:v>3.1510000000000114E-3</c:v>
                </c:pt>
                <c:pt idx="291">
                  <c:v>3.1560000000000026E-3</c:v>
                </c:pt>
                <c:pt idx="292">
                  <c:v>3.1600000000000066E-3</c:v>
                </c:pt>
                <c:pt idx="293">
                  <c:v>3.1650000000000116E-3</c:v>
                </c:pt>
                <c:pt idx="294">
                  <c:v>3.1700000000000027E-3</c:v>
                </c:pt>
                <c:pt idx="295">
                  <c:v>3.1760000000000087E-3</c:v>
                </c:pt>
                <c:pt idx="296">
                  <c:v>3.1809999999999998E-3</c:v>
                </c:pt>
                <c:pt idx="297">
                  <c:v>3.1860000000000048E-3</c:v>
                </c:pt>
                <c:pt idx="298">
                  <c:v>3.1920000000000108E-3</c:v>
                </c:pt>
                <c:pt idx="299">
                  <c:v>3.1970000000000019E-3</c:v>
                </c:pt>
                <c:pt idx="300">
                  <c:v>3.2030000000000079E-3</c:v>
                </c:pt>
                <c:pt idx="301">
                  <c:v>3.209E-3</c:v>
                </c:pt>
                <c:pt idx="302">
                  <c:v>3.215000000000006E-3</c:v>
                </c:pt>
                <c:pt idx="303">
                  <c:v>3.221000000000012E-3</c:v>
                </c:pt>
                <c:pt idx="304">
                  <c:v>3.2270000000000042E-3</c:v>
                </c:pt>
                <c:pt idx="305">
                  <c:v>3.2330000000000102E-3</c:v>
                </c:pt>
                <c:pt idx="306">
                  <c:v>3.2390000000000023E-3</c:v>
                </c:pt>
                <c:pt idx="307">
                  <c:v>3.2460000000000093E-3</c:v>
                </c:pt>
                <c:pt idx="308">
                  <c:v>3.2520000000000014E-3</c:v>
                </c:pt>
                <c:pt idx="309">
                  <c:v>3.2590000000000084E-3</c:v>
                </c:pt>
                <c:pt idx="310">
                  <c:v>3.2660000000000015E-3</c:v>
                </c:pt>
                <c:pt idx="311">
                  <c:v>3.2730000000000085E-3</c:v>
                </c:pt>
                <c:pt idx="312">
                  <c:v>3.2800000000000017E-3</c:v>
                </c:pt>
                <c:pt idx="313">
                  <c:v>3.2870000000000087E-3</c:v>
                </c:pt>
                <c:pt idx="314">
                  <c:v>3.2940000000000018E-3</c:v>
                </c:pt>
                <c:pt idx="315">
                  <c:v>3.3020000000000098E-3</c:v>
                </c:pt>
                <c:pt idx="316">
                  <c:v>3.3090000000000029E-3</c:v>
                </c:pt>
                <c:pt idx="317">
                  <c:v>3.3170000000000109E-3</c:v>
                </c:pt>
                <c:pt idx="318">
                  <c:v>3.325000000000005E-3</c:v>
                </c:pt>
                <c:pt idx="319">
                  <c:v>3.3329999999999992E-3</c:v>
                </c:pt>
                <c:pt idx="320">
                  <c:v>3.3410000000000072E-3</c:v>
                </c:pt>
                <c:pt idx="321">
                  <c:v>3.3490000000000013E-3</c:v>
                </c:pt>
                <c:pt idx="322">
                  <c:v>3.3570000000000093E-3</c:v>
                </c:pt>
                <c:pt idx="323">
                  <c:v>3.3660000000000044E-3</c:v>
                </c:pt>
                <c:pt idx="324">
                  <c:v>3.3749999999999995E-3</c:v>
                </c:pt>
                <c:pt idx="325">
                  <c:v>3.3830000000000075E-3</c:v>
                </c:pt>
                <c:pt idx="326">
                  <c:v>3.3920000000000027E-3</c:v>
                </c:pt>
                <c:pt idx="327">
                  <c:v>3.4010000000000117E-3</c:v>
                </c:pt>
                <c:pt idx="328">
                  <c:v>3.4100000000000068E-3</c:v>
                </c:pt>
                <c:pt idx="329">
                  <c:v>3.4200000000000029E-3</c:v>
                </c:pt>
                <c:pt idx="330">
                  <c:v>3.4290000000000119E-3</c:v>
                </c:pt>
                <c:pt idx="331">
                  <c:v>3.439000000000008E-3</c:v>
                </c:pt>
                <c:pt idx="332">
                  <c:v>3.4490000000000041E-3</c:v>
                </c:pt>
                <c:pt idx="333">
                  <c:v>3.4579999999999993E-3</c:v>
                </c:pt>
                <c:pt idx="334">
                  <c:v>3.4680000000000093E-3</c:v>
                </c:pt>
                <c:pt idx="335">
                  <c:v>3.4790000000000064E-3</c:v>
                </c:pt>
                <c:pt idx="336">
                  <c:v>3.4890000000000025E-3</c:v>
                </c:pt>
                <c:pt idx="337">
                  <c:v>3.4990000000000125E-3</c:v>
                </c:pt>
                <c:pt idx="338">
                  <c:v>3.5100000000000096E-3</c:v>
                </c:pt>
                <c:pt idx="339">
                  <c:v>3.5210000000000068E-3</c:v>
                </c:pt>
                <c:pt idx="340">
                  <c:v>3.5320000000000039E-3</c:v>
                </c:pt>
                <c:pt idx="341">
                  <c:v>3.543000000000001E-3</c:v>
                </c:pt>
                <c:pt idx="342">
                  <c:v>3.554000000000012E-3</c:v>
                </c:pt>
                <c:pt idx="343">
                  <c:v>3.5650000000000091E-3</c:v>
                </c:pt>
                <c:pt idx="344">
                  <c:v>3.5770000000000073E-3</c:v>
                </c:pt>
                <c:pt idx="345">
                  <c:v>3.5880000000000044E-3</c:v>
                </c:pt>
                <c:pt idx="346">
                  <c:v>3.6000000000000025E-3</c:v>
                </c:pt>
                <c:pt idx="347">
                  <c:v>3.6120000000000006E-3</c:v>
                </c:pt>
                <c:pt idx="348">
                  <c:v>3.6239999999999988E-3</c:v>
                </c:pt>
                <c:pt idx="349">
                  <c:v>3.6360000000000108E-3</c:v>
                </c:pt>
                <c:pt idx="350">
                  <c:v>3.6480000000000089E-3</c:v>
                </c:pt>
                <c:pt idx="351">
                  <c:v>3.661000000000008E-3</c:v>
                </c:pt>
                <c:pt idx="352">
                  <c:v>3.6730000000000061E-3</c:v>
                </c:pt>
                <c:pt idx="353">
                  <c:v>3.6860000000000052E-3</c:v>
                </c:pt>
                <c:pt idx="354">
                  <c:v>3.6980000000000034E-3</c:v>
                </c:pt>
                <c:pt idx="355">
                  <c:v>3.7110000000000025E-3</c:v>
                </c:pt>
                <c:pt idx="356">
                  <c:v>3.7240000000000016E-3</c:v>
                </c:pt>
                <c:pt idx="357">
                  <c:v>3.7370000000000007E-3</c:v>
                </c:pt>
                <c:pt idx="358">
                  <c:v>3.7510000000000009E-3</c:v>
                </c:pt>
                <c:pt idx="359">
                  <c:v>3.764E-3</c:v>
                </c:pt>
                <c:pt idx="360">
                  <c:v>3.7769999999999991E-3</c:v>
                </c:pt>
                <c:pt idx="361">
                  <c:v>3.7909999999999992E-3</c:v>
                </c:pt>
                <c:pt idx="362">
                  <c:v>3.8049999999999994E-3</c:v>
                </c:pt>
                <c:pt idx="363">
                  <c:v>3.8180000000000124E-3</c:v>
                </c:pt>
                <c:pt idx="364">
                  <c:v>3.8320000000000125E-3</c:v>
                </c:pt>
                <c:pt idx="365">
                  <c:v>3.8459999999999987E-3</c:v>
                </c:pt>
                <c:pt idx="366">
                  <c:v>3.8599999999999988E-3</c:v>
                </c:pt>
                <c:pt idx="367">
                  <c:v>3.873999999999999E-3</c:v>
                </c:pt>
                <c:pt idx="368">
                  <c:v>3.8879999999999991E-3</c:v>
                </c:pt>
                <c:pt idx="369">
                  <c:v>3.9019999999999992E-3</c:v>
                </c:pt>
                <c:pt idx="370">
                  <c:v>3.9159999999999993E-3</c:v>
                </c:pt>
                <c:pt idx="371">
                  <c:v>3.9299999999999995E-3</c:v>
                </c:pt>
                <c:pt idx="372">
                  <c:v>3.9450000000000006E-3</c:v>
                </c:pt>
                <c:pt idx="373">
                  <c:v>3.9590000000000007E-3</c:v>
                </c:pt>
                <c:pt idx="374">
                  <c:v>3.9730000000000008E-3</c:v>
                </c:pt>
                <c:pt idx="375">
                  <c:v>3.988000000000002E-3</c:v>
                </c:pt>
                <c:pt idx="376">
                  <c:v>4.0020000000000021E-3</c:v>
                </c:pt>
                <c:pt idx="377">
                  <c:v>4.0160000000000022E-3</c:v>
                </c:pt>
                <c:pt idx="378">
                  <c:v>4.0310000000000033E-3</c:v>
                </c:pt>
                <c:pt idx="379">
                  <c:v>4.0450000000000035E-3</c:v>
                </c:pt>
                <c:pt idx="380">
                  <c:v>4.0590000000000036E-3</c:v>
                </c:pt>
                <c:pt idx="381">
                  <c:v>4.0740000000000047E-3</c:v>
                </c:pt>
                <c:pt idx="382">
                  <c:v>4.0880000000000048E-3</c:v>
                </c:pt>
                <c:pt idx="383">
                  <c:v>4.1020000000000049E-3</c:v>
                </c:pt>
                <c:pt idx="384">
                  <c:v>4.1160000000000051E-3</c:v>
                </c:pt>
                <c:pt idx="385">
                  <c:v>4.1300000000000052E-3</c:v>
                </c:pt>
                <c:pt idx="386">
                  <c:v>4.1440000000000053E-3</c:v>
                </c:pt>
                <c:pt idx="387">
                  <c:v>4.1580000000000054E-3</c:v>
                </c:pt>
                <c:pt idx="388">
                  <c:v>4.1710000000000046E-3</c:v>
                </c:pt>
                <c:pt idx="389">
                  <c:v>4.1850000000000047E-3</c:v>
                </c:pt>
                <c:pt idx="390">
                  <c:v>4.1980000000000038E-3</c:v>
                </c:pt>
                <c:pt idx="391">
                  <c:v>4.2120000000000039E-3</c:v>
                </c:pt>
                <c:pt idx="392">
                  <c:v>4.2250000000000031E-3</c:v>
                </c:pt>
                <c:pt idx="393">
                  <c:v>4.2380000000000022E-3</c:v>
                </c:pt>
                <c:pt idx="394">
                  <c:v>4.2510000000000013E-3</c:v>
                </c:pt>
                <c:pt idx="395">
                  <c:v>4.2629999999999994E-3</c:v>
                </c:pt>
                <c:pt idx="396">
                  <c:v>4.2760000000000124E-3</c:v>
                </c:pt>
                <c:pt idx="397">
                  <c:v>4.2880000000000106E-3</c:v>
                </c:pt>
                <c:pt idx="398">
                  <c:v>4.3000000000000087E-3</c:v>
                </c:pt>
                <c:pt idx="399">
                  <c:v>4.3110000000000058E-3</c:v>
                </c:pt>
                <c:pt idx="400">
                  <c:v>4.3230000000000039E-3</c:v>
                </c:pt>
                <c:pt idx="401">
                  <c:v>4.334000000000001E-3</c:v>
                </c:pt>
                <c:pt idx="402">
                  <c:v>4.345000000000012E-3</c:v>
                </c:pt>
                <c:pt idx="403">
                  <c:v>4.3550000000000082E-3</c:v>
                </c:pt>
                <c:pt idx="404">
                  <c:v>4.3660000000000053E-3</c:v>
                </c:pt>
                <c:pt idx="405">
                  <c:v>4.3760000000000014E-3</c:v>
                </c:pt>
                <c:pt idx="406">
                  <c:v>4.3850000000000104E-3</c:v>
                </c:pt>
                <c:pt idx="407">
                  <c:v>4.3940000000000055E-3</c:v>
                </c:pt>
                <c:pt idx="408">
                  <c:v>4.4030000000000007E-3</c:v>
                </c:pt>
                <c:pt idx="409">
                  <c:v>4.4120000000000097E-3</c:v>
                </c:pt>
                <c:pt idx="410">
                  <c:v>4.4200000000000038E-3</c:v>
                </c:pt>
                <c:pt idx="411">
                  <c:v>4.4270000000000108E-3</c:v>
                </c:pt>
                <c:pt idx="412">
                  <c:v>4.4350000000000049E-3</c:v>
                </c:pt>
                <c:pt idx="413">
                  <c:v>4.4420000000000119E-3</c:v>
                </c:pt>
                <c:pt idx="414">
                  <c:v>4.448000000000004E-3</c:v>
                </c:pt>
                <c:pt idx="415">
                  <c:v>4.45400000000001E-3</c:v>
                </c:pt>
                <c:pt idx="416">
                  <c:v>4.4590000000000012E-3</c:v>
                </c:pt>
                <c:pt idx="417">
                  <c:v>4.4640000000000062E-3</c:v>
                </c:pt>
                <c:pt idx="418">
                  <c:v>4.4690000000000112E-3</c:v>
                </c:pt>
                <c:pt idx="419">
                  <c:v>4.4730000000000013E-3</c:v>
                </c:pt>
                <c:pt idx="420">
                  <c:v>4.4760000000000043E-3</c:v>
                </c:pt>
                <c:pt idx="421">
                  <c:v>4.4790000000000073E-3</c:v>
                </c:pt>
                <c:pt idx="422">
                  <c:v>4.4820000000000103E-3</c:v>
                </c:pt>
                <c:pt idx="423">
                  <c:v>4.4840000000000123E-3</c:v>
                </c:pt>
                <c:pt idx="424">
                  <c:v>4.4849999999999994E-3</c:v>
                </c:pt>
                <c:pt idx="425">
                  <c:v>4.4860000000000004E-3</c:v>
                </c:pt>
                <c:pt idx="426">
                  <c:v>4.4860000000000004E-3</c:v>
                </c:pt>
                <c:pt idx="427">
                  <c:v>4.4860000000000004E-3</c:v>
                </c:pt>
                <c:pt idx="428">
                  <c:v>4.4849999999999994E-3</c:v>
                </c:pt>
                <c:pt idx="429">
                  <c:v>4.4830000000000113E-3</c:v>
                </c:pt>
                <c:pt idx="430">
                  <c:v>4.4810000000000093E-3</c:v>
                </c:pt>
                <c:pt idx="431">
                  <c:v>4.4790000000000073E-3</c:v>
                </c:pt>
                <c:pt idx="432">
                  <c:v>4.4760000000000043E-3</c:v>
                </c:pt>
                <c:pt idx="433">
                  <c:v>4.4720000000000003E-3</c:v>
                </c:pt>
                <c:pt idx="434">
                  <c:v>4.4670000000000092E-3</c:v>
                </c:pt>
                <c:pt idx="435">
                  <c:v>4.4620000000000042E-3</c:v>
                </c:pt>
                <c:pt idx="436">
                  <c:v>4.4569999999999992E-3</c:v>
                </c:pt>
                <c:pt idx="437">
                  <c:v>4.451000000000007E-3</c:v>
                </c:pt>
                <c:pt idx="438">
                  <c:v>4.444E-3</c:v>
                </c:pt>
                <c:pt idx="439">
                  <c:v>4.4370000000000069E-3</c:v>
                </c:pt>
                <c:pt idx="440">
                  <c:v>4.4289999999999989E-3</c:v>
                </c:pt>
                <c:pt idx="441">
                  <c:v>4.4210000000000048E-3</c:v>
                </c:pt>
                <c:pt idx="442">
                  <c:v>4.4120000000000097E-3</c:v>
                </c:pt>
                <c:pt idx="443">
                  <c:v>4.4019999999999997E-3</c:v>
                </c:pt>
                <c:pt idx="444">
                  <c:v>4.3920000000000035E-3</c:v>
                </c:pt>
                <c:pt idx="445">
                  <c:v>4.3810000000000064E-3</c:v>
                </c:pt>
                <c:pt idx="446">
                  <c:v>4.3700000000000093E-3</c:v>
                </c:pt>
                <c:pt idx="447">
                  <c:v>4.3590000000000122E-3</c:v>
                </c:pt>
                <c:pt idx="448">
                  <c:v>4.3470000000000002E-3</c:v>
                </c:pt>
                <c:pt idx="449">
                  <c:v>4.334000000000001E-3</c:v>
                </c:pt>
                <c:pt idx="450">
                  <c:v>4.3210000000000019E-3</c:v>
                </c:pt>
                <c:pt idx="451">
                  <c:v>4.3070000000000018E-3</c:v>
                </c:pt>
                <c:pt idx="452">
                  <c:v>4.2930000000000017E-3</c:v>
                </c:pt>
                <c:pt idx="453">
                  <c:v>4.2790000000000016E-3</c:v>
                </c:pt>
                <c:pt idx="454">
                  <c:v>4.2640000000000004E-3</c:v>
                </c:pt>
                <c:pt idx="455">
                  <c:v>4.2489999999999993E-3</c:v>
                </c:pt>
                <c:pt idx="456">
                  <c:v>4.2330000000000111E-3</c:v>
                </c:pt>
                <c:pt idx="457">
                  <c:v>4.2170000000000089E-3</c:v>
                </c:pt>
                <c:pt idx="458">
                  <c:v>4.2010000000000068E-3</c:v>
                </c:pt>
                <c:pt idx="459">
                  <c:v>4.1850000000000047E-3</c:v>
                </c:pt>
                <c:pt idx="460">
                  <c:v>4.1680000000000016E-3</c:v>
                </c:pt>
                <c:pt idx="461">
                  <c:v>4.1510000000000123E-3</c:v>
                </c:pt>
                <c:pt idx="462">
                  <c:v>4.1330000000000082E-3</c:v>
                </c:pt>
                <c:pt idx="463">
                  <c:v>4.1160000000000051E-3</c:v>
                </c:pt>
                <c:pt idx="464">
                  <c:v>4.0980000000000009E-3</c:v>
                </c:pt>
                <c:pt idx="465">
                  <c:v>4.0800000000000107E-3</c:v>
                </c:pt>
                <c:pt idx="466">
                  <c:v>4.0620000000000066E-3</c:v>
                </c:pt>
                <c:pt idx="467">
                  <c:v>4.0440000000000025E-3</c:v>
                </c:pt>
                <c:pt idx="468">
                  <c:v>4.0260000000000122E-3</c:v>
                </c:pt>
                <c:pt idx="469">
                  <c:v>4.0080000000000081E-3</c:v>
                </c:pt>
                <c:pt idx="470">
                  <c:v>3.990000000000004E-3</c:v>
                </c:pt>
                <c:pt idx="471">
                  <c:v>3.9719999999999998E-3</c:v>
                </c:pt>
                <c:pt idx="472">
                  <c:v>3.9540000000000096E-3</c:v>
                </c:pt>
                <c:pt idx="473">
                  <c:v>3.9360000000000055E-3</c:v>
                </c:pt>
                <c:pt idx="474">
                  <c:v>3.9180000000000013E-3</c:v>
                </c:pt>
                <c:pt idx="475">
                  <c:v>3.9000000000000111E-3</c:v>
                </c:pt>
                <c:pt idx="476">
                  <c:v>3.882000000000007E-3</c:v>
                </c:pt>
                <c:pt idx="477">
                  <c:v>3.8650000000000038E-3</c:v>
                </c:pt>
                <c:pt idx="478">
                  <c:v>3.8480000000000007E-3</c:v>
                </c:pt>
                <c:pt idx="479">
                  <c:v>3.8310000000000115E-3</c:v>
                </c:pt>
                <c:pt idx="480">
                  <c:v>3.8140000000000084E-3</c:v>
                </c:pt>
                <c:pt idx="481">
                  <c:v>3.7970000000000052E-3</c:v>
                </c:pt>
                <c:pt idx="482">
                  <c:v>3.7810000000000031E-3</c:v>
                </c:pt>
                <c:pt idx="483">
                  <c:v>3.766000000000002E-3</c:v>
                </c:pt>
                <c:pt idx="484">
                  <c:v>3.7499999999999999E-3</c:v>
                </c:pt>
                <c:pt idx="485">
                  <c:v>3.7359999999999997E-3</c:v>
                </c:pt>
                <c:pt idx="486">
                  <c:v>3.7210000000000125E-3</c:v>
                </c:pt>
                <c:pt idx="487">
                  <c:v>3.7070000000000124E-3</c:v>
                </c:pt>
                <c:pt idx="488">
                  <c:v>3.6939999999999994E-3</c:v>
                </c:pt>
                <c:pt idx="489">
                  <c:v>3.6810000000000002E-3</c:v>
                </c:pt>
                <c:pt idx="490">
                  <c:v>3.6680000000000011E-3</c:v>
                </c:pt>
                <c:pt idx="491">
                  <c:v>3.656000000000003E-3</c:v>
                </c:pt>
                <c:pt idx="492">
                  <c:v>3.6450000000000059E-3</c:v>
                </c:pt>
                <c:pt idx="493">
                  <c:v>3.6340000000000088E-3</c:v>
                </c:pt>
                <c:pt idx="494">
                  <c:v>3.6239999999999988E-3</c:v>
                </c:pt>
                <c:pt idx="495">
                  <c:v>3.6150000000000036E-3</c:v>
                </c:pt>
                <c:pt idx="496">
                  <c:v>3.6060000000000085E-3</c:v>
                </c:pt>
                <c:pt idx="497">
                  <c:v>3.5980000000000005E-3</c:v>
                </c:pt>
                <c:pt idx="498">
                  <c:v>3.5910000000000074E-3</c:v>
                </c:pt>
                <c:pt idx="499">
                  <c:v>3.5840000000000004E-3</c:v>
                </c:pt>
                <c:pt idx="500">
                  <c:v>3.5780000000000083E-3</c:v>
                </c:pt>
                <c:pt idx="501">
                  <c:v>3.5730000000000033E-3</c:v>
                </c:pt>
                <c:pt idx="502">
                  <c:v>3.5680000000000121E-3</c:v>
                </c:pt>
                <c:pt idx="503">
                  <c:v>3.5640000000000081E-3</c:v>
                </c:pt>
                <c:pt idx="504">
                  <c:v>3.5610000000000051E-3</c:v>
                </c:pt>
                <c:pt idx="505">
                  <c:v>3.5590000000000031E-3</c:v>
                </c:pt>
                <c:pt idx="506">
                  <c:v>3.5580000000000021E-3</c:v>
                </c:pt>
                <c:pt idx="507">
                  <c:v>3.5570000000000011E-3</c:v>
                </c:pt>
                <c:pt idx="508">
                  <c:v>3.5570000000000011E-3</c:v>
                </c:pt>
                <c:pt idx="509">
                  <c:v>3.5580000000000021E-3</c:v>
                </c:pt>
                <c:pt idx="510">
                  <c:v>3.5590000000000031E-3</c:v>
                </c:pt>
                <c:pt idx="511">
                  <c:v>3.5610000000000051E-3</c:v>
                </c:pt>
                <c:pt idx="512">
                  <c:v>3.5650000000000091E-3</c:v>
                </c:pt>
                <c:pt idx="513">
                  <c:v>3.5680000000000121E-3</c:v>
                </c:pt>
                <c:pt idx="514">
                  <c:v>3.5730000000000033E-3</c:v>
                </c:pt>
                <c:pt idx="515">
                  <c:v>3.5780000000000083E-3</c:v>
                </c:pt>
                <c:pt idx="516">
                  <c:v>3.5840000000000004E-3</c:v>
                </c:pt>
                <c:pt idx="517">
                  <c:v>3.5910000000000074E-3</c:v>
                </c:pt>
                <c:pt idx="518">
                  <c:v>3.5980000000000005E-3</c:v>
                </c:pt>
                <c:pt idx="519">
                  <c:v>3.6060000000000085E-3</c:v>
                </c:pt>
                <c:pt idx="520">
                  <c:v>3.6150000000000036E-3</c:v>
                </c:pt>
                <c:pt idx="521">
                  <c:v>3.6249999999999998E-3</c:v>
                </c:pt>
                <c:pt idx="522">
                  <c:v>3.6350000000000098E-3</c:v>
                </c:pt>
                <c:pt idx="523">
                  <c:v>3.6460000000000069E-3</c:v>
                </c:pt>
                <c:pt idx="524">
                  <c:v>3.657000000000004E-3</c:v>
                </c:pt>
                <c:pt idx="525">
                  <c:v>3.6690000000000021E-3</c:v>
                </c:pt>
                <c:pt idx="526">
                  <c:v>3.6810000000000002E-3</c:v>
                </c:pt>
                <c:pt idx="527">
                  <c:v>3.6939999999999994E-3</c:v>
                </c:pt>
                <c:pt idx="528">
                  <c:v>3.7079999999999995E-3</c:v>
                </c:pt>
                <c:pt idx="529">
                  <c:v>3.7219999999999996E-3</c:v>
                </c:pt>
                <c:pt idx="530">
                  <c:v>3.7359999999999997E-3</c:v>
                </c:pt>
                <c:pt idx="531">
                  <c:v>3.7510000000000009E-3</c:v>
                </c:pt>
                <c:pt idx="532">
                  <c:v>3.767000000000003E-3</c:v>
                </c:pt>
                <c:pt idx="533">
                  <c:v>3.7820000000000041E-3</c:v>
                </c:pt>
                <c:pt idx="534">
                  <c:v>3.7980000000000062E-3</c:v>
                </c:pt>
                <c:pt idx="535">
                  <c:v>3.8150000000000094E-3</c:v>
                </c:pt>
                <c:pt idx="536">
                  <c:v>3.8320000000000125E-3</c:v>
                </c:pt>
                <c:pt idx="537">
                  <c:v>3.8490000000000017E-3</c:v>
                </c:pt>
                <c:pt idx="538">
                  <c:v>3.8660000000000048E-3</c:v>
                </c:pt>
                <c:pt idx="539">
                  <c:v>3.883000000000008E-3</c:v>
                </c:pt>
                <c:pt idx="540">
                  <c:v>3.9010000000000121E-3</c:v>
                </c:pt>
                <c:pt idx="541">
                  <c:v>3.9190000000000023E-3</c:v>
                </c:pt>
                <c:pt idx="542">
                  <c:v>3.9370000000000065E-3</c:v>
                </c:pt>
                <c:pt idx="543">
                  <c:v>3.9550000000000106E-3</c:v>
                </c:pt>
                <c:pt idx="544">
                  <c:v>3.9730000000000008E-3</c:v>
                </c:pt>
                <c:pt idx="545">
                  <c:v>3.991000000000005E-3</c:v>
                </c:pt>
                <c:pt idx="546">
                  <c:v>4.0100000000000101E-3</c:v>
                </c:pt>
                <c:pt idx="547">
                  <c:v>4.0280000000000003E-3</c:v>
                </c:pt>
                <c:pt idx="548">
                  <c:v>4.0460000000000045E-3</c:v>
                </c:pt>
                <c:pt idx="549">
                  <c:v>4.0640000000000086E-3</c:v>
                </c:pt>
                <c:pt idx="550">
                  <c:v>4.0819999999999988E-3</c:v>
                </c:pt>
                <c:pt idx="551">
                  <c:v>4.1000000000000029E-3</c:v>
                </c:pt>
                <c:pt idx="552">
                  <c:v>4.1180000000000071E-3</c:v>
                </c:pt>
                <c:pt idx="553">
                  <c:v>4.1350000000000102E-3</c:v>
                </c:pt>
                <c:pt idx="554">
                  <c:v>4.1519999999999994E-3</c:v>
                </c:pt>
                <c:pt idx="555">
                  <c:v>4.1690000000000026E-3</c:v>
                </c:pt>
                <c:pt idx="556">
                  <c:v>4.1860000000000057E-3</c:v>
                </c:pt>
                <c:pt idx="557">
                  <c:v>4.2030000000000088E-3</c:v>
                </c:pt>
                <c:pt idx="558">
                  <c:v>4.2190000000000109E-3</c:v>
                </c:pt>
                <c:pt idx="559">
                  <c:v>4.2349999999999992E-3</c:v>
                </c:pt>
                <c:pt idx="560">
                  <c:v>4.2500000000000003E-3</c:v>
                </c:pt>
                <c:pt idx="561">
                  <c:v>4.2660000000000024E-3</c:v>
                </c:pt>
                <c:pt idx="562">
                  <c:v>4.2800000000000026E-3</c:v>
                </c:pt>
                <c:pt idx="563">
                  <c:v>4.2950000000000037E-3</c:v>
                </c:pt>
                <c:pt idx="564">
                  <c:v>4.3090000000000038E-3</c:v>
                </c:pt>
                <c:pt idx="565">
                  <c:v>4.3220000000000029E-3</c:v>
                </c:pt>
                <c:pt idx="566">
                  <c:v>4.335000000000002E-3</c:v>
                </c:pt>
                <c:pt idx="567">
                  <c:v>4.3480000000000012E-3</c:v>
                </c:pt>
                <c:pt idx="568">
                  <c:v>4.3599999999999993E-3</c:v>
                </c:pt>
                <c:pt idx="569">
                  <c:v>4.3710000000000103E-3</c:v>
                </c:pt>
                <c:pt idx="570">
                  <c:v>4.3820000000000074E-3</c:v>
                </c:pt>
                <c:pt idx="571">
                  <c:v>4.3930000000000045E-3</c:v>
                </c:pt>
                <c:pt idx="572">
                  <c:v>4.4030000000000007E-3</c:v>
                </c:pt>
                <c:pt idx="573">
                  <c:v>4.4120000000000097E-3</c:v>
                </c:pt>
                <c:pt idx="574">
                  <c:v>4.4210000000000048E-3</c:v>
                </c:pt>
                <c:pt idx="575">
                  <c:v>4.4289999999999989E-3</c:v>
                </c:pt>
                <c:pt idx="576">
                  <c:v>4.4370000000000069E-3</c:v>
                </c:pt>
                <c:pt idx="577">
                  <c:v>4.444E-3</c:v>
                </c:pt>
                <c:pt idx="578">
                  <c:v>4.451000000000007E-3</c:v>
                </c:pt>
                <c:pt idx="579">
                  <c:v>4.4569999999999992E-3</c:v>
                </c:pt>
                <c:pt idx="580">
                  <c:v>4.4620000000000042E-3</c:v>
                </c:pt>
                <c:pt idx="581">
                  <c:v>4.4670000000000092E-3</c:v>
                </c:pt>
                <c:pt idx="582">
                  <c:v>4.4709999999999993E-3</c:v>
                </c:pt>
                <c:pt idx="583">
                  <c:v>4.4740000000000023E-3</c:v>
                </c:pt>
                <c:pt idx="584">
                  <c:v>4.4770000000000053E-3</c:v>
                </c:pt>
                <c:pt idx="585">
                  <c:v>4.4800000000000083E-3</c:v>
                </c:pt>
                <c:pt idx="586">
                  <c:v>4.4810000000000093E-3</c:v>
                </c:pt>
                <c:pt idx="587">
                  <c:v>4.4830000000000113E-3</c:v>
                </c:pt>
                <c:pt idx="588">
                  <c:v>4.4830000000000113E-3</c:v>
                </c:pt>
                <c:pt idx="589">
                  <c:v>4.4830000000000113E-3</c:v>
                </c:pt>
                <c:pt idx="590">
                  <c:v>4.4830000000000113E-3</c:v>
                </c:pt>
                <c:pt idx="591">
                  <c:v>4.4820000000000103E-3</c:v>
                </c:pt>
                <c:pt idx="592">
                  <c:v>4.4800000000000083E-3</c:v>
                </c:pt>
                <c:pt idx="593">
                  <c:v>4.4780000000000063E-3</c:v>
                </c:pt>
                <c:pt idx="594">
                  <c:v>4.4750000000000033E-3</c:v>
                </c:pt>
                <c:pt idx="595">
                  <c:v>4.4720000000000003E-3</c:v>
                </c:pt>
                <c:pt idx="596">
                  <c:v>4.4680000000000102E-3</c:v>
                </c:pt>
                <c:pt idx="597">
                  <c:v>4.4640000000000062E-3</c:v>
                </c:pt>
                <c:pt idx="598">
                  <c:v>4.4590000000000012E-3</c:v>
                </c:pt>
                <c:pt idx="599">
                  <c:v>4.453000000000009E-3</c:v>
                </c:pt>
                <c:pt idx="600">
                  <c:v>4.448000000000004E-3</c:v>
                </c:pt>
                <c:pt idx="601">
                  <c:v>4.4410000000000109E-3</c:v>
                </c:pt>
                <c:pt idx="602">
                  <c:v>4.4350000000000049E-3</c:v>
                </c:pt>
                <c:pt idx="603">
                  <c:v>4.4270000000000108E-3</c:v>
                </c:pt>
                <c:pt idx="604">
                  <c:v>4.4200000000000038E-3</c:v>
                </c:pt>
                <c:pt idx="605">
                  <c:v>4.4120000000000097E-3</c:v>
                </c:pt>
                <c:pt idx="606">
                  <c:v>4.4030000000000007E-3</c:v>
                </c:pt>
                <c:pt idx="607">
                  <c:v>4.3950000000000065E-3</c:v>
                </c:pt>
                <c:pt idx="608">
                  <c:v>4.3850000000000104E-3</c:v>
                </c:pt>
                <c:pt idx="609">
                  <c:v>4.3760000000000014E-3</c:v>
                </c:pt>
                <c:pt idx="610">
                  <c:v>4.3660000000000053E-3</c:v>
                </c:pt>
                <c:pt idx="611">
                  <c:v>4.3550000000000082E-3</c:v>
                </c:pt>
                <c:pt idx="612">
                  <c:v>4.345000000000012E-3</c:v>
                </c:pt>
                <c:pt idx="613">
                  <c:v>4.334000000000001E-3</c:v>
                </c:pt>
                <c:pt idx="614">
                  <c:v>4.3230000000000039E-3</c:v>
                </c:pt>
                <c:pt idx="615">
                  <c:v>4.3110000000000058E-3</c:v>
                </c:pt>
                <c:pt idx="616">
                  <c:v>4.2990000000000077E-3</c:v>
                </c:pt>
                <c:pt idx="617">
                  <c:v>4.2870000000000096E-3</c:v>
                </c:pt>
                <c:pt idx="618">
                  <c:v>4.2750000000000114E-3</c:v>
                </c:pt>
                <c:pt idx="619">
                  <c:v>4.2629999999999994E-3</c:v>
                </c:pt>
                <c:pt idx="620">
                  <c:v>4.2500000000000003E-3</c:v>
                </c:pt>
                <c:pt idx="621">
                  <c:v>4.2370000000000012E-3</c:v>
                </c:pt>
                <c:pt idx="622">
                  <c:v>4.2240000000000021E-3</c:v>
                </c:pt>
                <c:pt idx="623">
                  <c:v>4.2110000000000029E-3</c:v>
                </c:pt>
                <c:pt idx="624">
                  <c:v>4.1970000000000028E-3</c:v>
                </c:pt>
                <c:pt idx="625">
                  <c:v>4.1830000000000027E-3</c:v>
                </c:pt>
                <c:pt idx="626">
                  <c:v>4.1700000000000036E-3</c:v>
                </c:pt>
                <c:pt idx="627">
                  <c:v>4.1560000000000034E-3</c:v>
                </c:pt>
                <c:pt idx="628">
                  <c:v>4.1420000000000033E-3</c:v>
                </c:pt>
                <c:pt idx="629">
                  <c:v>4.1280000000000032E-3</c:v>
                </c:pt>
                <c:pt idx="630">
                  <c:v>4.1140000000000031E-3</c:v>
                </c:pt>
                <c:pt idx="631">
                  <c:v>4.0990000000000019E-3</c:v>
                </c:pt>
                <c:pt idx="632">
                  <c:v>4.0850000000000018E-3</c:v>
                </c:pt>
                <c:pt idx="633">
                  <c:v>4.0710000000000017E-3</c:v>
                </c:pt>
                <c:pt idx="634">
                  <c:v>4.0560000000000006E-3</c:v>
                </c:pt>
                <c:pt idx="635">
                  <c:v>4.0420000000000005E-3</c:v>
                </c:pt>
                <c:pt idx="636">
                  <c:v>4.0269999999999993E-3</c:v>
                </c:pt>
                <c:pt idx="637">
                  <c:v>4.0129999999999992E-3</c:v>
                </c:pt>
                <c:pt idx="638">
                  <c:v>3.998000000000012E-3</c:v>
                </c:pt>
                <c:pt idx="639">
                  <c:v>3.9840000000000118E-3</c:v>
                </c:pt>
                <c:pt idx="640">
                  <c:v>3.9690000000000107E-3</c:v>
                </c:pt>
                <c:pt idx="641">
                  <c:v>3.9550000000000106E-3</c:v>
                </c:pt>
                <c:pt idx="642">
                  <c:v>3.9400000000000095E-3</c:v>
                </c:pt>
                <c:pt idx="643">
                  <c:v>3.9260000000000093E-3</c:v>
                </c:pt>
                <c:pt idx="644">
                  <c:v>3.9110000000000082E-3</c:v>
                </c:pt>
                <c:pt idx="645">
                  <c:v>3.8970000000000081E-3</c:v>
                </c:pt>
                <c:pt idx="646">
                  <c:v>3.883000000000008E-3</c:v>
                </c:pt>
                <c:pt idx="647">
                  <c:v>3.8680000000000068E-3</c:v>
                </c:pt>
                <c:pt idx="648">
                  <c:v>3.8540000000000067E-3</c:v>
                </c:pt>
                <c:pt idx="649">
                  <c:v>3.8400000000000066E-3</c:v>
                </c:pt>
                <c:pt idx="650">
                  <c:v>3.8260000000000065E-3</c:v>
                </c:pt>
                <c:pt idx="651">
                  <c:v>3.8120000000000064E-3</c:v>
                </c:pt>
                <c:pt idx="652">
                  <c:v>3.7990000000000072E-3</c:v>
                </c:pt>
                <c:pt idx="653">
                  <c:v>3.7850000000000071E-3</c:v>
                </c:pt>
                <c:pt idx="654">
                  <c:v>3.771000000000007E-3</c:v>
                </c:pt>
                <c:pt idx="655">
                  <c:v>3.7580000000000079E-3</c:v>
                </c:pt>
                <c:pt idx="656">
                  <c:v>3.7440000000000077E-3</c:v>
                </c:pt>
                <c:pt idx="657">
                  <c:v>3.7310000000000086E-3</c:v>
                </c:pt>
                <c:pt idx="658">
                  <c:v>3.7180000000000095E-3</c:v>
                </c:pt>
                <c:pt idx="659">
                  <c:v>3.7050000000000104E-3</c:v>
                </c:pt>
                <c:pt idx="660">
                  <c:v>3.6920000000000112E-3</c:v>
                </c:pt>
                <c:pt idx="661">
                  <c:v>3.6790000000000121E-3</c:v>
                </c:pt>
                <c:pt idx="662">
                  <c:v>3.6659999999999991E-3</c:v>
                </c:pt>
                <c:pt idx="663">
                  <c:v>3.654000000000001E-3</c:v>
                </c:pt>
                <c:pt idx="664">
                  <c:v>3.6410000000000019E-3</c:v>
                </c:pt>
                <c:pt idx="665">
                  <c:v>3.6290000000000038E-3</c:v>
                </c:pt>
                <c:pt idx="666">
                  <c:v>3.6170000000000056E-3</c:v>
                </c:pt>
                <c:pt idx="667">
                  <c:v>3.6050000000000075E-3</c:v>
                </c:pt>
                <c:pt idx="668">
                  <c:v>3.5930000000000094E-3</c:v>
                </c:pt>
                <c:pt idx="669">
                  <c:v>3.5820000000000123E-3</c:v>
                </c:pt>
                <c:pt idx="670">
                  <c:v>3.5700000000000003E-3</c:v>
                </c:pt>
                <c:pt idx="671">
                  <c:v>3.5590000000000031E-3</c:v>
                </c:pt>
                <c:pt idx="672">
                  <c:v>3.548000000000006E-3</c:v>
                </c:pt>
                <c:pt idx="673">
                  <c:v>3.5360000000000079E-3</c:v>
                </c:pt>
                <c:pt idx="674">
                  <c:v>3.5260000000000118E-3</c:v>
                </c:pt>
                <c:pt idx="675">
                  <c:v>3.5150000000000008E-3</c:v>
                </c:pt>
                <c:pt idx="676">
                  <c:v>3.5040000000000036E-3</c:v>
                </c:pt>
                <c:pt idx="677">
                  <c:v>3.4940000000000075E-3</c:v>
                </c:pt>
                <c:pt idx="678">
                  <c:v>3.4830000000000104E-3</c:v>
                </c:pt>
                <c:pt idx="679">
                  <c:v>3.4730000000000004E-3</c:v>
                </c:pt>
                <c:pt idx="680">
                  <c:v>3.4630000000000043E-3</c:v>
                </c:pt>
                <c:pt idx="681">
                  <c:v>3.4530000000000081E-3</c:v>
                </c:pt>
                <c:pt idx="682">
                  <c:v>3.4439999999999991E-3</c:v>
                </c:pt>
                <c:pt idx="683">
                  <c:v>3.434000000000003E-3</c:v>
                </c:pt>
                <c:pt idx="684">
                  <c:v>3.4250000000000079E-3</c:v>
                </c:pt>
                <c:pt idx="685">
                  <c:v>3.4150000000000118E-3</c:v>
                </c:pt>
                <c:pt idx="686">
                  <c:v>3.4060000000000028E-3</c:v>
                </c:pt>
                <c:pt idx="687">
                  <c:v>3.3970000000000077E-3</c:v>
                </c:pt>
                <c:pt idx="688">
                  <c:v>3.3880000000000125E-3</c:v>
                </c:pt>
                <c:pt idx="689">
                  <c:v>3.3800000000000045E-3</c:v>
                </c:pt>
                <c:pt idx="690">
                  <c:v>3.3710000000000094E-3</c:v>
                </c:pt>
                <c:pt idx="691">
                  <c:v>3.3630000000000014E-3</c:v>
                </c:pt>
                <c:pt idx="692">
                  <c:v>3.3550000000000073E-3</c:v>
                </c:pt>
                <c:pt idx="693">
                  <c:v>3.3469999999999993E-3</c:v>
                </c:pt>
                <c:pt idx="694">
                  <c:v>3.3390000000000052E-3</c:v>
                </c:pt>
                <c:pt idx="695">
                  <c:v>3.331000000000011E-3</c:v>
                </c:pt>
                <c:pt idx="696">
                  <c:v>3.323000000000003E-3</c:v>
                </c:pt>
                <c:pt idx="697">
                  <c:v>3.3160000000000099E-3</c:v>
                </c:pt>
                <c:pt idx="698">
                  <c:v>3.3080000000000019E-3</c:v>
                </c:pt>
                <c:pt idx="699">
                  <c:v>3.3010000000000088E-3</c:v>
                </c:pt>
                <c:pt idx="700">
                  <c:v>3.2940000000000018E-3</c:v>
                </c:pt>
                <c:pt idx="701">
                  <c:v>3.2870000000000087E-3</c:v>
                </c:pt>
                <c:pt idx="702">
                  <c:v>3.2800000000000017E-3</c:v>
                </c:pt>
                <c:pt idx="703">
                  <c:v>3.2740000000000095E-3</c:v>
                </c:pt>
                <c:pt idx="704">
                  <c:v>3.2670000000000025E-3</c:v>
                </c:pt>
                <c:pt idx="705">
                  <c:v>3.2610000000000104E-3</c:v>
                </c:pt>
                <c:pt idx="706">
                  <c:v>3.2540000000000034E-3</c:v>
                </c:pt>
                <c:pt idx="707">
                  <c:v>3.2480000000000113E-3</c:v>
                </c:pt>
                <c:pt idx="708">
                  <c:v>3.2420000000000053E-3</c:v>
                </c:pt>
                <c:pt idx="709">
                  <c:v>3.2359999999999993E-3</c:v>
                </c:pt>
                <c:pt idx="710">
                  <c:v>3.2300000000000072E-3</c:v>
                </c:pt>
                <c:pt idx="711">
                  <c:v>3.2250000000000022E-3</c:v>
                </c:pt>
                <c:pt idx="712">
                  <c:v>3.21900000000001E-3</c:v>
                </c:pt>
                <c:pt idx="713">
                  <c:v>3.214000000000005E-3</c:v>
                </c:pt>
                <c:pt idx="714">
                  <c:v>3.207999999999999E-3</c:v>
                </c:pt>
                <c:pt idx="715">
                  <c:v>3.2030000000000079E-3</c:v>
                </c:pt>
                <c:pt idx="716">
                  <c:v>3.1980000000000029E-3</c:v>
                </c:pt>
                <c:pt idx="717">
                  <c:v>3.1930000000000118E-3</c:v>
                </c:pt>
                <c:pt idx="718">
                  <c:v>3.1880000000000068E-3</c:v>
                </c:pt>
                <c:pt idx="719">
                  <c:v>3.1830000000000018E-3</c:v>
                </c:pt>
                <c:pt idx="720">
                  <c:v>3.1780000000000107E-3</c:v>
                </c:pt>
                <c:pt idx="721">
                  <c:v>3.1740000000000067E-3</c:v>
                </c:pt>
                <c:pt idx="722">
                  <c:v>3.1690000000000017E-3</c:v>
                </c:pt>
                <c:pt idx="723">
                  <c:v>3.1650000000000116E-3</c:v>
                </c:pt>
                <c:pt idx="724">
                  <c:v>3.1610000000000076E-3</c:v>
                </c:pt>
                <c:pt idx="725">
                  <c:v>3.1570000000000036E-3</c:v>
                </c:pt>
                <c:pt idx="726">
                  <c:v>3.1529999999999996E-3</c:v>
                </c:pt>
                <c:pt idx="727">
                  <c:v>3.1490000000000094E-3</c:v>
                </c:pt>
                <c:pt idx="728">
                  <c:v>3.1450000000000054E-3</c:v>
                </c:pt>
                <c:pt idx="729">
                  <c:v>3.1410000000000014E-3</c:v>
                </c:pt>
                <c:pt idx="730">
                  <c:v>3.1370000000000113E-3</c:v>
                </c:pt>
                <c:pt idx="731">
                  <c:v>3.1340000000000083E-3</c:v>
                </c:pt>
                <c:pt idx="732">
                  <c:v>3.1300000000000043E-3</c:v>
                </c:pt>
                <c:pt idx="733">
                  <c:v>3.1270000000000013E-3</c:v>
                </c:pt>
                <c:pt idx="734">
                  <c:v>3.1230000000000112E-3</c:v>
                </c:pt>
                <c:pt idx="735">
                  <c:v>3.1200000000000082E-3</c:v>
                </c:pt>
                <c:pt idx="736">
                  <c:v>3.1170000000000052E-3</c:v>
                </c:pt>
                <c:pt idx="737">
                  <c:v>3.1140000000000022E-3</c:v>
                </c:pt>
                <c:pt idx="738">
                  <c:v>3.1109999999999992E-3</c:v>
                </c:pt>
                <c:pt idx="739">
                  <c:v>3.1080000000000101E-3</c:v>
                </c:pt>
                <c:pt idx="740">
                  <c:v>3.1050000000000071E-3</c:v>
                </c:pt>
                <c:pt idx="741">
                  <c:v>3.1030000000000051E-3</c:v>
                </c:pt>
                <c:pt idx="742">
                  <c:v>3.1000000000000021E-3</c:v>
                </c:pt>
                <c:pt idx="743">
                  <c:v>3.0969999999999991E-3</c:v>
                </c:pt>
                <c:pt idx="744">
                  <c:v>3.0950000000000109E-3</c:v>
                </c:pt>
                <c:pt idx="745">
                  <c:v>3.0920000000000079E-3</c:v>
                </c:pt>
                <c:pt idx="746">
                  <c:v>3.0900000000000059E-3</c:v>
                </c:pt>
                <c:pt idx="747">
                  <c:v>3.0880000000000039E-3</c:v>
                </c:pt>
                <c:pt idx="748">
                  <c:v>3.0850000000000009E-3</c:v>
                </c:pt>
                <c:pt idx="749">
                  <c:v>3.0829999999999989E-3</c:v>
                </c:pt>
                <c:pt idx="750">
                  <c:v>3.0810000000000108E-3</c:v>
                </c:pt>
                <c:pt idx="751">
                  <c:v>3.0790000000000088E-3</c:v>
                </c:pt>
                <c:pt idx="752">
                  <c:v>3.0770000000000068E-3</c:v>
                </c:pt>
                <c:pt idx="753">
                  <c:v>3.0750000000000048E-3</c:v>
                </c:pt>
                <c:pt idx="754">
                  <c:v>3.0740000000000038E-3</c:v>
                </c:pt>
                <c:pt idx="755">
                  <c:v>3.0720000000000018E-3</c:v>
                </c:pt>
                <c:pt idx="756">
                  <c:v>3.0699999999999998E-3</c:v>
                </c:pt>
                <c:pt idx="757">
                  <c:v>3.0689999999999988E-3</c:v>
                </c:pt>
                <c:pt idx="758">
                  <c:v>3.0670000000000107E-3</c:v>
                </c:pt>
                <c:pt idx="759">
                  <c:v>3.0660000000000097E-3</c:v>
                </c:pt>
                <c:pt idx="760">
                  <c:v>3.0640000000000077E-3</c:v>
                </c:pt>
                <c:pt idx="761">
                  <c:v>3.0630000000000067E-3</c:v>
                </c:pt>
                <c:pt idx="762">
                  <c:v>3.0610000000000047E-3</c:v>
                </c:pt>
                <c:pt idx="763">
                  <c:v>3.0600000000000037E-3</c:v>
                </c:pt>
                <c:pt idx="764">
                  <c:v>3.0590000000000027E-3</c:v>
                </c:pt>
                <c:pt idx="765">
                  <c:v>3.0580000000000017E-3</c:v>
                </c:pt>
                <c:pt idx="766">
                  <c:v>3.0570000000000007E-3</c:v>
                </c:pt>
                <c:pt idx="767">
                  <c:v>3.0559999999999997E-3</c:v>
                </c:pt>
                <c:pt idx="768">
                  <c:v>3.0549999999999987E-3</c:v>
                </c:pt>
                <c:pt idx="769">
                  <c:v>3.0540000000000116E-3</c:v>
                </c:pt>
                <c:pt idx="770">
                  <c:v>3.0530000000000106E-3</c:v>
                </c:pt>
                <c:pt idx="771">
                  <c:v>3.0520000000000096E-3</c:v>
                </c:pt>
                <c:pt idx="772">
                  <c:v>3.0520000000000096E-3</c:v>
                </c:pt>
                <c:pt idx="773">
                  <c:v>3.0510000000000086E-3</c:v>
                </c:pt>
                <c:pt idx="774">
                  <c:v>3.0500000000000076E-3</c:v>
                </c:pt>
                <c:pt idx="775">
                  <c:v>3.0500000000000076E-3</c:v>
                </c:pt>
                <c:pt idx="776">
                  <c:v>3.0490000000000066E-3</c:v>
                </c:pt>
                <c:pt idx="777">
                  <c:v>3.0490000000000066E-3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Schrodinger!$N$459</c:f>
              <c:strCache>
                <c:ptCount val="1"/>
                <c:pt idx="0">
                  <c:v>1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Schrodinger!$N$460:$N$4895</c:f>
              <c:numCache>
                <c:formatCode>General</c:formatCode>
                <c:ptCount val="4436"/>
                <c:pt idx="0">
                  <c:v>7.4700000000000981E-4</c:v>
                </c:pt>
                <c:pt idx="1">
                  <c:v>7.5099999999999993E-4</c:v>
                </c:pt>
                <c:pt idx="2">
                  <c:v>7.5500000000000393E-4</c:v>
                </c:pt>
                <c:pt idx="3">
                  <c:v>7.5900000000000793E-4</c:v>
                </c:pt>
                <c:pt idx="4">
                  <c:v>7.6399999999999905E-4</c:v>
                </c:pt>
                <c:pt idx="5">
                  <c:v>7.7000000000000506E-4</c:v>
                </c:pt>
                <c:pt idx="6">
                  <c:v>7.7500000000001006E-4</c:v>
                </c:pt>
                <c:pt idx="7">
                  <c:v>7.8200000000000318E-4</c:v>
                </c:pt>
                <c:pt idx="8">
                  <c:v>7.8800000000000918E-4</c:v>
                </c:pt>
                <c:pt idx="9">
                  <c:v>7.950000000000023E-4</c:v>
                </c:pt>
                <c:pt idx="10">
                  <c:v>8.020000000000093E-4</c:v>
                </c:pt>
                <c:pt idx="11">
                  <c:v>8.1000000000000343E-4</c:v>
                </c:pt>
                <c:pt idx="12">
                  <c:v>8.1800000000001143E-4</c:v>
                </c:pt>
                <c:pt idx="13">
                  <c:v>8.2700000000000655E-4</c:v>
                </c:pt>
                <c:pt idx="14">
                  <c:v>8.3600000000000167E-4</c:v>
                </c:pt>
                <c:pt idx="15">
                  <c:v>8.4600000000001167E-4</c:v>
                </c:pt>
                <c:pt idx="16">
                  <c:v>8.560000000000078E-4</c:v>
                </c:pt>
                <c:pt idx="17">
                  <c:v>8.6700000000000492E-4</c:v>
                </c:pt>
                <c:pt idx="18">
                  <c:v>8.7800000000000204E-4</c:v>
                </c:pt>
                <c:pt idx="19">
                  <c:v>8.9000000000000017E-4</c:v>
                </c:pt>
                <c:pt idx="20">
                  <c:v>9.0200000000001217E-4</c:v>
                </c:pt>
                <c:pt idx="21">
                  <c:v>9.1500000000001129E-4</c:v>
                </c:pt>
                <c:pt idx="22">
                  <c:v>9.2900000000001141E-4</c:v>
                </c:pt>
                <c:pt idx="23">
                  <c:v>9.4300000000001154E-4</c:v>
                </c:pt>
                <c:pt idx="24">
                  <c:v>9.5700000000001166E-4</c:v>
                </c:pt>
                <c:pt idx="25">
                  <c:v>9.7299999999999991E-4</c:v>
                </c:pt>
                <c:pt idx="26">
                  <c:v>9.8800000000000103E-4</c:v>
                </c:pt>
                <c:pt idx="27">
                  <c:v>1.0050000000000042E-3</c:v>
                </c:pt>
                <c:pt idx="28">
                  <c:v>1.0220000000000073E-3</c:v>
                </c:pt>
                <c:pt idx="29">
                  <c:v>1.0400000000000114E-3</c:v>
                </c:pt>
                <c:pt idx="30">
                  <c:v>1.0580000000000016E-3</c:v>
                </c:pt>
                <c:pt idx="31">
                  <c:v>1.0770000000000068E-3</c:v>
                </c:pt>
                <c:pt idx="32">
                  <c:v>1.0960000000000119E-3</c:v>
                </c:pt>
                <c:pt idx="33">
                  <c:v>1.1170000000000051E-3</c:v>
                </c:pt>
                <c:pt idx="34">
                  <c:v>1.1380000000000123E-3</c:v>
                </c:pt>
                <c:pt idx="35">
                  <c:v>1.1590000000000055E-3</c:v>
                </c:pt>
                <c:pt idx="36">
                  <c:v>1.1809999999999998E-3</c:v>
                </c:pt>
                <c:pt idx="37">
                  <c:v>1.2040000000000089E-3</c:v>
                </c:pt>
                <c:pt idx="38">
                  <c:v>1.2280000000000051E-3</c:v>
                </c:pt>
                <c:pt idx="39">
                  <c:v>1.2520000000000014E-3</c:v>
                </c:pt>
                <c:pt idx="40">
                  <c:v>1.2760000000000115E-3</c:v>
                </c:pt>
                <c:pt idx="41">
                  <c:v>1.3020000000000097E-3</c:v>
                </c:pt>
                <c:pt idx="42">
                  <c:v>1.328000000000008E-3</c:v>
                </c:pt>
                <c:pt idx="43">
                  <c:v>1.3540000000000062E-3</c:v>
                </c:pt>
                <c:pt idx="44">
                  <c:v>1.3810000000000055E-3</c:v>
                </c:pt>
                <c:pt idx="45">
                  <c:v>1.4090000000000057E-3</c:v>
                </c:pt>
                <c:pt idx="46">
                  <c:v>1.438000000000007E-3</c:v>
                </c:pt>
                <c:pt idx="47">
                  <c:v>1.4660000000000072E-3</c:v>
                </c:pt>
                <c:pt idx="48">
                  <c:v>1.4960000000000095E-3</c:v>
                </c:pt>
                <c:pt idx="49">
                  <c:v>1.5260000000000117E-3</c:v>
                </c:pt>
                <c:pt idx="50">
                  <c:v>1.5560000000000001E-3</c:v>
                </c:pt>
                <c:pt idx="51">
                  <c:v>1.5870000000000033E-3</c:v>
                </c:pt>
                <c:pt idx="52">
                  <c:v>1.6180000000000066E-3</c:v>
                </c:pt>
                <c:pt idx="53">
                  <c:v>1.6500000000000108E-3</c:v>
                </c:pt>
                <c:pt idx="54">
                  <c:v>1.6820000000000012E-3</c:v>
                </c:pt>
                <c:pt idx="55">
                  <c:v>1.7150000000000064E-3</c:v>
                </c:pt>
                <c:pt idx="56">
                  <c:v>1.7480000000000117E-3</c:v>
                </c:pt>
                <c:pt idx="57">
                  <c:v>1.7810000000000031E-3</c:v>
                </c:pt>
                <c:pt idx="58">
                  <c:v>1.8140000000000083E-3</c:v>
                </c:pt>
                <c:pt idx="59">
                  <c:v>1.8480000000000007E-3</c:v>
                </c:pt>
                <c:pt idx="60">
                  <c:v>1.8810000000000059E-3</c:v>
                </c:pt>
                <c:pt idx="61">
                  <c:v>1.9150000000000122E-3</c:v>
                </c:pt>
                <c:pt idx="62">
                  <c:v>1.9490000000000045E-3</c:v>
                </c:pt>
                <c:pt idx="63">
                  <c:v>1.9840000000000118E-3</c:v>
                </c:pt>
                <c:pt idx="64">
                  <c:v>2.0180000000000042E-3</c:v>
                </c:pt>
                <c:pt idx="65">
                  <c:v>2.0520000000000104E-3</c:v>
                </c:pt>
                <c:pt idx="66">
                  <c:v>2.0860000000000028E-3</c:v>
                </c:pt>
                <c:pt idx="67">
                  <c:v>2.120000000000009E-3</c:v>
                </c:pt>
                <c:pt idx="68">
                  <c:v>2.1540000000000014E-3</c:v>
                </c:pt>
                <c:pt idx="69">
                  <c:v>2.1870000000000066E-3</c:v>
                </c:pt>
                <c:pt idx="70">
                  <c:v>2.2200000000000119E-3</c:v>
                </c:pt>
                <c:pt idx="71">
                  <c:v>2.2530000000000033E-3</c:v>
                </c:pt>
                <c:pt idx="72">
                  <c:v>2.2860000000000085E-3</c:v>
                </c:pt>
                <c:pt idx="73">
                  <c:v>2.3179999999999989E-3</c:v>
                </c:pt>
                <c:pt idx="74">
                  <c:v>2.3500000000000031E-3</c:v>
                </c:pt>
                <c:pt idx="75">
                  <c:v>2.3810000000000064E-3</c:v>
                </c:pt>
                <c:pt idx="76">
                  <c:v>2.4120000000000096E-3</c:v>
                </c:pt>
                <c:pt idx="77">
                  <c:v>2.4420000000000119E-3</c:v>
                </c:pt>
                <c:pt idx="78">
                  <c:v>2.4709999999999992E-3</c:v>
                </c:pt>
                <c:pt idx="79">
                  <c:v>2.5000000000000005E-3</c:v>
                </c:pt>
                <c:pt idx="80">
                  <c:v>2.5269999999999997E-3</c:v>
                </c:pt>
                <c:pt idx="81">
                  <c:v>2.553999999999999E-3</c:v>
                </c:pt>
                <c:pt idx="82">
                  <c:v>2.5800000000000111E-3</c:v>
                </c:pt>
                <c:pt idx="83">
                  <c:v>2.6060000000000094E-3</c:v>
                </c:pt>
                <c:pt idx="84">
                  <c:v>2.6300000000000056E-3</c:v>
                </c:pt>
                <c:pt idx="85">
                  <c:v>2.6530000000000008E-3</c:v>
                </c:pt>
                <c:pt idx="86">
                  <c:v>2.675000000000009E-3</c:v>
                </c:pt>
                <c:pt idx="87">
                  <c:v>2.6960000000000022E-3</c:v>
                </c:pt>
                <c:pt idx="88">
                  <c:v>2.7160000000000083E-3</c:v>
                </c:pt>
                <c:pt idx="89">
                  <c:v>2.7340000000000125E-3</c:v>
                </c:pt>
                <c:pt idx="90">
                  <c:v>2.7520000000000027E-3</c:v>
                </c:pt>
                <c:pt idx="91">
                  <c:v>2.7680000000000048E-3</c:v>
                </c:pt>
                <c:pt idx="92">
                  <c:v>2.782000000000005E-3</c:v>
                </c:pt>
                <c:pt idx="93">
                  <c:v>2.7960000000000051E-3</c:v>
                </c:pt>
                <c:pt idx="94">
                  <c:v>2.8080000000000032E-3</c:v>
                </c:pt>
                <c:pt idx="95">
                  <c:v>2.8190000000000003E-3</c:v>
                </c:pt>
                <c:pt idx="96">
                  <c:v>2.8280000000000093E-3</c:v>
                </c:pt>
                <c:pt idx="97">
                  <c:v>2.8360000000000034E-3</c:v>
                </c:pt>
                <c:pt idx="98">
                  <c:v>2.8430000000000104E-3</c:v>
                </c:pt>
                <c:pt idx="99">
                  <c:v>2.8480000000000016E-3</c:v>
                </c:pt>
                <c:pt idx="100">
                  <c:v>2.8510000000000046E-3</c:v>
                </c:pt>
                <c:pt idx="101">
                  <c:v>2.8530000000000066E-3</c:v>
                </c:pt>
                <c:pt idx="102">
                  <c:v>2.8540000000000076E-3</c:v>
                </c:pt>
                <c:pt idx="103">
                  <c:v>2.8530000000000066E-3</c:v>
                </c:pt>
                <c:pt idx="104">
                  <c:v>2.8510000000000046E-3</c:v>
                </c:pt>
                <c:pt idx="105">
                  <c:v>2.8470000000000006E-3</c:v>
                </c:pt>
                <c:pt idx="106">
                  <c:v>2.8420000000000094E-3</c:v>
                </c:pt>
                <c:pt idx="107">
                  <c:v>2.8350000000000024E-3</c:v>
                </c:pt>
                <c:pt idx="108">
                  <c:v>2.8270000000000083E-3</c:v>
                </c:pt>
                <c:pt idx="109">
                  <c:v>2.8170000000000122E-3</c:v>
                </c:pt>
                <c:pt idx="110">
                  <c:v>2.8060000000000012E-3</c:v>
                </c:pt>
                <c:pt idx="111">
                  <c:v>2.7940000000000031E-3</c:v>
                </c:pt>
                <c:pt idx="112">
                  <c:v>2.780000000000003E-3</c:v>
                </c:pt>
                <c:pt idx="113">
                  <c:v>2.7650000000000018E-3</c:v>
                </c:pt>
                <c:pt idx="114">
                  <c:v>2.7489999999999997E-3</c:v>
                </c:pt>
                <c:pt idx="115">
                  <c:v>2.7310000000000095E-3</c:v>
                </c:pt>
                <c:pt idx="116">
                  <c:v>2.7120000000000043E-3</c:v>
                </c:pt>
                <c:pt idx="117">
                  <c:v>2.6920000000000121E-3</c:v>
                </c:pt>
                <c:pt idx="118">
                  <c:v>2.671000000000005E-3</c:v>
                </c:pt>
                <c:pt idx="119">
                  <c:v>2.6490000000000107E-3</c:v>
                </c:pt>
                <c:pt idx="120">
                  <c:v>2.6250000000000006E-3</c:v>
                </c:pt>
                <c:pt idx="121">
                  <c:v>2.6010000000000044E-3</c:v>
                </c:pt>
                <c:pt idx="122">
                  <c:v>2.5760000000000071E-3</c:v>
                </c:pt>
                <c:pt idx="123">
                  <c:v>2.5490000000000079E-3</c:v>
                </c:pt>
                <c:pt idx="124">
                  <c:v>2.5220000000000086E-3</c:v>
                </c:pt>
                <c:pt idx="125">
                  <c:v>2.4940000000000084E-3</c:v>
                </c:pt>
                <c:pt idx="126">
                  <c:v>2.4660000000000081E-3</c:v>
                </c:pt>
                <c:pt idx="127">
                  <c:v>2.4360000000000059E-3</c:v>
                </c:pt>
                <c:pt idx="128">
                  <c:v>2.4060000000000036E-3</c:v>
                </c:pt>
                <c:pt idx="129">
                  <c:v>2.3750000000000004E-3</c:v>
                </c:pt>
                <c:pt idx="130">
                  <c:v>2.344000000000011E-3</c:v>
                </c:pt>
                <c:pt idx="131">
                  <c:v>2.3120000000000068E-3</c:v>
                </c:pt>
                <c:pt idx="132">
                  <c:v>2.2790000000000015E-3</c:v>
                </c:pt>
                <c:pt idx="133">
                  <c:v>2.2470000000000111E-3</c:v>
                </c:pt>
                <c:pt idx="134">
                  <c:v>2.2130000000000049E-3</c:v>
                </c:pt>
                <c:pt idx="135">
                  <c:v>2.1799999999999996E-3</c:v>
                </c:pt>
                <c:pt idx="136">
                  <c:v>2.1460000000000073E-3</c:v>
                </c:pt>
                <c:pt idx="137">
                  <c:v>2.112000000000001E-3</c:v>
                </c:pt>
                <c:pt idx="138">
                  <c:v>2.0780000000000087E-3</c:v>
                </c:pt>
                <c:pt idx="139">
                  <c:v>2.0440000000000024E-3</c:v>
                </c:pt>
                <c:pt idx="140">
                  <c:v>2.01000000000001E-3</c:v>
                </c:pt>
                <c:pt idx="141">
                  <c:v>1.9760000000000038E-3</c:v>
                </c:pt>
                <c:pt idx="142">
                  <c:v>1.9410000000000104E-3</c:v>
                </c:pt>
                <c:pt idx="143">
                  <c:v>1.9070000000000042E-3</c:v>
                </c:pt>
                <c:pt idx="144">
                  <c:v>1.8730000000000118E-3</c:v>
                </c:pt>
                <c:pt idx="145">
                  <c:v>1.8390000000000056E-3</c:v>
                </c:pt>
                <c:pt idx="146">
                  <c:v>1.8060000000000003E-3</c:v>
                </c:pt>
                <c:pt idx="147">
                  <c:v>1.7720000000000079E-3</c:v>
                </c:pt>
                <c:pt idx="148">
                  <c:v>1.7390000000000027E-3</c:v>
                </c:pt>
                <c:pt idx="149">
                  <c:v>1.7060000000000113E-3</c:v>
                </c:pt>
                <c:pt idx="150">
                  <c:v>1.6740000000000071E-3</c:v>
                </c:pt>
                <c:pt idx="151">
                  <c:v>1.6420000000000028E-3</c:v>
                </c:pt>
                <c:pt idx="152">
                  <c:v>1.6100000000000125E-3</c:v>
                </c:pt>
                <c:pt idx="153">
                  <c:v>1.5790000000000092E-3</c:v>
                </c:pt>
                <c:pt idx="154">
                  <c:v>1.548000000000006E-3</c:v>
                </c:pt>
                <c:pt idx="155">
                  <c:v>1.5180000000000037E-3</c:v>
                </c:pt>
                <c:pt idx="156">
                  <c:v>1.4880000000000015E-3</c:v>
                </c:pt>
                <c:pt idx="157">
                  <c:v>1.4579999999999992E-3</c:v>
                </c:pt>
                <c:pt idx="158">
                  <c:v>1.429999999999999E-3</c:v>
                </c:pt>
                <c:pt idx="159">
                  <c:v>1.4019999999999987E-3</c:v>
                </c:pt>
                <c:pt idx="160">
                  <c:v>1.3740000000000124E-3</c:v>
                </c:pt>
                <c:pt idx="161">
                  <c:v>1.3469999999999992E-3</c:v>
                </c:pt>
                <c:pt idx="162">
                  <c:v>1.321000000000001E-3</c:v>
                </c:pt>
                <c:pt idx="163">
                  <c:v>1.2950000000000027E-3</c:v>
                </c:pt>
                <c:pt idx="164">
                  <c:v>1.2700000000000055E-3</c:v>
                </c:pt>
                <c:pt idx="165">
                  <c:v>1.2450000000000083E-3</c:v>
                </c:pt>
                <c:pt idx="166">
                  <c:v>1.221000000000012E-3</c:v>
                </c:pt>
                <c:pt idx="167">
                  <c:v>1.1980000000000029E-3</c:v>
                </c:pt>
                <c:pt idx="168">
                  <c:v>1.1760000000000086E-3</c:v>
                </c:pt>
                <c:pt idx="169">
                  <c:v>1.1540000000000005E-3</c:v>
                </c:pt>
                <c:pt idx="170">
                  <c:v>1.1330000000000073E-3</c:v>
                </c:pt>
                <c:pt idx="171">
                  <c:v>1.1120000000000001E-3</c:v>
                </c:pt>
                <c:pt idx="172">
                  <c:v>1.0920000000000079E-3</c:v>
                </c:pt>
                <c:pt idx="173">
                  <c:v>1.0730000000000028E-3</c:v>
                </c:pt>
                <c:pt idx="174">
                  <c:v>1.0549999999999986E-3</c:v>
                </c:pt>
                <c:pt idx="175">
                  <c:v>1.0370000000000084E-3</c:v>
                </c:pt>
                <c:pt idx="176">
                  <c:v>1.0190000000000043E-3</c:v>
                </c:pt>
                <c:pt idx="177">
                  <c:v>1.0030000000000022E-3</c:v>
                </c:pt>
                <c:pt idx="178">
                  <c:v>9.8700000000000003E-4</c:v>
                </c:pt>
                <c:pt idx="179">
                  <c:v>9.7100000000001178E-4</c:v>
                </c:pt>
                <c:pt idx="180">
                  <c:v>9.5700000000001166E-4</c:v>
                </c:pt>
                <c:pt idx="181">
                  <c:v>9.4300000000001154E-4</c:v>
                </c:pt>
                <c:pt idx="182">
                  <c:v>9.2900000000001141E-4</c:v>
                </c:pt>
                <c:pt idx="183">
                  <c:v>9.1600000000001229E-4</c:v>
                </c:pt>
                <c:pt idx="184">
                  <c:v>9.0400000000000029E-4</c:v>
                </c:pt>
                <c:pt idx="185">
                  <c:v>8.9200000000000217E-4</c:v>
                </c:pt>
                <c:pt idx="186">
                  <c:v>8.8100000000000504E-4</c:v>
                </c:pt>
                <c:pt idx="187">
                  <c:v>8.7000000000000792E-4</c:v>
                </c:pt>
                <c:pt idx="188">
                  <c:v>8.600000000000118E-4</c:v>
                </c:pt>
                <c:pt idx="189">
                  <c:v>8.500000000000018E-4</c:v>
                </c:pt>
                <c:pt idx="190">
                  <c:v>8.4100000000000667E-4</c:v>
                </c:pt>
                <c:pt idx="191">
                  <c:v>8.3299999999999867E-4</c:v>
                </c:pt>
                <c:pt idx="192">
                  <c:v>8.2500000000000455E-4</c:v>
                </c:pt>
                <c:pt idx="193">
                  <c:v>8.1700000000001043E-4</c:v>
                </c:pt>
                <c:pt idx="194">
                  <c:v>8.1000000000000343E-4</c:v>
                </c:pt>
                <c:pt idx="195">
                  <c:v>8.030000000000103E-4</c:v>
                </c:pt>
                <c:pt idx="196">
                  <c:v>7.970000000000043E-4</c:v>
                </c:pt>
                <c:pt idx="197">
                  <c:v>7.9100000000001218E-4</c:v>
                </c:pt>
                <c:pt idx="198">
                  <c:v>7.8600000000000718E-4</c:v>
                </c:pt>
                <c:pt idx="199">
                  <c:v>7.8100000000000218E-4</c:v>
                </c:pt>
                <c:pt idx="200">
                  <c:v>7.7600000000001106E-4</c:v>
                </c:pt>
                <c:pt idx="201">
                  <c:v>7.7200000000000706E-4</c:v>
                </c:pt>
                <c:pt idx="202">
                  <c:v>7.6800000000000306E-4</c:v>
                </c:pt>
                <c:pt idx="203">
                  <c:v>7.6500000000000005E-4</c:v>
                </c:pt>
                <c:pt idx="204">
                  <c:v>7.6100000000000993E-4</c:v>
                </c:pt>
                <c:pt idx="205">
                  <c:v>7.5900000000000793E-4</c:v>
                </c:pt>
                <c:pt idx="206">
                  <c:v>7.5600000000000493E-4</c:v>
                </c:pt>
                <c:pt idx="207">
                  <c:v>7.5400000000000293E-4</c:v>
                </c:pt>
                <c:pt idx="208">
                  <c:v>7.5200000000000093E-4</c:v>
                </c:pt>
                <c:pt idx="209">
                  <c:v>7.4999999999999893E-4</c:v>
                </c:pt>
                <c:pt idx="210">
                  <c:v>7.4900000000001181E-4</c:v>
                </c:pt>
                <c:pt idx="211">
                  <c:v>7.4800000000001081E-4</c:v>
                </c:pt>
                <c:pt idx="212">
                  <c:v>7.4700000000000981E-4</c:v>
                </c:pt>
                <c:pt idx="213">
                  <c:v>7.4600000000000881E-4</c:v>
                </c:pt>
                <c:pt idx="214">
                  <c:v>7.4600000000000881E-4</c:v>
                </c:pt>
                <c:pt idx="215">
                  <c:v>7.4600000000000881E-4</c:v>
                </c:pt>
              </c:numCache>
            </c:numRef>
          </c:yVal>
          <c:smooth val="1"/>
        </c:ser>
        <c:axId val="166467840"/>
        <c:axId val="166481920"/>
      </c:scatterChart>
      <c:valAx>
        <c:axId val="166467840"/>
        <c:scaling>
          <c:orientation val="minMax"/>
          <c:max val="6.0000000000000032E-2"/>
          <c:min val="-6.0000000000000032E-2"/>
        </c:scaling>
        <c:delete val="1"/>
        <c:axPos val="b"/>
        <c:majorGridlines/>
        <c:numFmt formatCode="General" sourceLinked="1"/>
        <c:tickLblPos val="none"/>
        <c:crossAx val="166481920"/>
        <c:crosses val="autoZero"/>
        <c:crossBetween val="midCat"/>
      </c:valAx>
      <c:valAx>
        <c:axId val="166481920"/>
        <c:scaling>
          <c:orientation val="minMax"/>
        </c:scaling>
        <c:delete val="1"/>
        <c:axPos val="l"/>
        <c:majorGridlines/>
        <c:numFmt formatCode="General" sourceLinked="1"/>
        <c:tickLblPos val="none"/>
        <c:crossAx val="16646784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86387210473313192"/>
          <c:y val="0.34208558672158862"/>
          <c:w val="8.8293051359516664E-2"/>
          <c:h val="0.32176002465883935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88" l="0.70000000000000062" r="0.70000000000000062" t="0.75000000000000488" header="0.30000000000000032" footer="0.30000000000000032"/>
    <c:pageSetup/>
  </c:printSettings>
  <c:userShapes r:id="rId1"/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Schrodinger!$O$459</c:f>
              <c:strCache>
                <c:ptCount val="1"/>
                <c:pt idx="0">
                  <c:v>6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Schrodinger!$O$460:$O$4895</c:f>
              <c:numCache>
                <c:formatCode>General</c:formatCode>
                <c:ptCount val="4436"/>
                <c:pt idx="3297">
                  <c:v>8.3263959390862938E-2</c:v>
                </c:pt>
                <c:pt idx="3298">
                  <c:v>8.3263959390862938E-2</c:v>
                </c:pt>
                <c:pt idx="3299">
                  <c:v>8.3264959390862939E-2</c:v>
                </c:pt>
                <c:pt idx="3300">
                  <c:v>8.3264959390862939E-2</c:v>
                </c:pt>
                <c:pt idx="3301">
                  <c:v>8.3266959390862941E-2</c:v>
                </c:pt>
                <c:pt idx="3302">
                  <c:v>8.3267959390862942E-2</c:v>
                </c:pt>
                <c:pt idx="3303">
                  <c:v>8.3269959390862944E-2</c:v>
                </c:pt>
                <c:pt idx="3304">
                  <c:v>8.3271959390862946E-2</c:v>
                </c:pt>
                <c:pt idx="3305">
                  <c:v>8.3274959390862949E-2</c:v>
                </c:pt>
                <c:pt idx="3306">
                  <c:v>8.3276959390862951E-2</c:v>
                </c:pt>
                <c:pt idx="3307">
                  <c:v>8.327995939086294E-2</c:v>
                </c:pt>
                <c:pt idx="3308">
                  <c:v>8.3283959390862944E-2</c:v>
                </c:pt>
                <c:pt idx="3309">
                  <c:v>8.3287959390862948E-2</c:v>
                </c:pt>
                <c:pt idx="3310">
                  <c:v>8.3291959390862938E-2</c:v>
                </c:pt>
                <c:pt idx="3311">
                  <c:v>8.3295959390862942E-2</c:v>
                </c:pt>
                <c:pt idx="3312">
                  <c:v>8.3300959390862947E-2</c:v>
                </c:pt>
                <c:pt idx="3313">
                  <c:v>8.3305959390862938E-2</c:v>
                </c:pt>
                <c:pt idx="3314">
                  <c:v>8.3310959390862943E-2</c:v>
                </c:pt>
                <c:pt idx="3315">
                  <c:v>8.3316959390862949E-2</c:v>
                </c:pt>
                <c:pt idx="3316">
                  <c:v>8.3322959390862941E-2</c:v>
                </c:pt>
                <c:pt idx="3317">
                  <c:v>8.3328959390862947E-2</c:v>
                </c:pt>
                <c:pt idx="3318">
                  <c:v>8.333595939086294E-2</c:v>
                </c:pt>
                <c:pt idx="3319">
                  <c:v>8.3342959390862947E-2</c:v>
                </c:pt>
                <c:pt idx="3320">
                  <c:v>8.334995939086294E-2</c:v>
                </c:pt>
                <c:pt idx="3321">
                  <c:v>8.3357959390862948E-2</c:v>
                </c:pt>
                <c:pt idx="3322">
                  <c:v>8.3365959390862943E-2</c:v>
                </c:pt>
                <c:pt idx="3323">
                  <c:v>8.3373959390862951E-2</c:v>
                </c:pt>
                <c:pt idx="3324">
                  <c:v>8.3381959390862945E-2</c:v>
                </c:pt>
                <c:pt idx="3325">
                  <c:v>8.339095939086294E-2</c:v>
                </c:pt>
                <c:pt idx="3326">
                  <c:v>8.3399959390862949E-2</c:v>
                </c:pt>
                <c:pt idx="3327">
                  <c:v>8.3408959390862944E-2</c:v>
                </c:pt>
                <c:pt idx="3328">
                  <c:v>8.341895939086294E-2</c:v>
                </c:pt>
                <c:pt idx="3329">
                  <c:v>8.342895939086295E-2</c:v>
                </c:pt>
                <c:pt idx="3330">
                  <c:v>8.3438959390862946E-2</c:v>
                </c:pt>
                <c:pt idx="3331">
                  <c:v>8.3449959390862943E-2</c:v>
                </c:pt>
                <c:pt idx="3332">
                  <c:v>8.346095939086294E-2</c:v>
                </c:pt>
                <c:pt idx="3333">
                  <c:v>8.3471959390862938E-2</c:v>
                </c:pt>
                <c:pt idx="3334">
                  <c:v>8.3482959390862949E-2</c:v>
                </c:pt>
                <c:pt idx="3335">
                  <c:v>8.3494959390862947E-2</c:v>
                </c:pt>
                <c:pt idx="3336">
                  <c:v>8.3506959390862945E-2</c:v>
                </c:pt>
                <c:pt idx="3337">
                  <c:v>8.3518959390862943E-2</c:v>
                </c:pt>
                <c:pt idx="3338">
                  <c:v>8.3530959390862941E-2</c:v>
                </c:pt>
                <c:pt idx="3339">
                  <c:v>8.354395939086294E-2</c:v>
                </c:pt>
                <c:pt idx="3340">
                  <c:v>8.3556959390862939E-2</c:v>
                </c:pt>
                <c:pt idx="3341">
                  <c:v>8.3569959390862938E-2</c:v>
                </c:pt>
                <c:pt idx="3342">
                  <c:v>8.3583959390862939E-2</c:v>
                </c:pt>
                <c:pt idx="3343">
                  <c:v>8.3596959390862938E-2</c:v>
                </c:pt>
                <c:pt idx="3344">
                  <c:v>8.3610959390862938E-2</c:v>
                </c:pt>
                <c:pt idx="3345">
                  <c:v>8.3624959390862938E-2</c:v>
                </c:pt>
                <c:pt idx="3346">
                  <c:v>8.3639959390862939E-2</c:v>
                </c:pt>
                <c:pt idx="3347">
                  <c:v>8.3653959390862939E-2</c:v>
                </c:pt>
                <c:pt idx="3348">
                  <c:v>8.366895939086294E-2</c:v>
                </c:pt>
                <c:pt idx="3349">
                  <c:v>8.3683959390862941E-2</c:v>
                </c:pt>
                <c:pt idx="3350">
                  <c:v>8.3699959390862944E-2</c:v>
                </c:pt>
                <c:pt idx="3351">
                  <c:v>8.3714959390862945E-2</c:v>
                </c:pt>
                <c:pt idx="3352">
                  <c:v>8.3730959390862947E-2</c:v>
                </c:pt>
                <c:pt idx="3353">
                  <c:v>8.3746959390862949E-2</c:v>
                </c:pt>
                <c:pt idx="3354">
                  <c:v>8.3762959390862951E-2</c:v>
                </c:pt>
                <c:pt idx="3355">
                  <c:v>8.3778959390862939E-2</c:v>
                </c:pt>
                <c:pt idx="3356">
                  <c:v>8.3795959390862942E-2</c:v>
                </c:pt>
                <c:pt idx="3357">
                  <c:v>8.3811959390862945E-2</c:v>
                </c:pt>
                <c:pt idx="3358">
                  <c:v>8.3828959390862948E-2</c:v>
                </c:pt>
                <c:pt idx="3359">
                  <c:v>8.3845959390862951E-2</c:v>
                </c:pt>
                <c:pt idx="3360">
                  <c:v>8.386295939086294E-2</c:v>
                </c:pt>
                <c:pt idx="3361">
                  <c:v>8.3880959390862944E-2</c:v>
                </c:pt>
                <c:pt idx="3362">
                  <c:v>8.3897959390862947E-2</c:v>
                </c:pt>
                <c:pt idx="3363">
                  <c:v>8.3915959390862938E-2</c:v>
                </c:pt>
                <c:pt idx="3364">
                  <c:v>8.3932959390862941E-2</c:v>
                </c:pt>
                <c:pt idx="3365">
                  <c:v>8.3950959390862945E-2</c:v>
                </c:pt>
                <c:pt idx="3366">
                  <c:v>8.3968959390862949E-2</c:v>
                </c:pt>
                <c:pt idx="3367">
                  <c:v>8.398795939086294E-2</c:v>
                </c:pt>
                <c:pt idx="3368">
                  <c:v>8.4005959390862944E-2</c:v>
                </c:pt>
                <c:pt idx="3369">
                  <c:v>8.4023959390862948E-2</c:v>
                </c:pt>
                <c:pt idx="3370">
                  <c:v>8.404295939086294E-2</c:v>
                </c:pt>
                <c:pt idx="3371">
                  <c:v>8.4060959390862944E-2</c:v>
                </c:pt>
                <c:pt idx="3372">
                  <c:v>8.4079959390862949E-2</c:v>
                </c:pt>
                <c:pt idx="3373">
                  <c:v>8.4097959390862939E-2</c:v>
                </c:pt>
                <c:pt idx="3374">
                  <c:v>8.4116959390862944E-2</c:v>
                </c:pt>
                <c:pt idx="3375">
                  <c:v>8.4135959390862949E-2</c:v>
                </c:pt>
                <c:pt idx="3376">
                  <c:v>8.4154959390862941E-2</c:v>
                </c:pt>
                <c:pt idx="3377">
                  <c:v>8.4173959390862946E-2</c:v>
                </c:pt>
                <c:pt idx="3378">
                  <c:v>8.4192959390862951E-2</c:v>
                </c:pt>
                <c:pt idx="3379">
                  <c:v>8.4211959390862942E-2</c:v>
                </c:pt>
                <c:pt idx="3380">
                  <c:v>8.4230959390862947E-2</c:v>
                </c:pt>
                <c:pt idx="3381">
                  <c:v>8.4249959390862939E-2</c:v>
                </c:pt>
                <c:pt idx="3382">
                  <c:v>8.4268959390862944E-2</c:v>
                </c:pt>
                <c:pt idx="3383">
                  <c:v>8.4287959390862949E-2</c:v>
                </c:pt>
                <c:pt idx="3384">
                  <c:v>8.430695939086294E-2</c:v>
                </c:pt>
                <c:pt idx="3385">
                  <c:v>8.4325959390862945E-2</c:v>
                </c:pt>
                <c:pt idx="3386">
                  <c:v>8.434495939086295E-2</c:v>
                </c:pt>
                <c:pt idx="3387">
                  <c:v>8.4363959390862941E-2</c:v>
                </c:pt>
                <c:pt idx="3388">
                  <c:v>8.4382959390862947E-2</c:v>
                </c:pt>
                <c:pt idx="3389">
                  <c:v>8.4401959390862938E-2</c:v>
                </c:pt>
                <c:pt idx="3390">
                  <c:v>8.4419959390862942E-2</c:v>
                </c:pt>
                <c:pt idx="3391">
                  <c:v>8.4438959390862947E-2</c:v>
                </c:pt>
                <c:pt idx="3392">
                  <c:v>8.4457959390862938E-2</c:v>
                </c:pt>
                <c:pt idx="3393">
                  <c:v>8.4475959390862942E-2</c:v>
                </c:pt>
                <c:pt idx="3394">
                  <c:v>8.4494959390862948E-2</c:v>
                </c:pt>
                <c:pt idx="3395">
                  <c:v>8.4512959390862938E-2</c:v>
                </c:pt>
                <c:pt idx="3396">
                  <c:v>8.4530959390862942E-2</c:v>
                </c:pt>
                <c:pt idx="3397">
                  <c:v>8.4548959390862946E-2</c:v>
                </c:pt>
                <c:pt idx="3398">
                  <c:v>8.456695939086295E-2</c:v>
                </c:pt>
                <c:pt idx="3399">
                  <c:v>8.458495939086294E-2</c:v>
                </c:pt>
                <c:pt idx="3400">
                  <c:v>8.4602959390862945E-2</c:v>
                </c:pt>
                <c:pt idx="3401">
                  <c:v>8.4619959390862948E-2</c:v>
                </c:pt>
                <c:pt idx="3402">
                  <c:v>8.4636959390862951E-2</c:v>
                </c:pt>
                <c:pt idx="3403">
                  <c:v>8.465395939086294E-2</c:v>
                </c:pt>
                <c:pt idx="3404">
                  <c:v>8.4670959390862943E-2</c:v>
                </c:pt>
                <c:pt idx="3405">
                  <c:v>8.4687959390862946E-2</c:v>
                </c:pt>
                <c:pt idx="3406">
                  <c:v>8.4703959390862948E-2</c:v>
                </c:pt>
                <c:pt idx="3407">
                  <c:v>8.4720959390862938E-2</c:v>
                </c:pt>
                <c:pt idx="3408">
                  <c:v>8.473695939086294E-2</c:v>
                </c:pt>
                <c:pt idx="3409">
                  <c:v>8.4751959390862941E-2</c:v>
                </c:pt>
                <c:pt idx="3410">
                  <c:v>8.4767959390862943E-2</c:v>
                </c:pt>
                <c:pt idx="3411">
                  <c:v>8.4782959390862944E-2</c:v>
                </c:pt>
                <c:pt idx="3412">
                  <c:v>8.4797959390862945E-2</c:v>
                </c:pt>
                <c:pt idx="3413">
                  <c:v>8.4812959390862946E-2</c:v>
                </c:pt>
                <c:pt idx="3414">
                  <c:v>8.4826959390862947E-2</c:v>
                </c:pt>
                <c:pt idx="3415">
                  <c:v>8.4840959390862947E-2</c:v>
                </c:pt>
                <c:pt idx="3416">
                  <c:v>8.4854959390862947E-2</c:v>
                </c:pt>
                <c:pt idx="3417">
                  <c:v>8.4867959390862946E-2</c:v>
                </c:pt>
                <c:pt idx="3418">
                  <c:v>8.4880959390862945E-2</c:v>
                </c:pt>
                <c:pt idx="3419">
                  <c:v>8.4893959390862944E-2</c:v>
                </c:pt>
                <c:pt idx="3420">
                  <c:v>8.4905959390862942E-2</c:v>
                </c:pt>
                <c:pt idx="3421">
                  <c:v>8.491795939086294E-2</c:v>
                </c:pt>
                <c:pt idx="3422">
                  <c:v>8.4928959390862938E-2</c:v>
                </c:pt>
                <c:pt idx="3423">
                  <c:v>8.494095939086295E-2</c:v>
                </c:pt>
                <c:pt idx="3424">
                  <c:v>8.4950959390862946E-2</c:v>
                </c:pt>
                <c:pt idx="3425">
                  <c:v>8.4961959390862943E-2</c:v>
                </c:pt>
                <c:pt idx="3426">
                  <c:v>8.4971959390862939E-2</c:v>
                </c:pt>
                <c:pt idx="3427">
                  <c:v>8.4980959390862948E-2</c:v>
                </c:pt>
                <c:pt idx="3428">
                  <c:v>8.4989959390862943E-2</c:v>
                </c:pt>
                <c:pt idx="3429">
                  <c:v>8.4998959390862938E-2</c:v>
                </c:pt>
                <c:pt idx="3430">
                  <c:v>8.5006959390862946E-2</c:v>
                </c:pt>
                <c:pt idx="3431">
                  <c:v>8.501495939086294E-2</c:v>
                </c:pt>
                <c:pt idx="3432">
                  <c:v>8.5021959390862947E-2</c:v>
                </c:pt>
                <c:pt idx="3433">
                  <c:v>8.502895939086294E-2</c:v>
                </c:pt>
                <c:pt idx="3434">
                  <c:v>8.5034959390862946E-2</c:v>
                </c:pt>
                <c:pt idx="3435">
                  <c:v>8.5040959390862939E-2</c:v>
                </c:pt>
                <c:pt idx="3436">
                  <c:v>8.5045959390862944E-2</c:v>
                </c:pt>
                <c:pt idx="3437">
                  <c:v>8.5050959390862949E-2</c:v>
                </c:pt>
                <c:pt idx="3438">
                  <c:v>8.5054959390862939E-2</c:v>
                </c:pt>
                <c:pt idx="3439">
                  <c:v>8.5058959390862943E-2</c:v>
                </c:pt>
                <c:pt idx="3440">
                  <c:v>8.5061959390862946E-2</c:v>
                </c:pt>
                <c:pt idx="3441">
                  <c:v>8.5063959390862948E-2</c:v>
                </c:pt>
                <c:pt idx="3442">
                  <c:v>8.5066959390862951E-2</c:v>
                </c:pt>
                <c:pt idx="3443">
                  <c:v>8.5067959390862938E-2</c:v>
                </c:pt>
                <c:pt idx="3444">
                  <c:v>8.5068959390862939E-2</c:v>
                </c:pt>
                <c:pt idx="3445">
                  <c:v>8.506995939086294E-2</c:v>
                </c:pt>
                <c:pt idx="3446">
                  <c:v>8.5068959390862939E-2</c:v>
                </c:pt>
                <c:pt idx="3447">
                  <c:v>8.5068959390862939E-2</c:v>
                </c:pt>
                <c:pt idx="3448">
                  <c:v>8.5067959390862938E-2</c:v>
                </c:pt>
                <c:pt idx="3449">
                  <c:v>8.506595939086295E-2</c:v>
                </c:pt>
                <c:pt idx="3450">
                  <c:v>8.5062959390862947E-2</c:v>
                </c:pt>
                <c:pt idx="3451">
                  <c:v>8.5059959390862944E-2</c:v>
                </c:pt>
                <c:pt idx="3452">
                  <c:v>8.5056959390862941E-2</c:v>
                </c:pt>
                <c:pt idx="3453">
                  <c:v>8.5052959390862951E-2</c:v>
                </c:pt>
                <c:pt idx="3454">
                  <c:v>8.5047959390862946E-2</c:v>
                </c:pt>
                <c:pt idx="3455">
                  <c:v>8.5042959390862941E-2</c:v>
                </c:pt>
                <c:pt idx="3456">
                  <c:v>8.5036959390862948E-2</c:v>
                </c:pt>
                <c:pt idx="3457">
                  <c:v>8.5029959390862941E-2</c:v>
                </c:pt>
                <c:pt idx="3458">
                  <c:v>8.5022959390862948E-2</c:v>
                </c:pt>
                <c:pt idx="3459">
                  <c:v>8.5015959390862941E-2</c:v>
                </c:pt>
                <c:pt idx="3460">
                  <c:v>8.5007959390862947E-2</c:v>
                </c:pt>
                <c:pt idx="3461">
                  <c:v>8.4998959390862938E-2</c:v>
                </c:pt>
                <c:pt idx="3462">
                  <c:v>8.4988959390862942E-2</c:v>
                </c:pt>
                <c:pt idx="3463">
                  <c:v>8.4979959390862947E-2</c:v>
                </c:pt>
                <c:pt idx="3464">
                  <c:v>8.496895939086295E-2</c:v>
                </c:pt>
                <c:pt idx="3465">
                  <c:v>8.4957959390862939E-2</c:v>
                </c:pt>
                <c:pt idx="3466">
                  <c:v>8.4945959390862941E-2</c:v>
                </c:pt>
                <c:pt idx="3467">
                  <c:v>8.4933959390862943E-2</c:v>
                </c:pt>
                <c:pt idx="3468">
                  <c:v>8.4921959390862944E-2</c:v>
                </c:pt>
                <c:pt idx="3469">
                  <c:v>8.4907959390862944E-2</c:v>
                </c:pt>
                <c:pt idx="3470">
                  <c:v>8.4894959390862945E-2</c:v>
                </c:pt>
                <c:pt idx="3471">
                  <c:v>8.4879959390862944E-2</c:v>
                </c:pt>
                <c:pt idx="3472">
                  <c:v>8.4865959390862944E-2</c:v>
                </c:pt>
                <c:pt idx="3473">
                  <c:v>8.4849959390862942E-2</c:v>
                </c:pt>
                <c:pt idx="3474">
                  <c:v>8.4834959390862941E-2</c:v>
                </c:pt>
                <c:pt idx="3475">
                  <c:v>8.4817959390862938E-2</c:v>
                </c:pt>
                <c:pt idx="3476">
                  <c:v>8.4801959390862949E-2</c:v>
                </c:pt>
                <c:pt idx="3477">
                  <c:v>8.4783959390862945E-2</c:v>
                </c:pt>
                <c:pt idx="3478">
                  <c:v>8.4766959390862942E-2</c:v>
                </c:pt>
                <c:pt idx="3479">
                  <c:v>8.4748959390862938E-2</c:v>
                </c:pt>
                <c:pt idx="3480">
                  <c:v>8.4729959390862947E-2</c:v>
                </c:pt>
                <c:pt idx="3481">
                  <c:v>8.4710959390862942E-2</c:v>
                </c:pt>
                <c:pt idx="3482">
                  <c:v>8.469195939086295E-2</c:v>
                </c:pt>
                <c:pt idx="3483">
                  <c:v>8.4671959390862944E-2</c:v>
                </c:pt>
                <c:pt idx="3484">
                  <c:v>8.4651959390862938E-2</c:v>
                </c:pt>
                <c:pt idx="3485">
                  <c:v>8.4631959390862946E-2</c:v>
                </c:pt>
                <c:pt idx="3486">
                  <c:v>8.4610959390862939E-2</c:v>
                </c:pt>
                <c:pt idx="3487">
                  <c:v>8.4589959390862945E-2</c:v>
                </c:pt>
                <c:pt idx="3488">
                  <c:v>8.4567959390862937E-2</c:v>
                </c:pt>
                <c:pt idx="3489">
                  <c:v>8.4546959390862944E-2</c:v>
                </c:pt>
                <c:pt idx="3490">
                  <c:v>8.452495939086295E-2</c:v>
                </c:pt>
                <c:pt idx="3491">
                  <c:v>8.4502959390862942E-2</c:v>
                </c:pt>
                <c:pt idx="3492">
                  <c:v>8.4479959390862946E-2</c:v>
                </c:pt>
                <c:pt idx="3493">
                  <c:v>8.4457959390862938E-2</c:v>
                </c:pt>
                <c:pt idx="3494">
                  <c:v>8.4434959390862943E-2</c:v>
                </c:pt>
                <c:pt idx="3495">
                  <c:v>8.4411959390862948E-2</c:v>
                </c:pt>
                <c:pt idx="3496">
                  <c:v>8.4388959390862939E-2</c:v>
                </c:pt>
                <c:pt idx="3497">
                  <c:v>8.4365959390862943E-2</c:v>
                </c:pt>
                <c:pt idx="3498">
                  <c:v>8.4341959390862947E-2</c:v>
                </c:pt>
                <c:pt idx="3499">
                  <c:v>8.4318959390862938E-2</c:v>
                </c:pt>
                <c:pt idx="3500">
                  <c:v>8.4295959390862943E-2</c:v>
                </c:pt>
                <c:pt idx="3501">
                  <c:v>8.4271959390862947E-2</c:v>
                </c:pt>
                <c:pt idx="3502">
                  <c:v>8.4248959390862938E-2</c:v>
                </c:pt>
                <c:pt idx="3503">
                  <c:v>8.4224959390862941E-2</c:v>
                </c:pt>
                <c:pt idx="3504">
                  <c:v>8.4201959390862946E-2</c:v>
                </c:pt>
                <c:pt idx="3505">
                  <c:v>8.417795939086295E-2</c:v>
                </c:pt>
                <c:pt idx="3506">
                  <c:v>8.4154959390862941E-2</c:v>
                </c:pt>
                <c:pt idx="3507">
                  <c:v>8.4131959390862945E-2</c:v>
                </c:pt>
                <c:pt idx="3508">
                  <c:v>8.410895939086295E-2</c:v>
                </c:pt>
                <c:pt idx="3509">
                  <c:v>8.4085959390862941E-2</c:v>
                </c:pt>
                <c:pt idx="3510">
                  <c:v>8.4062959390862946E-2</c:v>
                </c:pt>
                <c:pt idx="3511">
                  <c:v>8.4040959390862938E-2</c:v>
                </c:pt>
                <c:pt idx="3512">
                  <c:v>8.4018959390862943E-2</c:v>
                </c:pt>
                <c:pt idx="3513">
                  <c:v>8.3996959390862949E-2</c:v>
                </c:pt>
                <c:pt idx="3514">
                  <c:v>8.3974959390862941E-2</c:v>
                </c:pt>
                <c:pt idx="3515">
                  <c:v>8.3953959390862948E-2</c:v>
                </c:pt>
                <c:pt idx="3516">
                  <c:v>8.3932959390862941E-2</c:v>
                </c:pt>
                <c:pt idx="3517">
                  <c:v>8.3911959390862947E-2</c:v>
                </c:pt>
                <c:pt idx="3518">
                  <c:v>8.3891959390862941E-2</c:v>
                </c:pt>
                <c:pt idx="3519">
                  <c:v>8.3871959390862949E-2</c:v>
                </c:pt>
                <c:pt idx="3520">
                  <c:v>8.3851959390862943E-2</c:v>
                </c:pt>
                <c:pt idx="3521">
                  <c:v>8.3832959390862938E-2</c:v>
                </c:pt>
                <c:pt idx="3522">
                  <c:v>8.3814959390862948E-2</c:v>
                </c:pt>
                <c:pt idx="3523">
                  <c:v>8.3796959390862943E-2</c:v>
                </c:pt>
                <c:pt idx="3524">
                  <c:v>8.3778959390862939E-2</c:v>
                </c:pt>
                <c:pt idx="3525">
                  <c:v>8.376195939086295E-2</c:v>
                </c:pt>
                <c:pt idx="3526">
                  <c:v>8.3745959390862948E-2</c:v>
                </c:pt>
                <c:pt idx="3527">
                  <c:v>8.3729959390862946E-2</c:v>
                </c:pt>
                <c:pt idx="3528">
                  <c:v>8.3714959390862945E-2</c:v>
                </c:pt>
                <c:pt idx="3529">
                  <c:v>8.3699959390862944E-2</c:v>
                </c:pt>
                <c:pt idx="3530">
                  <c:v>8.3685959390862943E-2</c:v>
                </c:pt>
                <c:pt idx="3531">
                  <c:v>8.3672959390862944E-2</c:v>
                </c:pt>
                <c:pt idx="3532">
                  <c:v>8.3660959390862946E-2</c:v>
                </c:pt>
                <c:pt idx="3533">
                  <c:v>8.3648959390862948E-2</c:v>
                </c:pt>
                <c:pt idx="3534">
                  <c:v>8.3637959390862951E-2</c:v>
                </c:pt>
                <c:pt idx="3535">
                  <c:v>8.362695939086294E-2</c:v>
                </c:pt>
                <c:pt idx="3536">
                  <c:v>8.3617959390862945E-2</c:v>
                </c:pt>
                <c:pt idx="3537">
                  <c:v>8.360895939086295E-2</c:v>
                </c:pt>
                <c:pt idx="3538">
                  <c:v>8.3600959390862942E-2</c:v>
                </c:pt>
                <c:pt idx="3539">
                  <c:v>8.3593959390862949E-2</c:v>
                </c:pt>
                <c:pt idx="3540">
                  <c:v>8.3586959390862942E-2</c:v>
                </c:pt>
                <c:pt idx="3541">
                  <c:v>8.358195939086295E-2</c:v>
                </c:pt>
                <c:pt idx="3542">
                  <c:v>8.3576959390862945E-2</c:v>
                </c:pt>
                <c:pt idx="3543">
                  <c:v>8.3572959390862941E-2</c:v>
                </c:pt>
                <c:pt idx="3544">
                  <c:v>8.3569959390862938E-2</c:v>
                </c:pt>
                <c:pt idx="3545">
                  <c:v>8.3566959390862949E-2</c:v>
                </c:pt>
                <c:pt idx="3546">
                  <c:v>8.3565959390862948E-2</c:v>
                </c:pt>
                <c:pt idx="3547">
                  <c:v>8.3565959390862948E-2</c:v>
                </c:pt>
                <c:pt idx="3548">
                  <c:v>8.3565959390862948E-2</c:v>
                </c:pt>
                <c:pt idx="3549">
                  <c:v>8.3566959390862949E-2</c:v>
                </c:pt>
                <c:pt idx="3550">
                  <c:v>8.3568959390862937E-2</c:v>
                </c:pt>
                <c:pt idx="3551">
                  <c:v>8.357195939086294E-2</c:v>
                </c:pt>
                <c:pt idx="3552">
                  <c:v>8.3575959390862944E-2</c:v>
                </c:pt>
                <c:pt idx="3553">
                  <c:v>8.3580959390862949E-2</c:v>
                </c:pt>
                <c:pt idx="3554">
                  <c:v>8.3585959390862941E-2</c:v>
                </c:pt>
                <c:pt idx="3555">
                  <c:v>8.3592959390862948E-2</c:v>
                </c:pt>
                <c:pt idx="3556">
                  <c:v>8.3599959390862941E-2</c:v>
                </c:pt>
                <c:pt idx="3557">
                  <c:v>8.3607959390862949E-2</c:v>
                </c:pt>
                <c:pt idx="3558">
                  <c:v>8.3616959390862944E-2</c:v>
                </c:pt>
                <c:pt idx="3559">
                  <c:v>8.362695939086294E-2</c:v>
                </c:pt>
                <c:pt idx="3560">
                  <c:v>8.3637959390862951E-2</c:v>
                </c:pt>
                <c:pt idx="3561">
                  <c:v>8.3649959390862949E-2</c:v>
                </c:pt>
                <c:pt idx="3562">
                  <c:v>8.3661959390862947E-2</c:v>
                </c:pt>
                <c:pt idx="3563">
                  <c:v>8.3674959390862946E-2</c:v>
                </c:pt>
                <c:pt idx="3564">
                  <c:v>8.3688959390862946E-2</c:v>
                </c:pt>
                <c:pt idx="3565">
                  <c:v>8.3703959390862948E-2</c:v>
                </c:pt>
                <c:pt idx="3566">
                  <c:v>8.3718959390862949E-2</c:v>
                </c:pt>
                <c:pt idx="3567">
                  <c:v>8.3734959390862951E-2</c:v>
                </c:pt>
                <c:pt idx="3568">
                  <c:v>8.375195939086294E-2</c:v>
                </c:pt>
                <c:pt idx="3569">
                  <c:v>8.3769959390862944E-2</c:v>
                </c:pt>
                <c:pt idx="3570">
                  <c:v>8.3787959390862948E-2</c:v>
                </c:pt>
                <c:pt idx="3571">
                  <c:v>8.380695939086294E-2</c:v>
                </c:pt>
                <c:pt idx="3572">
                  <c:v>8.3825959390862945E-2</c:v>
                </c:pt>
                <c:pt idx="3573">
                  <c:v>8.3845959390862951E-2</c:v>
                </c:pt>
                <c:pt idx="3574">
                  <c:v>8.3866959390862944E-2</c:v>
                </c:pt>
                <c:pt idx="3575">
                  <c:v>8.3887959390862937E-2</c:v>
                </c:pt>
                <c:pt idx="3576">
                  <c:v>8.3909959390862945E-2</c:v>
                </c:pt>
                <c:pt idx="3577">
                  <c:v>8.393195939086294E-2</c:v>
                </c:pt>
                <c:pt idx="3578">
                  <c:v>8.3953959390862948E-2</c:v>
                </c:pt>
                <c:pt idx="3579">
                  <c:v>8.3976959390862943E-2</c:v>
                </c:pt>
                <c:pt idx="3580">
                  <c:v>8.4000959390862939E-2</c:v>
                </c:pt>
                <c:pt idx="3581">
                  <c:v>8.4024959390862949E-2</c:v>
                </c:pt>
                <c:pt idx="3582">
                  <c:v>8.4048959390862946E-2</c:v>
                </c:pt>
                <c:pt idx="3583">
                  <c:v>8.4072959390862942E-2</c:v>
                </c:pt>
                <c:pt idx="3584">
                  <c:v>8.4097959390862939E-2</c:v>
                </c:pt>
                <c:pt idx="3585">
                  <c:v>8.412295939086295E-2</c:v>
                </c:pt>
                <c:pt idx="3586">
                  <c:v>8.4147959390862948E-2</c:v>
                </c:pt>
                <c:pt idx="3587">
                  <c:v>8.4172959390862945E-2</c:v>
                </c:pt>
                <c:pt idx="3588">
                  <c:v>8.4198959390862943E-2</c:v>
                </c:pt>
                <c:pt idx="3589">
                  <c:v>8.422395939086294E-2</c:v>
                </c:pt>
                <c:pt idx="3590">
                  <c:v>8.4249959390862939E-2</c:v>
                </c:pt>
                <c:pt idx="3591">
                  <c:v>8.4275959390862951E-2</c:v>
                </c:pt>
                <c:pt idx="3592">
                  <c:v>8.4300959390862948E-2</c:v>
                </c:pt>
                <c:pt idx="3593">
                  <c:v>8.4326959390862946E-2</c:v>
                </c:pt>
                <c:pt idx="3594">
                  <c:v>8.4351959390862943E-2</c:v>
                </c:pt>
                <c:pt idx="3595">
                  <c:v>8.4377959390862942E-2</c:v>
                </c:pt>
                <c:pt idx="3596">
                  <c:v>8.4402959390862939E-2</c:v>
                </c:pt>
                <c:pt idx="3597">
                  <c:v>8.442795939086295E-2</c:v>
                </c:pt>
                <c:pt idx="3598">
                  <c:v>8.4451959390862946E-2</c:v>
                </c:pt>
                <c:pt idx="3599">
                  <c:v>8.4476959390862943E-2</c:v>
                </c:pt>
                <c:pt idx="3600">
                  <c:v>8.450095939086294E-2</c:v>
                </c:pt>
                <c:pt idx="3601">
                  <c:v>8.452495939086295E-2</c:v>
                </c:pt>
                <c:pt idx="3602">
                  <c:v>8.4547959390862945E-2</c:v>
                </c:pt>
                <c:pt idx="3603">
                  <c:v>8.457095939086294E-2</c:v>
                </c:pt>
                <c:pt idx="3604">
                  <c:v>8.4593959390862949E-2</c:v>
                </c:pt>
                <c:pt idx="3605">
                  <c:v>8.4615959390862944E-2</c:v>
                </c:pt>
                <c:pt idx="3606">
                  <c:v>8.4636959390862951E-2</c:v>
                </c:pt>
                <c:pt idx="3607">
                  <c:v>8.4657959390862944E-2</c:v>
                </c:pt>
                <c:pt idx="3608">
                  <c:v>8.4678959390862937E-2</c:v>
                </c:pt>
                <c:pt idx="3609">
                  <c:v>8.4697959390862942E-2</c:v>
                </c:pt>
                <c:pt idx="3610">
                  <c:v>8.4717959390862949E-2</c:v>
                </c:pt>
                <c:pt idx="3611">
                  <c:v>8.4735959390862939E-2</c:v>
                </c:pt>
                <c:pt idx="3612">
                  <c:v>8.4753959390862943E-2</c:v>
                </c:pt>
                <c:pt idx="3613">
                  <c:v>8.4770959390862946E-2</c:v>
                </c:pt>
                <c:pt idx="3614">
                  <c:v>8.4786959390862948E-2</c:v>
                </c:pt>
                <c:pt idx="3615">
                  <c:v>8.480295939086295E-2</c:v>
                </c:pt>
                <c:pt idx="3616">
                  <c:v>8.481695939086295E-2</c:v>
                </c:pt>
                <c:pt idx="3617">
                  <c:v>8.4830959390862951E-2</c:v>
                </c:pt>
                <c:pt idx="3618">
                  <c:v>8.484395939086295E-2</c:v>
                </c:pt>
                <c:pt idx="3619">
                  <c:v>8.4855959390862948E-2</c:v>
                </c:pt>
                <c:pt idx="3620">
                  <c:v>8.4866959390862945E-2</c:v>
                </c:pt>
                <c:pt idx="3621">
                  <c:v>8.4877959390862942E-2</c:v>
                </c:pt>
                <c:pt idx="3622">
                  <c:v>8.4886959390862951E-2</c:v>
                </c:pt>
                <c:pt idx="3623">
                  <c:v>8.4894959390862945E-2</c:v>
                </c:pt>
                <c:pt idx="3624">
                  <c:v>8.4902959390862939E-2</c:v>
                </c:pt>
                <c:pt idx="3625">
                  <c:v>8.4908959390862945E-2</c:v>
                </c:pt>
                <c:pt idx="3626">
                  <c:v>8.4914959390862937E-2</c:v>
                </c:pt>
                <c:pt idx="3627">
                  <c:v>8.4918959390862941E-2</c:v>
                </c:pt>
                <c:pt idx="3628">
                  <c:v>8.4921959390862944E-2</c:v>
                </c:pt>
                <c:pt idx="3629">
                  <c:v>8.4924959390862947E-2</c:v>
                </c:pt>
                <c:pt idx="3630">
                  <c:v>8.4925959390862948E-2</c:v>
                </c:pt>
                <c:pt idx="3631">
                  <c:v>8.4926959390862949E-2</c:v>
                </c:pt>
                <c:pt idx="3632">
                  <c:v>8.4925959390862948E-2</c:v>
                </c:pt>
                <c:pt idx="3633">
                  <c:v>8.4923959390862946E-2</c:v>
                </c:pt>
                <c:pt idx="3634">
                  <c:v>8.4921959390862944E-2</c:v>
                </c:pt>
                <c:pt idx="3635">
                  <c:v>8.491795939086294E-2</c:v>
                </c:pt>
                <c:pt idx="3636">
                  <c:v>8.4912959390862949E-2</c:v>
                </c:pt>
                <c:pt idx="3637">
                  <c:v>8.4906959390862943E-2</c:v>
                </c:pt>
                <c:pt idx="3638">
                  <c:v>8.4900959390862937E-2</c:v>
                </c:pt>
                <c:pt idx="3639">
                  <c:v>8.4892959390862943E-2</c:v>
                </c:pt>
                <c:pt idx="3640">
                  <c:v>8.4883959390862948E-2</c:v>
                </c:pt>
                <c:pt idx="3641">
                  <c:v>8.4873959390862938E-2</c:v>
                </c:pt>
                <c:pt idx="3642">
                  <c:v>8.4863959390862942E-2</c:v>
                </c:pt>
                <c:pt idx="3643">
                  <c:v>8.4851959390862944E-2</c:v>
                </c:pt>
                <c:pt idx="3644">
                  <c:v>8.4838959390862945E-2</c:v>
                </c:pt>
                <c:pt idx="3645">
                  <c:v>8.4825959390862946E-2</c:v>
                </c:pt>
                <c:pt idx="3646">
                  <c:v>8.4811959390862945E-2</c:v>
                </c:pt>
                <c:pt idx="3647">
                  <c:v>8.4795959390862943E-2</c:v>
                </c:pt>
                <c:pt idx="3648">
                  <c:v>8.4779959390862941E-2</c:v>
                </c:pt>
                <c:pt idx="3649">
                  <c:v>8.4762959390862938E-2</c:v>
                </c:pt>
                <c:pt idx="3650">
                  <c:v>8.4745959390862949E-2</c:v>
                </c:pt>
                <c:pt idx="3651">
                  <c:v>8.4726959390862944E-2</c:v>
                </c:pt>
                <c:pt idx="3652">
                  <c:v>8.4707959390862939E-2</c:v>
                </c:pt>
                <c:pt idx="3653">
                  <c:v>8.4687959390862946E-2</c:v>
                </c:pt>
                <c:pt idx="3654">
                  <c:v>8.466795939086294E-2</c:v>
                </c:pt>
                <c:pt idx="3655">
                  <c:v>8.4645959390862946E-2</c:v>
                </c:pt>
                <c:pt idx="3656">
                  <c:v>8.4623959390862938E-2</c:v>
                </c:pt>
                <c:pt idx="3657">
                  <c:v>8.4601959390862944E-2</c:v>
                </c:pt>
                <c:pt idx="3658">
                  <c:v>8.4578959390862948E-2</c:v>
                </c:pt>
                <c:pt idx="3659">
                  <c:v>8.4555959390862939E-2</c:v>
                </c:pt>
                <c:pt idx="3660">
                  <c:v>8.4531959390862943E-2</c:v>
                </c:pt>
                <c:pt idx="3661">
                  <c:v>8.4506959390862946E-2</c:v>
                </c:pt>
                <c:pt idx="3662">
                  <c:v>8.4482959390862949E-2</c:v>
                </c:pt>
                <c:pt idx="3663">
                  <c:v>8.4457959390862938E-2</c:v>
                </c:pt>
                <c:pt idx="3664">
                  <c:v>8.443195939086294E-2</c:v>
                </c:pt>
                <c:pt idx="3665">
                  <c:v>8.4406959390862943E-2</c:v>
                </c:pt>
                <c:pt idx="3666">
                  <c:v>8.4380959390862945E-2</c:v>
                </c:pt>
                <c:pt idx="3667">
                  <c:v>8.4353959390862945E-2</c:v>
                </c:pt>
                <c:pt idx="3668">
                  <c:v>8.4327959390862947E-2</c:v>
                </c:pt>
                <c:pt idx="3669">
                  <c:v>8.4301959390862949E-2</c:v>
                </c:pt>
                <c:pt idx="3670">
                  <c:v>8.4275959390862951E-2</c:v>
                </c:pt>
                <c:pt idx="3671">
                  <c:v>8.4248959390862938E-2</c:v>
                </c:pt>
                <c:pt idx="3672">
                  <c:v>8.4222959390862939E-2</c:v>
                </c:pt>
                <c:pt idx="3673">
                  <c:v>8.419595939086294E-2</c:v>
                </c:pt>
                <c:pt idx="3674">
                  <c:v>8.4169959390862942E-2</c:v>
                </c:pt>
                <c:pt idx="3675">
                  <c:v>8.4143959390862944E-2</c:v>
                </c:pt>
                <c:pt idx="3676">
                  <c:v>8.4117959390862945E-2</c:v>
                </c:pt>
                <c:pt idx="3677">
                  <c:v>8.4092959390862948E-2</c:v>
                </c:pt>
                <c:pt idx="3678">
                  <c:v>8.406695939086295E-2</c:v>
                </c:pt>
                <c:pt idx="3679">
                  <c:v>8.4041959390862939E-2</c:v>
                </c:pt>
                <c:pt idx="3680">
                  <c:v>8.4016959390862941E-2</c:v>
                </c:pt>
                <c:pt idx="3681">
                  <c:v>8.3992959390862945E-2</c:v>
                </c:pt>
                <c:pt idx="3682">
                  <c:v>8.3968959390862949E-2</c:v>
                </c:pt>
                <c:pt idx="3683">
                  <c:v>8.394595939086294E-2</c:v>
                </c:pt>
                <c:pt idx="3684">
                  <c:v>8.3922959390862945E-2</c:v>
                </c:pt>
                <c:pt idx="3685">
                  <c:v>8.390095939086295E-2</c:v>
                </c:pt>
                <c:pt idx="3686">
                  <c:v>8.3878959390862942E-2</c:v>
                </c:pt>
                <c:pt idx="3687">
                  <c:v>8.3857959390862949E-2</c:v>
                </c:pt>
                <c:pt idx="3688">
                  <c:v>8.3837959390862943E-2</c:v>
                </c:pt>
                <c:pt idx="3689">
                  <c:v>8.3817959390862951E-2</c:v>
                </c:pt>
                <c:pt idx="3690">
                  <c:v>8.3798959390862945E-2</c:v>
                </c:pt>
                <c:pt idx="3691">
                  <c:v>8.3780959390862941E-2</c:v>
                </c:pt>
                <c:pt idx="3692">
                  <c:v>8.3763959390862938E-2</c:v>
                </c:pt>
                <c:pt idx="3693">
                  <c:v>8.3746959390862949E-2</c:v>
                </c:pt>
                <c:pt idx="3694">
                  <c:v>8.3731959390862948E-2</c:v>
                </c:pt>
                <c:pt idx="3695">
                  <c:v>8.3716959390862947E-2</c:v>
                </c:pt>
                <c:pt idx="3696">
                  <c:v>8.3702959390862947E-2</c:v>
                </c:pt>
                <c:pt idx="3697">
                  <c:v>8.3689959390862947E-2</c:v>
                </c:pt>
                <c:pt idx="3698">
                  <c:v>8.3677959390862949E-2</c:v>
                </c:pt>
                <c:pt idx="3699">
                  <c:v>8.3666959390862938E-2</c:v>
                </c:pt>
                <c:pt idx="3700">
                  <c:v>8.3656959390862942E-2</c:v>
                </c:pt>
                <c:pt idx="3701">
                  <c:v>8.3647959390862947E-2</c:v>
                </c:pt>
                <c:pt idx="3702">
                  <c:v>8.3639959390862939E-2</c:v>
                </c:pt>
                <c:pt idx="3703">
                  <c:v>8.3632959390862946E-2</c:v>
                </c:pt>
                <c:pt idx="3704">
                  <c:v>8.362695939086294E-2</c:v>
                </c:pt>
                <c:pt idx="3705">
                  <c:v>8.3621959390862949E-2</c:v>
                </c:pt>
                <c:pt idx="3706">
                  <c:v>8.3617959390862945E-2</c:v>
                </c:pt>
                <c:pt idx="3707">
                  <c:v>8.3615959390862943E-2</c:v>
                </c:pt>
                <c:pt idx="3708">
                  <c:v>8.3613959390862941E-2</c:v>
                </c:pt>
                <c:pt idx="3709">
                  <c:v>8.3613959390862941E-2</c:v>
                </c:pt>
                <c:pt idx="3710">
                  <c:v>8.3613959390862941E-2</c:v>
                </c:pt>
                <c:pt idx="3711">
                  <c:v>8.3615959390862943E-2</c:v>
                </c:pt>
                <c:pt idx="3712">
                  <c:v>8.3618959390862946E-2</c:v>
                </c:pt>
                <c:pt idx="3713">
                  <c:v>8.3621959390862949E-2</c:v>
                </c:pt>
                <c:pt idx="3714">
                  <c:v>8.362695939086294E-2</c:v>
                </c:pt>
                <c:pt idx="3715">
                  <c:v>8.3632959390862946E-2</c:v>
                </c:pt>
                <c:pt idx="3716">
                  <c:v>8.3639959390862939E-2</c:v>
                </c:pt>
                <c:pt idx="3717">
                  <c:v>8.3647959390862947E-2</c:v>
                </c:pt>
                <c:pt idx="3718">
                  <c:v>8.3656959390862942E-2</c:v>
                </c:pt>
                <c:pt idx="3719">
                  <c:v>8.3667959390862939E-2</c:v>
                </c:pt>
                <c:pt idx="3720">
                  <c:v>8.367895939086295E-2</c:v>
                </c:pt>
                <c:pt idx="3721">
                  <c:v>8.3690959390862948E-2</c:v>
                </c:pt>
                <c:pt idx="3722">
                  <c:v>8.3703959390862948E-2</c:v>
                </c:pt>
                <c:pt idx="3723">
                  <c:v>8.3717959390862948E-2</c:v>
                </c:pt>
                <c:pt idx="3724">
                  <c:v>8.3732959390862949E-2</c:v>
                </c:pt>
                <c:pt idx="3725">
                  <c:v>8.3748959390862951E-2</c:v>
                </c:pt>
                <c:pt idx="3726">
                  <c:v>8.3764959390862939E-2</c:v>
                </c:pt>
                <c:pt idx="3727">
                  <c:v>8.3782959390862943E-2</c:v>
                </c:pt>
                <c:pt idx="3728">
                  <c:v>8.3800959390862947E-2</c:v>
                </c:pt>
                <c:pt idx="3729">
                  <c:v>8.3819959390862939E-2</c:v>
                </c:pt>
                <c:pt idx="3730">
                  <c:v>8.3839959390862945E-2</c:v>
                </c:pt>
                <c:pt idx="3731">
                  <c:v>8.3860959390862938E-2</c:v>
                </c:pt>
                <c:pt idx="3732">
                  <c:v>8.3881959390862945E-2</c:v>
                </c:pt>
                <c:pt idx="3733">
                  <c:v>8.3903959390862939E-2</c:v>
                </c:pt>
                <c:pt idx="3734">
                  <c:v>8.3926959390862949E-2</c:v>
                </c:pt>
                <c:pt idx="3735">
                  <c:v>8.3949959390862944E-2</c:v>
                </c:pt>
                <c:pt idx="3736">
                  <c:v>8.3972959390862939E-2</c:v>
                </c:pt>
                <c:pt idx="3737">
                  <c:v>8.399795939086295E-2</c:v>
                </c:pt>
                <c:pt idx="3738">
                  <c:v>8.4021959390862946E-2</c:v>
                </c:pt>
                <c:pt idx="3739">
                  <c:v>8.4046959390862944E-2</c:v>
                </c:pt>
                <c:pt idx="3740">
                  <c:v>8.4071959390862941E-2</c:v>
                </c:pt>
                <c:pt idx="3741">
                  <c:v>8.4097959390862939E-2</c:v>
                </c:pt>
                <c:pt idx="3742">
                  <c:v>8.4123959390862937E-2</c:v>
                </c:pt>
                <c:pt idx="3743">
                  <c:v>8.414995939086295E-2</c:v>
                </c:pt>
                <c:pt idx="3744">
                  <c:v>8.4176959390862949E-2</c:v>
                </c:pt>
                <c:pt idx="3745">
                  <c:v>8.4202959390862947E-2</c:v>
                </c:pt>
                <c:pt idx="3746">
                  <c:v>8.4229959390862946E-2</c:v>
                </c:pt>
                <c:pt idx="3747">
                  <c:v>8.4256959390862946E-2</c:v>
                </c:pt>
                <c:pt idx="3748">
                  <c:v>8.4282959390862944E-2</c:v>
                </c:pt>
                <c:pt idx="3749">
                  <c:v>8.4309959390862943E-2</c:v>
                </c:pt>
                <c:pt idx="3750">
                  <c:v>8.4336959390862942E-2</c:v>
                </c:pt>
                <c:pt idx="3751">
                  <c:v>8.436295939086294E-2</c:v>
                </c:pt>
                <c:pt idx="3752">
                  <c:v>8.4388959390862939E-2</c:v>
                </c:pt>
                <c:pt idx="3753">
                  <c:v>8.4415959390862938E-2</c:v>
                </c:pt>
                <c:pt idx="3754">
                  <c:v>8.4440959390862949E-2</c:v>
                </c:pt>
                <c:pt idx="3755">
                  <c:v>8.4466959390862947E-2</c:v>
                </c:pt>
                <c:pt idx="3756">
                  <c:v>8.4491959390862945E-2</c:v>
                </c:pt>
                <c:pt idx="3757">
                  <c:v>8.4516959390862942E-2</c:v>
                </c:pt>
                <c:pt idx="3758">
                  <c:v>8.4540959390862938E-2</c:v>
                </c:pt>
                <c:pt idx="3759">
                  <c:v>8.4564959390862948E-2</c:v>
                </c:pt>
                <c:pt idx="3760">
                  <c:v>8.4588959390862944E-2</c:v>
                </c:pt>
                <c:pt idx="3761">
                  <c:v>8.4610959390862939E-2</c:v>
                </c:pt>
                <c:pt idx="3762">
                  <c:v>8.4633959390862948E-2</c:v>
                </c:pt>
                <c:pt idx="3763">
                  <c:v>8.4654959390862941E-2</c:v>
                </c:pt>
                <c:pt idx="3764">
                  <c:v>8.4675959390862948E-2</c:v>
                </c:pt>
                <c:pt idx="3765">
                  <c:v>8.469595939086294E-2</c:v>
                </c:pt>
                <c:pt idx="3766">
                  <c:v>8.4715959390862947E-2</c:v>
                </c:pt>
                <c:pt idx="3767">
                  <c:v>8.4734959390862938E-2</c:v>
                </c:pt>
                <c:pt idx="3768">
                  <c:v>8.4752959390862942E-2</c:v>
                </c:pt>
                <c:pt idx="3769">
                  <c:v>8.4769959390862945E-2</c:v>
                </c:pt>
                <c:pt idx="3770">
                  <c:v>8.4785959390862947E-2</c:v>
                </c:pt>
                <c:pt idx="3771">
                  <c:v>8.4800959390862948E-2</c:v>
                </c:pt>
                <c:pt idx="3772">
                  <c:v>8.4815959390862949E-2</c:v>
                </c:pt>
                <c:pt idx="3773">
                  <c:v>8.4828959390862949E-2</c:v>
                </c:pt>
                <c:pt idx="3774">
                  <c:v>8.4841959390862948E-2</c:v>
                </c:pt>
                <c:pt idx="3775">
                  <c:v>8.4852959390862945E-2</c:v>
                </c:pt>
                <c:pt idx="3776">
                  <c:v>8.4863959390862942E-2</c:v>
                </c:pt>
                <c:pt idx="3777">
                  <c:v>8.4872959390862951E-2</c:v>
                </c:pt>
                <c:pt idx="3778">
                  <c:v>8.4881959390862946E-2</c:v>
                </c:pt>
                <c:pt idx="3779">
                  <c:v>8.4888959390862939E-2</c:v>
                </c:pt>
                <c:pt idx="3780">
                  <c:v>8.4894959390862945E-2</c:v>
                </c:pt>
                <c:pt idx="3781">
                  <c:v>8.489995939086295E-2</c:v>
                </c:pt>
                <c:pt idx="3782">
                  <c:v>8.4904959390862941E-2</c:v>
                </c:pt>
                <c:pt idx="3783">
                  <c:v>8.4907959390862944E-2</c:v>
                </c:pt>
                <c:pt idx="3784">
                  <c:v>8.4908959390862945E-2</c:v>
                </c:pt>
                <c:pt idx="3785">
                  <c:v>8.4909959390862946E-2</c:v>
                </c:pt>
                <c:pt idx="3786">
                  <c:v>8.4909959390862946E-2</c:v>
                </c:pt>
                <c:pt idx="3787">
                  <c:v>8.4908959390862945E-2</c:v>
                </c:pt>
                <c:pt idx="3788">
                  <c:v>8.4905959390862942E-2</c:v>
                </c:pt>
                <c:pt idx="3789">
                  <c:v>8.4901959390862938E-2</c:v>
                </c:pt>
                <c:pt idx="3790">
                  <c:v>8.4897959390862948E-2</c:v>
                </c:pt>
                <c:pt idx="3791">
                  <c:v>8.4891959390862942E-2</c:v>
                </c:pt>
                <c:pt idx="3792">
                  <c:v>8.4884959390862949E-2</c:v>
                </c:pt>
                <c:pt idx="3793">
                  <c:v>8.4876959390862941E-2</c:v>
                </c:pt>
                <c:pt idx="3794">
                  <c:v>8.4867959390862946E-2</c:v>
                </c:pt>
                <c:pt idx="3795">
                  <c:v>8.485795939086295E-2</c:v>
                </c:pt>
                <c:pt idx="3796">
                  <c:v>8.4846959390862939E-2</c:v>
                </c:pt>
                <c:pt idx="3797">
                  <c:v>8.4834959390862941E-2</c:v>
                </c:pt>
                <c:pt idx="3798">
                  <c:v>8.4821959390862942E-2</c:v>
                </c:pt>
                <c:pt idx="3799">
                  <c:v>8.4807959390862941E-2</c:v>
                </c:pt>
                <c:pt idx="3800">
                  <c:v>8.479295939086294E-2</c:v>
                </c:pt>
                <c:pt idx="3801">
                  <c:v>8.4776959390862938E-2</c:v>
                </c:pt>
                <c:pt idx="3802">
                  <c:v>8.4759959390862949E-2</c:v>
                </c:pt>
                <c:pt idx="3803">
                  <c:v>8.4742959390862946E-2</c:v>
                </c:pt>
                <c:pt idx="3804">
                  <c:v>8.4723959390862941E-2</c:v>
                </c:pt>
                <c:pt idx="3805">
                  <c:v>8.4704959390862949E-2</c:v>
                </c:pt>
                <c:pt idx="3806">
                  <c:v>8.4684959390862943E-2</c:v>
                </c:pt>
                <c:pt idx="3807">
                  <c:v>8.4664959390862951E-2</c:v>
                </c:pt>
                <c:pt idx="3808">
                  <c:v>8.4642959390862943E-2</c:v>
                </c:pt>
                <c:pt idx="3809">
                  <c:v>8.4620959390862949E-2</c:v>
                </c:pt>
                <c:pt idx="3810">
                  <c:v>8.459795939086294E-2</c:v>
                </c:pt>
                <c:pt idx="3811">
                  <c:v>8.4574959390862944E-2</c:v>
                </c:pt>
                <c:pt idx="3812">
                  <c:v>8.4551959390862949E-2</c:v>
                </c:pt>
                <c:pt idx="3813">
                  <c:v>8.4526959390862938E-2</c:v>
                </c:pt>
                <c:pt idx="3814">
                  <c:v>8.4502959390862942E-2</c:v>
                </c:pt>
                <c:pt idx="3815">
                  <c:v>8.4476959390862943E-2</c:v>
                </c:pt>
                <c:pt idx="3816">
                  <c:v>8.4451959390862946E-2</c:v>
                </c:pt>
                <c:pt idx="3817">
                  <c:v>8.4425959390862948E-2</c:v>
                </c:pt>
                <c:pt idx="3818">
                  <c:v>8.439995939086295E-2</c:v>
                </c:pt>
                <c:pt idx="3819">
                  <c:v>8.4373959390862938E-2</c:v>
                </c:pt>
                <c:pt idx="3820">
                  <c:v>8.4346959390862938E-2</c:v>
                </c:pt>
                <c:pt idx="3821">
                  <c:v>8.432095939086294E-2</c:v>
                </c:pt>
                <c:pt idx="3822">
                  <c:v>8.4293959390862941E-2</c:v>
                </c:pt>
                <c:pt idx="3823">
                  <c:v>8.4266959390862942E-2</c:v>
                </c:pt>
                <c:pt idx="3824">
                  <c:v>8.4239959390862942E-2</c:v>
                </c:pt>
                <c:pt idx="3825">
                  <c:v>8.4213959390862944E-2</c:v>
                </c:pt>
                <c:pt idx="3826">
                  <c:v>8.4186959390862945E-2</c:v>
                </c:pt>
                <c:pt idx="3827">
                  <c:v>8.4159959390862946E-2</c:v>
                </c:pt>
                <c:pt idx="3828">
                  <c:v>8.4133959390862947E-2</c:v>
                </c:pt>
                <c:pt idx="3829">
                  <c:v>8.4107959390862949E-2</c:v>
                </c:pt>
                <c:pt idx="3830">
                  <c:v>8.4081959390862951E-2</c:v>
                </c:pt>
                <c:pt idx="3831">
                  <c:v>8.4055959390862939E-2</c:v>
                </c:pt>
                <c:pt idx="3832">
                  <c:v>8.4030959390862942E-2</c:v>
                </c:pt>
                <c:pt idx="3833">
                  <c:v>8.4005959390862944E-2</c:v>
                </c:pt>
                <c:pt idx="3834">
                  <c:v>8.3981959390862948E-2</c:v>
                </c:pt>
                <c:pt idx="3835">
                  <c:v>8.3957959390862938E-2</c:v>
                </c:pt>
                <c:pt idx="3836">
                  <c:v>8.3934959390862943E-2</c:v>
                </c:pt>
                <c:pt idx="3837">
                  <c:v>8.3911959390862947E-2</c:v>
                </c:pt>
                <c:pt idx="3838">
                  <c:v>8.3889959390862939E-2</c:v>
                </c:pt>
                <c:pt idx="3839">
                  <c:v>8.3867959390862945E-2</c:v>
                </c:pt>
                <c:pt idx="3840">
                  <c:v>8.3846959390862938E-2</c:v>
                </c:pt>
                <c:pt idx="3841">
                  <c:v>8.3826959390862946E-2</c:v>
                </c:pt>
                <c:pt idx="3842">
                  <c:v>8.3807959390862941E-2</c:v>
                </c:pt>
                <c:pt idx="3843">
                  <c:v>8.3788959390862949E-2</c:v>
                </c:pt>
                <c:pt idx="3844">
                  <c:v>8.3771959390862946E-2</c:v>
                </c:pt>
                <c:pt idx="3845">
                  <c:v>8.3754959390862943E-2</c:v>
                </c:pt>
                <c:pt idx="3846">
                  <c:v>8.3738959390862941E-2</c:v>
                </c:pt>
                <c:pt idx="3847">
                  <c:v>8.372395939086294E-2</c:v>
                </c:pt>
                <c:pt idx="3848">
                  <c:v>8.3708959390862939E-2</c:v>
                </c:pt>
                <c:pt idx="3849">
                  <c:v>8.369595939086294E-2</c:v>
                </c:pt>
                <c:pt idx="3850">
                  <c:v>8.3683959390862941E-2</c:v>
                </c:pt>
                <c:pt idx="3851">
                  <c:v>8.3672959390862944E-2</c:v>
                </c:pt>
                <c:pt idx="3852">
                  <c:v>8.3661959390862947E-2</c:v>
                </c:pt>
                <c:pt idx="3853">
                  <c:v>8.3652959390862938E-2</c:v>
                </c:pt>
                <c:pt idx="3854">
                  <c:v>8.3644959390862944E-2</c:v>
                </c:pt>
                <c:pt idx="3855">
                  <c:v>8.3637959390862951E-2</c:v>
                </c:pt>
                <c:pt idx="3856">
                  <c:v>8.3631959390862945E-2</c:v>
                </c:pt>
                <c:pt idx="3857">
                  <c:v>8.362695939086294E-2</c:v>
                </c:pt>
                <c:pt idx="3858">
                  <c:v>8.362295939086295E-2</c:v>
                </c:pt>
                <c:pt idx="3859">
                  <c:v>8.3620959390862948E-2</c:v>
                </c:pt>
                <c:pt idx="3860">
                  <c:v>8.3618959390862946E-2</c:v>
                </c:pt>
                <c:pt idx="3861">
                  <c:v>8.3618959390862946E-2</c:v>
                </c:pt>
                <c:pt idx="3862">
                  <c:v>8.3618959390862946E-2</c:v>
                </c:pt>
                <c:pt idx="3863">
                  <c:v>8.3620959390862948E-2</c:v>
                </c:pt>
                <c:pt idx="3864">
                  <c:v>8.3623959390862951E-2</c:v>
                </c:pt>
                <c:pt idx="3865">
                  <c:v>8.3627959390862941E-2</c:v>
                </c:pt>
                <c:pt idx="3866">
                  <c:v>8.3632959390862946E-2</c:v>
                </c:pt>
                <c:pt idx="3867">
                  <c:v>8.3638959390862938E-2</c:v>
                </c:pt>
                <c:pt idx="3868">
                  <c:v>8.3645959390862945E-2</c:v>
                </c:pt>
                <c:pt idx="3869">
                  <c:v>8.365495939086294E-2</c:v>
                </c:pt>
                <c:pt idx="3870">
                  <c:v>8.3663959390862949E-2</c:v>
                </c:pt>
                <c:pt idx="3871">
                  <c:v>8.3673959390862945E-2</c:v>
                </c:pt>
                <c:pt idx="3872">
                  <c:v>8.3685959390862943E-2</c:v>
                </c:pt>
                <c:pt idx="3873">
                  <c:v>8.3697959390862942E-2</c:v>
                </c:pt>
                <c:pt idx="3874">
                  <c:v>8.3711959390862942E-2</c:v>
                </c:pt>
                <c:pt idx="3875">
                  <c:v>8.3725959390862942E-2</c:v>
                </c:pt>
                <c:pt idx="3876">
                  <c:v>8.3740959390862943E-2</c:v>
                </c:pt>
                <c:pt idx="3877">
                  <c:v>8.3756959390862945E-2</c:v>
                </c:pt>
                <c:pt idx="3878">
                  <c:v>8.3773959390862948E-2</c:v>
                </c:pt>
                <c:pt idx="3879">
                  <c:v>8.3791959390862938E-2</c:v>
                </c:pt>
                <c:pt idx="3880">
                  <c:v>8.3810959390862944E-2</c:v>
                </c:pt>
                <c:pt idx="3881">
                  <c:v>8.3829959390862949E-2</c:v>
                </c:pt>
                <c:pt idx="3882">
                  <c:v>8.3850959390862942E-2</c:v>
                </c:pt>
                <c:pt idx="3883">
                  <c:v>8.3871959390862949E-2</c:v>
                </c:pt>
                <c:pt idx="3884">
                  <c:v>8.3892959390862942E-2</c:v>
                </c:pt>
                <c:pt idx="3885">
                  <c:v>8.3915959390862938E-2</c:v>
                </c:pt>
                <c:pt idx="3886">
                  <c:v>8.3937959390862946E-2</c:v>
                </c:pt>
                <c:pt idx="3887">
                  <c:v>8.3961959390862942E-2</c:v>
                </c:pt>
                <c:pt idx="3888">
                  <c:v>8.3985959390862938E-2</c:v>
                </c:pt>
                <c:pt idx="3889">
                  <c:v>8.4009959390862948E-2</c:v>
                </c:pt>
                <c:pt idx="3890">
                  <c:v>8.4034959390862946E-2</c:v>
                </c:pt>
                <c:pt idx="3891">
                  <c:v>8.4059959390862943E-2</c:v>
                </c:pt>
                <c:pt idx="3892">
                  <c:v>8.4085959390862941E-2</c:v>
                </c:pt>
                <c:pt idx="3893">
                  <c:v>8.4111959390862939E-2</c:v>
                </c:pt>
                <c:pt idx="3894">
                  <c:v>8.4137959390862938E-2</c:v>
                </c:pt>
                <c:pt idx="3895">
                  <c:v>8.416395939086295E-2</c:v>
                </c:pt>
                <c:pt idx="3896">
                  <c:v>8.4190959390862949E-2</c:v>
                </c:pt>
                <c:pt idx="3897">
                  <c:v>8.4217959390862948E-2</c:v>
                </c:pt>
                <c:pt idx="3898">
                  <c:v>8.4243959390862946E-2</c:v>
                </c:pt>
                <c:pt idx="3899">
                  <c:v>8.4270959390862946E-2</c:v>
                </c:pt>
                <c:pt idx="3900">
                  <c:v>8.4297959390862945E-2</c:v>
                </c:pt>
                <c:pt idx="3901">
                  <c:v>8.4324959390862944E-2</c:v>
                </c:pt>
                <c:pt idx="3902">
                  <c:v>8.4350959390862942E-2</c:v>
                </c:pt>
                <c:pt idx="3903">
                  <c:v>8.4377959390862942E-2</c:v>
                </c:pt>
                <c:pt idx="3904">
                  <c:v>8.440395939086294E-2</c:v>
                </c:pt>
                <c:pt idx="3905">
                  <c:v>8.4429959390862938E-2</c:v>
                </c:pt>
                <c:pt idx="3906">
                  <c:v>8.445595939086295E-2</c:v>
                </c:pt>
                <c:pt idx="3907">
                  <c:v>8.4480959390862947E-2</c:v>
                </c:pt>
                <c:pt idx="3908">
                  <c:v>8.4505959390862945E-2</c:v>
                </c:pt>
                <c:pt idx="3909">
                  <c:v>8.4530959390862942E-2</c:v>
                </c:pt>
                <c:pt idx="3910">
                  <c:v>8.4554959390862938E-2</c:v>
                </c:pt>
                <c:pt idx="3911">
                  <c:v>8.4578959390862948E-2</c:v>
                </c:pt>
                <c:pt idx="3912">
                  <c:v>8.4601959390862944E-2</c:v>
                </c:pt>
                <c:pt idx="3913">
                  <c:v>8.4624959390862939E-2</c:v>
                </c:pt>
                <c:pt idx="3914">
                  <c:v>8.4645959390862946E-2</c:v>
                </c:pt>
                <c:pt idx="3915">
                  <c:v>8.466795939086294E-2</c:v>
                </c:pt>
                <c:pt idx="3916">
                  <c:v>8.4687959390862946E-2</c:v>
                </c:pt>
                <c:pt idx="3917">
                  <c:v>8.4707959390862939E-2</c:v>
                </c:pt>
                <c:pt idx="3918">
                  <c:v>8.4726959390862944E-2</c:v>
                </c:pt>
                <c:pt idx="3919">
                  <c:v>8.4745959390862949E-2</c:v>
                </c:pt>
                <c:pt idx="3920">
                  <c:v>8.4762959390862938E-2</c:v>
                </c:pt>
                <c:pt idx="3921">
                  <c:v>8.4779959390862941E-2</c:v>
                </c:pt>
                <c:pt idx="3922">
                  <c:v>8.4794959390862942E-2</c:v>
                </c:pt>
                <c:pt idx="3923">
                  <c:v>8.4809959390862943E-2</c:v>
                </c:pt>
                <c:pt idx="3924">
                  <c:v>8.4823959390862944E-2</c:v>
                </c:pt>
                <c:pt idx="3925">
                  <c:v>8.4836959390862943E-2</c:v>
                </c:pt>
                <c:pt idx="3926">
                  <c:v>8.4848959390862941E-2</c:v>
                </c:pt>
                <c:pt idx="3927">
                  <c:v>8.4859959390862938E-2</c:v>
                </c:pt>
                <c:pt idx="3928">
                  <c:v>8.4869959390862948E-2</c:v>
                </c:pt>
                <c:pt idx="3929">
                  <c:v>8.4878959390862943E-2</c:v>
                </c:pt>
                <c:pt idx="3930">
                  <c:v>8.488595939086295E-2</c:v>
                </c:pt>
                <c:pt idx="3931">
                  <c:v>8.4892959390862943E-2</c:v>
                </c:pt>
                <c:pt idx="3932">
                  <c:v>8.4898959390862949E-2</c:v>
                </c:pt>
                <c:pt idx="3933">
                  <c:v>8.4902959390862939E-2</c:v>
                </c:pt>
                <c:pt idx="3934">
                  <c:v>8.4906959390862943E-2</c:v>
                </c:pt>
                <c:pt idx="3935">
                  <c:v>8.4908959390862945E-2</c:v>
                </c:pt>
                <c:pt idx="3936">
                  <c:v>8.4909959390862946E-2</c:v>
                </c:pt>
                <c:pt idx="3937">
                  <c:v>8.4910959390862947E-2</c:v>
                </c:pt>
                <c:pt idx="3938">
                  <c:v>8.4909959390862946E-2</c:v>
                </c:pt>
                <c:pt idx="3939">
                  <c:v>8.4907959390862944E-2</c:v>
                </c:pt>
                <c:pt idx="3940">
                  <c:v>8.490395939086294E-2</c:v>
                </c:pt>
                <c:pt idx="3941">
                  <c:v>8.489995939086295E-2</c:v>
                </c:pt>
                <c:pt idx="3942">
                  <c:v>8.4894959390862945E-2</c:v>
                </c:pt>
                <c:pt idx="3943">
                  <c:v>8.4887959390862938E-2</c:v>
                </c:pt>
                <c:pt idx="3944">
                  <c:v>8.4880959390862945E-2</c:v>
                </c:pt>
                <c:pt idx="3945">
                  <c:v>8.487195939086295E-2</c:v>
                </c:pt>
                <c:pt idx="3946">
                  <c:v>8.4862959390862941E-2</c:v>
                </c:pt>
                <c:pt idx="3947">
                  <c:v>8.4851959390862944E-2</c:v>
                </c:pt>
                <c:pt idx="3948">
                  <c:v>8.4839959390862946E-2</c:v>
                </c:pt>
                <c:pt idx="3949">
                  <c:v>8.4827959390862948E-2</c:v>
                </c:pt>
                <c:pt idx="3950">
                  <c:v>8.4813959390862947E-2</c:v>
                </c:pt>
                <c:pt idx="3951">
                  <c:v>8.4799959390862947E-2</c:v>
                </c:pt>
                <c:pt idx="3952">
                  <c:v>8.4783959390862945E-2</c:v>
                </c:pt>
                <c:pt idx="3953">
                  <c:v>8.4767959390862943E-2</c:v>
                </c:pt>
                <c:pt idx="3954">
                  <c:v>8.475095939086294E-2</c:v>
                </c:pt>
                <c:pt idx="3955">
                  <c:v>8.473295939086295E-2</c:v>
                </c:pt>
                <c:pt idx="3956">
                  <c:v>8.4713959390862945E-2</c:v>
                </c:pt>
                <c:pt idx="3957">
                  <c:v>8.4693959390862938E-2</c:v>
                </c:pt>
                <c:pt idx="3958">
                  <c:v>8.4673959390862946E-2</c:v>
                </c:pt>
                <c:pt idx="3959">
                  <c:v>8.4652959390862939E-2</c:v>
                </c:pt>
                <c:pt idx="3960">
                  <c:v>8.4631959390862946E-2</c:v>
                </c:pt>
                <c:pt idx="3961">
                  <c:v>8.4608959390862951E-2</c:v>
                </c:pt>
                <c:pt idx="3962">
                  <c:v>8.4585959390862941E-2</c:v>
                </c:pt>
                <c:pt idx="3963">
                  <c:v>8.4562959390862946E-2</c:v>
                </c:pt>
                <c:pt idx="3964">
                  <c:v>8.453895939086295E-2</c:v>
                </c:pt>
                <c:pt idx="3965">
                  <c:v>8.451495939086294E-2</c:v>
                </c:pt>
                <c:pt idx="3966">
                  <c:v>8.4489959390862943E-2</c:v>
                </c:pt>
                <c:pt idx="3967">
                  <c:v>8.4464959390862945E-2</c:v>
                </c:pt>
                <c:pt idx="3968">
                  <c:v>8.4438959390862947E-2</c:v>
                </c:pt>
                <c:pt idx="3969">
                  <c:v>8.4412959390862949E-2</c:v>
                </c:pt>
                <c:pt idx="3970">
                  <c:v>8.4386959390862951E-2</c:v>
                </c:pt>
                <c:pt idx="3971">
                  <c:v>8.4360959390862938E-2</c:v>
                </c:pt>
                <c:pt idx="3972">
                  <c:v>8.4333959390862939E-2</c:v>
                </c:pt>
                <c:pt idx="3973">
                  <c:v>8.4307959390862941E-2</c:v>
                </c:pt>
                <c:pt idx="3974">
                  <c:v>8.4280959390862942E-2</c:v>
                </c:pt>
                <c:pt idx="3975">
                  <c:v>8.4253959390862943E-2</c:v>
                </c:pt>
                <c:pt idx="3976">
                  <c:v>8.4227959390862944E-2</c:v>
                </c:pt>
                <c:pt idx="3977">
                  <c:v>8.4200959390862945E-2</c:v>
                </c:pt>
                <c:pt idx="3978">
                  <c:v>8.4174959390862947E-2</c:v>
                </c:pt>
                <c:pt idx="3979">
                  <c:v>8.4147959390862948E-2</c:v>
                </c:pt>
                <c:pt idx="3980">
                  <c:v>8.4121959390862949E-2</c:v>
                </c:pt>
                <c:pt idx="3981">
                  <c:v>8.4095959390862951E-2</c:v>
                </c:pt>
                <c:pt idx="3982">
                  <c:v>8.4069959390862939E-2</c:v>
                </c:pt>
                <c:pt idx="3983">
                  <c:v>8.4044959390862942E-2</c:v>
                </c:pt>
                <c:pt idx="3984">
                  <c:v>8.4019959390862944E-2</c:v>
                </c:pt>
                <c:pt idx="3985">
                  <c:v>8.3995959390862948E-2</c:v>
                </c:pt>
                <c:pt idx="3986">
                  <c:v>8.3971959390862938E-2</c:v>
                </c:pt>
                <c:pt idx="3987">
                  <c:v>8.3947959390862942E-2</c:v>
                </c:pt>
                <c:pt idx="3988">
                  <c:v>8.3924959390862947E-2</c:v>
                </c:pt>
                <c:pt idx="3989">
                  <c:v>8.3901959390862937E-2</c:v>
                </c:pt>
                <c:pt idx="3990">
                  <c:v>8.3880959390862944E-2</c:v>
                </c:pt>
                <c:pt idx="3991">
                  <c:v>8.385895939086295E-2</c:v>
                </c:pt>
                <c:pt idx="3992">
                  <c:v>8.3838959390862944E-2</c:v>
                </c:pt>
                <c:pt idx="3993">
                  <c:v>8.3818959390862938E-2</c:v>
                </c:pt>
                <c:pt idx="3994">
                  <c:v>8.3799959390862946E-2</c:v>
                </c:pt>
                <c:pt idx="3995">
                  <c:v>8.3781959390862942E-2</c:v>
                </c:pt>
                <c:pt idx="3996">
                  <c:v>8.3763959390862938E-2</c:v>
                </c:pt>
                <c:pt idx="3997">
                  <c:v>8.3746959390862949E-2</c:v>
                </c:pt>
                <c:pt idx="3998">
                  <c:v>8.3731959390862948E-2</c:v>
                </c:pt>
                <c:pt idx="3999">
                  <c:v>8.3716959390862947E-2</c:v>
                </c:pt>
                <c:pt idx="4000">
                  <c:v>8.3702959390862947E-2</c:v>
                </c:pt>
                <c:pt idx="4001">
                  <c:v>8.3689959390862947E-2</c:v>
                </c:pt>
                <c:pt idx="4002">
                  <c:v>8.3677959390862949E-2</c:v>
                </c:pt>
                <c:pt idx="4003">
                  <c:v>8.3666959390862938E-2</c:v>
                </c:pt>
                <c:pt idx="4004">
                  <c:v>8.3655959390862941E-2</c:v>
                </c:pt>
                <c:pt idx="4005">
                  <c:v>8.3646959390862946E-2</c:v>
                </c:pt>
                <c:pt idx="4006">
                  <c:v>8.3638959390862938E-2</c:v>
                </c:pt>
                <c:pt idx="4007">
                  <c:v>8.3631959390862945E-2</c:v>
                </c:pt>
                <c:pt idx="4008">
                  <c:v>8.3625959390862939E-2</c:v>
                </c:pt>
                <c:pt idx="4009">
                  <c:v>8.3620959390862948E-2</c:v>
                </c:pt>
                <c:pt idx="4010">
                  <c:v>8.3617959390862945E-2</c:v>
                </c:pt>
                <c:pt idx="4011">
                  <c:v>8.3614959390862942E-2</c:v>
                </c:pt>
                <c:pt idx="4012">
                  <c:v>8.361295939086294E-2</c:v>
                </c:pt>
                <c:pt idx="4013">
                  <c:v>8.361295939086294E-2</c:v>
                </c:pt>
                <c:pt idx="4014">
                  <c:v>8.361295939086294E-2</c:v>
                </c:pt>
                <c:pt idx="4015">
                  <c:v>8.3614959390862942E-2</c:v>
                </c:pt>
                <c:pt idx="4016">
                  <c:v>8.3616959390862944E-2</c:v>
                </c:pt>
                <c:pt idx="4017">
                  <c:v>8.3620959390862948E-2</c:v>
                </c:pt>
                <c:pt idx="4018">
                  <c:v>8.3625959390862939E-2</c:v>
                </c:pt>
                <c:pt idx="4019">
                  <c:v>8.3631959390862945E-2</c:v>
                </c:pt>
                <c:pt idx="4020">
                  <c:v>8.3638959390862938E-2</c:v>
                </c:pt>
                <c:pt idx="4021">
                  <c:v>8.3646959390862946E-2</c:v>
                </c:pt>
                <c:pt idx="4022">
                  <c:v>8.3655959390862941E-2</c:v>
                </c:pt>
                <c:pt idx="4023">
                  <c:v>8.3665959390862937E-2</c:v>
                </c:pt>
                <c:pt idx="4024">
                  <c:v>8.3676959390862948E-2</c:v>
                </c:pt>
                <c:pt idx="4025">
                  <c:v>8.3688959390862946E-2</c:v>
                </c:pt>
                <c:pt idx="4026">
                  <c:v>8.3701959390862946E-2</c:v>
                </c:pt>
                <c:pt idx="4027">
                  <c:v>8.3714959390862945E-2</c:v>
                </c:pt>
                <c:pt idx="4028">
                  <c:v>8.3729959390862946E-2</c:v>
                </c:pt>
                <c:pt idx="4029">
                  <c:v>8.3745959390862948E-2</c:v>
                </c:pt>
                <c:pt idx="4030">
                  <c:v>8.376195939086295E-2</c:v>
                </c:pt>
                <c:pt idx="4031">
                  <c:v>8.3778959390862939E-2</c:v>
                </c:pt>
                <c:pt idx="4032">
                  <c:v>8.3797959390862944E-2</c:v>
                </c:pt>
                <c:pt idx="4033">
                  <c:v>8.3815959390862949E-2</c:v>
                </c:pt>
                <c:pt idx="4034">
                  <c:v>8.3835959390862941E-2</c:v>
                </c:pt>
                <c:pt idx="4035">
                  <c:v>8.3855959390862947E-2</c:v>
                </c:pt>
                <c:pt idx="4036">
                  <c:v>8.387695939086294E-2</c:v>
                </c:pt>
                <c:pt idx="4037">
                  <c:v>8.3898959390862948E-2</c:v>
                </c:pt>
                <c:pt idx="4038">
                  <c:v>8.3920959390862943E-2</c:v>
                </c:pt>
                <c:pt idx="4039">
                  <c:v>8.3943959390862938E-2</c:v>
                </c:pt>
                <c:pt idx="4040">
                  <c:v>8.3966959390862947E-2</c:v>
                </c:pt>
                <c:pt idx="4041">
                  <c:v>8.3990959390862943E-2</c:v>
                </c:pt>
                <c:pt idx="4042">
                  <c:v>8.4014959390862939E-2</c:v>
                </c:pt>
                <c:pt idx="4043">
                  <c:v>8.403895939086295E-2</c:v>
                </c:pt>
                <c:pt idx="4044">
                  <c:v>8.4063959390862947E-2</c:v>
                </c:pt>
                <c:pt idx="4045">
                  <c:v>8.4089959390862945E-2</c:v>
                </c:pt>
                <c:pt idx="4046">
                  <c:v>8.4114959390862942E-2</c:v>
                </c:pt>
                <c:pt idx="4047">
                  <c:v>8.4140959390862941E-2</c:v>
                </c:pt>
                <c:pt idx="4048">
                  <c:v>8.4166959390862939E-2</c:v>
                </c:pt>
                <c:pt idx="4049">
                  <c:v>8.4192959390862951E-2</c:v>
                </c:pt>
                <c:pt idx="4050">
                  <c:v>8.4218959390862949E-2</c:v>
                </c:pt>
                <c:pt idx="4051">
                  <c:v>8.4245959390862948E-2</c:v>
                </c:pt>
                <c:pt idx="4052">
                  <c:v>8.4271959390862947E-2</c:v>
                </c:pt>
                <c:pt idx="4053">
                  <c:v>8.4297959390862945E-2</c:v>
                </c:pt>
                <c:pt idx="4054">
                  <c:v>8.4324959390862944E-2</c:v>
                </c:pt>
                <c:pt idx="4055">
                  <c:v>8.4350959390862942E-2</c:v>
                </c:pt>
                <c:pt idx="4056">
                  <c:v>8.4376959390862941E-2</c:v>
                </c:pt>
                <c:pt idx="4057">
                  <c:v>8.4402959390862939E-2</c:v>
                </c:pt>
                <c:pt idx="4058">
                  <c:v>8.442795939086295E-2</c:v>
                </c:pt>
                <c:pt idx="4059">
                  <c:v>8.4453959390862948E-2</c:v>
                </c:pt>
                <c:pt idx="4060">
                  <c:v>8.4478959390862945E-2</c:v>
                </c:pt>
                <c:pt idx="4061">
                  <c:v>8.4503959390862943E-2</c:v>
                </c:pt>
                <c:pt idx="4062">
                  <c:v>8.4527959390862939E-2</c:v>
                </c:pt>
                <c:pt idx="4063">
                  <c:v>8.4551959390862949E-2</c:v>
                </c:pt>
                <c:pt idx="4064">
                  <c:v>8.4574959390862944E-2</c:v>
                </c:pt>
                <c:pt idx="4065">
                  <c:v>8.459795939086294E-2</c:v>
                </c:pt>
                <c:pt idx="4066">
                  <c:v>8.4620959390862949E-2</c:v>
                </c:pt>
                <c:pt idx="4067">
                  <c:v>8.4642959390862943E-2</c:v>
                </c:pt>
                <c:pt idx="4068">
                  <c:v>8.466395939086295E-2</c:v>
                </c:pt>
                <c:pt idx="4069">
                  <c:v>8.4684959390862943E-2</c:v>
                </c:pt>
                <c:pt idx="4070">
                  <c:v>8.4704959390862949E-2</c:v>
                </c:pt>
                <c:pt idx="4071">
                  <c:v>8.4723959390862941E-2</c:v>
                </c:pt>
                <c:pt idx="4072">
                  <c:v>8.4742959390862946E-2</c:v>
                </c:pt>
                <c:pt idx="4073">
                  <c:v>8.476095939086295E-2</c:v>
                </c:pt>
                <c:pt idx="4074">
                  <c:v>8.4777959390862939E-2</c:v>
                </c:pt>
                <c:pt idx="4075">
                  <c:v>8.4793959390862941E-2</c:v>
                </c:pt>
                <c:pt idx="4076">
                  <c:v>8.4808959390862942E-2</c:v>
                </c:pt>
                <c:pt idx="4077">
                  <c:v>8.4823959390862944E-2</c:v>
                </c:pt>
                <c:pt idx="4078">
                  <c:v>8.4837959390862944E-2</c:v>
                </c:pt>
                <c:pt idx="4079">
                  <c:v>8.4849959390862942E-2</c:v>
                </c:pt>
                <c:pt idx="4080">
                  <c:v>8.486195939086294E-2</c:v>
                </c:pt>
                <c:pt idx="4081">
                  <c:v>8.4872959390862951E-2</c:v>
                </c:pt>
                <c:pt idx="4082">
                  <c:v>8.4882959390862947E-2</c:v>
                </c:pt>
                <c:pt idx="4083">
                  <c:v>8.4891959390862942E-2</c:v>
                </c:pt>
                <c:pt idx="4084">
                  <c:v>8.489995939086295E-2</c:v>
                </c:pt>
                <c:pt idx="4085">
                  <c:v>8.4906959390862943E-2</c:v>
                </c:pt>
                <c:pt idx="4086">
                  <c:v>8.491395939086295E-2</c:v>
                </c:pt>
                <c:pt idx="4087">
                  <c:v>8.4918959390862941E-2</c:v>
                </c:pt>
                <c:pt idx="4088">
                  <c:v>8.4922959390862945E-2</c:v>
                </c:pt>
                <c:pt idx="4089">
                  <c:v>8.4925959390862948E-2</c:v>
                </c:pt>
                <c:pt idx="4090">
                  <c:v>8.492795939086295E-2</c:v>
                </c:pt>
                <c:pt idx="4091">
                  <c:v>8.4928959390862938E-2</c:v>
                </c:pt>
                <c:pt idx="4092">
                  <c:v>8.4928959390862938E-2</c:v>
                </c:pt>
                <c:pt idx="4093">
                  <c:v>8.492795939086295E-2</c:v>
                </c:pt>
                <c:pt idx="4094">
                  <c:v>8.4925959390862948E-2</c:v>
                </c:pt>
                <c:pt idx="4095">
                  <c:v>8.4922959390862945E-2</c:v>
                </c:pt>
                <c:pt idx="4096">
                  <c:v>8.4918959390862941E-2</c:v>
                </c:pt>
                <c:pt idx="4097">
                  <c:v>8.491395939086295E-2</c:v>
                </c:pt>
                <c:pt idx="4098">
                  <c:v>8.4907959390862944E-2</c:v>
                </c:pt>
                <c:pt idx="4099">
                  <c:v>8.4900959390862937E-2</c:v>
                </c:pt>
                <c:pt idx="4100">
                  <c:v>8.4892959390862943E-2</c:v>
                </c:pt>
                <c:pt idx="4101">
                  <c:v>8.4884959390862949E-2</c:v>
                </c:pt>
                <c:pt idx="4102">
                  <c:v>8.4874959390862939E-2</c:v>
                </c:pt>
                <c:pt idx="4103">
                  <c:v>8.4863959390862942E-2</c:v>
                </c:pt>
                <c:pt idx="4104">
                  <c:v>8.4852959390862945E-2</c:v>
                </c:pt>
                <c:pt idx="4105">
                  <c:v>8.4839959390862946E-2</c:v>
                </c:pt>
                <c:pt idx="4106">
                  <c:v>8.4826959390862947E-2</c:v>
                </c:pt>
                <c:pt idx="4107">
                  <c:v>8.4812959390862946E-2</c:v>
                </c:pt>
                <c:pt idx="4108">
                  <c:v>8.4797959390862945E-2</c:v>
                </c:pt>
                <c:pt idx="4109">
                  <c:v>8.4781959390862943E-2</c:v>
                </c:pt>
                <c:pt idx="4110">
                  <c:v>8.476495939086294E-2</c:v>
                </c:pt>
                <c:pt idx="4111">
                  <c:v>8.4747959390862951E-2</c:v>
                </c:pt>
                <c:pt idx="4112">
                  <c:v>8.4729959390862947E-2</c:v>
                </c:pt>
                <c:pt idx="4113">
                  <c:v>8.4711959390862943E-2</c:v>
                </c:pt>
                <c:pt idx="4114">
                  <c:v>8.469195939086295E-2</c:v>
                </c:pt>
                <c:pt idx="4115">
                  <c:v>8.4671959390862944E-2</c:v>
                </c:pt>
                <c:pt idx="4116">
                  <c:v>8.4651959390862938E-2</c:v>
                </c:pt>
                <c:pt idx="4117">
                  <c:v>8.4630959390862945E-2</c:v>
                </c:pt>
                <c:pt idx="4118">
                  <c:v>8.4608959390862951E-2</c:v>
                </c:pt>
                <c:pt idx="4119">
                  <c:v>8.4586959390862942E-2</c:v>
                </c:pt>
                <c:pt idx="4120">
                  <c:v>8.4564959390862948E-2</c:v>
                </c:pt>
                <c:pt idx="4121">
                  <c:v>8.4541959390862939E-2</c:v>
                </c:pt>
                <c:pt idx="4122">
                  <c:v>8.4517959390862943E-2</c:v>
                </c:pt>
                <c:pt idx="4123">
                  <c:v>8.4493959390862947E-2</c:v>
                </c:pt>
                <c:pt idx="4124">
                  <c:v>8.446995939086295E-2</c:v>
                </c:pt>
                <c:pt idx="4125">
                  <c:v>8.444595939086294E-2</c:v>
                </c:pt>
                <c:pt idx="4126">
                  <c:v>8.4420959390862943E-2</c:v>
                </c:pt>
                <c:pt idx="4127">
                  <c:v>8.4396959390862947E-2</c:v>
                </c:pt>
                <c:pt idx="4128">
                  <c:v>8.4370959390862948E-2</c:v>
                </c:pt>
                <c:pt idx="4129">
                  <c:v>8.4345959390862937E-2</c:v>
                </c:pt>
                <c:pt idx="4130">
                  <c:v>8.432095939086294E-2</c:v>
                </c:pt>
                <c:pt idx="4131">
                  <c:v>8.4295959390862943E-2</c:v>
                </c:pt>
                <c:pt idx="4132">
                  <c:v>8.4269959390862945E-2</c:v>
                </c:pt>
                <c:pt idx="4133">
                  <c:v>8.4244959390862947E-2</c:v>
                </c:pt>
                <c:pt idx="4134">
                  <c:v>8.4218959390862949E-2</c:v>
                </c:pt>
                <c:pt idx="4135">
                  <c:v>8.4193959390862938E-2</c:v>
                </c:pt>
                <c:pt idx="4136">
                  <c:v>8.4168959390862941E-2</c:v>
                </c:pt>
                <c:pt idx="4137">
                  <c:v>8.4143959390862944E-2</c:v>
                </c:pt>
                <c:pt idx="4138">
                  <c:v>8.4118959390862946E-2</c:v>
                </c:pt>
                <c:pt idx="4139">
                  <c:v>8.4093959390862949E-2</c:v>
                </c:pt>
                <c:pt idx="4140">
                  <c:v>8.4068959390862938E-2</c:v>
                </c:pt>
                <c:pt idx="4141">
                  <c:v>8.4044959390862942E-2</c:v>
                </c:pt>
                <c:pt idx="4142">
                  <c:v>8.4020959390862945E-2</c:v>
                </c:pt>
                <c:pt idx="4143">
                  <c:v>8.3996959390862949E-2</c:v>
                </c:pt>
                <c:pt idx="4144">
                  <c:v>8.397395939086294E-2</c:v>
                </c:pt>
                <c:pt idx="4145">
                  <c:v>8.3950959390862945E-2</c:v>
                </c:pt>
                <c:pt idx="4146">
                  <c:v>8.3928959390862951E-2</c:v>
                </c:pt>
                <c:pt idx="4147">
                  <c:v>8.3906959390862942E-2</c:v>
                </c:pt>
                <c:pt idx="4148">
                  <c:v>8.3884959390862948E-2</c:v>
                </c:pt>
                <c:pt idx="4149">
                  <c:v>8.3863959390862941E-2</c:v>
                </c:pt>
                <c:pt idx="4150">
                  <c:v>8.3843959390862949E-2</c:v>
                </c:pt>
                <c:pt idx="4151">
                  <c:v>8.3823959390862943E-2</c:v>
                </c:pt>
                <c:pt idx="4152">
                  <c:v>8.380395939086295E-2</c:v>
                </c:pt>
                <c:pt idx="4153">
                  <c:v>8.3784959390862945E-2</c:v>
                </c:pt>
                <c:pt idx="4154">
                  <c:v>8.3766959390862941E-2</c:v>
                </c:pt>
                <c:pt idx="4155">
                  <c:v>8.3749959390862938E-2</c:v>
                </c:pt>
                <c:pt idx="4156">
                  <c:v>8.3732959390862949E-2</c:v>
                </c:pt>
                <c:pt idx="4157">
                  <c:v>8.3716959390862947E-2</c:v>
                </c:pt>
                <c:pt idx="4158">
                  <c:v>8.3700959390862945E-2</c:v>
                </c:pt>
                <c:pt idx="4159">
                  <c:v>8.3686959390862944E-2</c:v>
                </c:pt>
                <c:pt idx="4160">
                  <c:v>8.3672959390862944E-2</c:v>
                </c:pt>
                <c:pt idx="4161">
                  <c:v>8.3658959390862944E-2</c:v>
                </c:pt>
                <c:pt idx="4162">
                  <c:v>8.3646959390862946E-2</c:v>
                </c:pt>
                <c:pt idx="4163">
                  <c:v>8.3634959390862948E-2</c:v>
                </c:pt>
                <c:pt idx="4164">
                  <c:v>8.3623959390862951E-2</c:v>
                </c:pt>
                <c:pt idx="4165">
                  <c:v>8.3613959390862941E-2</c:v>
                </c:pt>
                <c:pt idx="4166">
                  <c:v>8.3604959390862946E-2</c:v>
                </c:pt>
                <c:pt idx="4167">
                  <c:v>8.3595959390862951E-2</c:v>
                </c:pt>
                <c:pt idx="4168">
                  <c:v>8.3588959390862944E-2</c:v>
                </c:pt>
                <c:pt idx="4169">
                  <c:v>8.358195939086295E-2</c:v>
                </c:pt>
                <c:pt idx="4170">
                  <c:v>8.3575959390862944E-2</c:v>
                </c:pt>
                <c:pt idx="4171">
                  <c:v>8.3570959390862939E-2</c:v>
                </c:pt>
                <c:pt idx="4172">
                  <c:v>8.3566959390862949E-2</c:v>
                </c:pt>
                <c:pt idx="4173">
                  <c:v>8.3562959390862945E-2</c:v>
                </c:pt>
                <c:pt idx="4174">
                  <c:v>8.3560959390862943E-2</c:v>
                </c:pt>
                <c:pt idx="4175">
                  <c:v>8.3558959390862941E-2</c:v>
                </c:pt>
                <c:pt idx="4176">
                  <c:v>8.355795939086294E-2</c:v>
                </c:pt>
                <c:pt idx="4177">
                  <c:v>8.355795939086294E-2</c:v>
                </c:pt>
                <c:pt idx="4178">
                  <c:v>8.3558959390862941E-2</c:v>
                </c:pt>
                <c:pt idx="4179">
                  <c:v>8.3559959390862942E-2</c:v>
                </c:pt>
                <c:pt idx="4180">
                  <c:v>8.3562959390862945E-2</c:v>
                </c:pt>
                <c:pt idx="4181">
                  <c:v>8.3565959390862948E-2</c:v>
                </c:pt>
                <c:pt idx="4182">
                  <c:v>8.3569959390862938E-2</c:v>
                </c:pt>
                <c:pt idx="4183">
                  <c:v>8.3574959390862943E-2</c:v>
                </c:pt>
                <c:pt idx="4184">
                  <c:v>8.3580959390862949E-2</c:v>
                </c:pt>
                <c:pt idx="4185">
                  <c:v>8.3586959390862942E-2</c:v>
                </c:pt>
                <c:pt idx="4186">
                  <c:v>8.359495939086295E-2</c:v>
                </c:pt>
                <c:pt idx="4187">
                  <c:v>8.3602959390862944E-2</c:v>
                </c:pt>
                <c:pt idx="4188">
                  <c:v>8.3611959390862939E-2</c:v>
                </c:pt>
                <c:pt idx="4189">
                  <c:v>8.3620959390862948E-2</c:v>
                </c:pt>
                <c:pt idx="4190">
                  <c:v>8.3630959390862944E-2</c:v>
                </c:pt>
                <c:pt idx="4191">
                  <c:v>8.3641959390862941E-2</c:v>
                </c:pt>
                <c:pt idx="4192">
                  <c:v>8.3653959390862939E-2</c:v>
                </c:pt>
                <c:pt idx="4193">
                  <c:v>8.3665959390862937E-2</c:v>
                </c:pt>
                <c:pt idx="4194">
                  <c:v>8.367895939086295E-2</c:v>
                </c:pt>
                <c:pt idx="4195">
                  <c:v>8.369295939086295E-2</c:v>
                </c:pt>
                <c:pt idx="4196">
                  <c:v>8.3706959390862951E-2</c:v>
                </c:pt>
                <c:pt idx="4197">
                  <c:v>8.3721959390862938E-2</c:v>
                </c:pt>
                <c:pt idx="4198">
                  <c:v>8.373795939086294E-2</c:v>
                </c:pt>
                <c:pt idx="4199">
                  <c:v>8.3753959390862942E-2</c:v>
                </c:pt>
                <c:pt idx="4200">
                  <c:v>8.3769959390862944E-2</c:v>
                </c:pt>
                <c:pt idx="4201">
                  <c:v>8.3786959390862947E-2</c:v>
                </c:pt>
                <c:pt idx="4202">
                  <c:v>8.3804959390862938E-2</c:v>
                </c:pt>
                <c:pt idx="4203">
                  <c:v>8.3822959390862942E-2</c:v>
                </c:pt>
                <c:pt idx="4204">
                  <c:v>8.3841959390862947E-2</c:v>
                </c:pt>
                <c:pt idx="4205">
                  <c:v>8.3860959390862938E-2</c:v>
                </c:pt>
                <c:pt idx="4206">
                  <c:v>8.3879959390862943E-2</c:v>
                </c:pt>
                <c:pt idx="4207">
                  <c:v>8.3899959390862949E-2</c:v>
                </c:pt>
                <c:pt idx="4208">
                  <c:v>8.3919959390862942E-2</c:v>
                </c:pt>
                <c:pt idx="4209">
                  <c:v>8.3940959390862949E-2</c:v>
                </c:pt>
                <c:pt idx="4210">
                  <c:v>8.3961959390862942E-2</c:v>
                </c:pt>
                <c:pt idx="4211">
                  <c:v>8.3982959390862949E-2</c:v>
                </c:pt>
                <c:pt idx="4212">
                  <c:v>8.4003959390862942E-2</c:v>
                </c:pt>
                <c:pt idx="4213">
                  <c:v>8.402595939086295E-2</c:v>
                </c:pt>
                <c:pt idx="4214">
                  <c:v>8.4047959390862945E-2</c:v>
                </c:pt>
                <c:pt idx="4215">
                  <c:v>8.4069959390862939E-2</c:v>
                </c:pt>
                <c:pt idx="4216">
                  <c:v>8.4091959390862947E-2</c:v>
                </c:pt>
                <c:pt idx="4217">
                  <c:v>8.4114959390862942E-2</c:v>
                </c:pt>
                <c:pt idx="4218">
                  <c:v>8.4137959390862938E-2</c:v>
                </c:pt>
                <c:pt idx="4219">
                  <c:v>8.4159959390862946E-2</c:v>
                </c:pt>
                <c:pt idx="4220">
                  <c:v>8.4182959390862941E-2</c:v>
                </c:pt>
                <c:pt idx="4221">
                  <c:v>8.420595939086295E-2</c:v>
                </c:pt>
                <c:pt idx="4222">
                  <c:v>8.4228959390862945E-2</c:v>
                </c:pt>
                <c:pt idx="4223">
                  <c:v>8.4251959390862941E-2</c:v>
                </c:pt>
                <c:pt idx="4224">
                  <c:v>8.427495939086295E-2</c:v>
                </c:pt>
                <c:pt idx="4225">
                  <c:v>8.4298959390862946E-2</c:v>
                </c:pt>
                <c:pt idx="4226">
                  <c:v>8.4321959390862941E-2</c:v>
                </c:pt>
                <c:pt idx="4227">
                  <c:v>8.434495939086295E-2</c:v>
                </c:pt>
                <c:pt idx="4228">
                  <c:v>8.4366959390862944E-2</c:v>
                </c:pt>
                <c:pt idx="4229">
                  <c:v>8.438995939086294E-2</c:v>
                </c:pt>
                <c:pt idx="4230">
                  <c:v>8.4412959390862949E-2</c:v>
                </c:pt>
                <c:pt idx="4231">
                  <c:v>8.4434959390862943E-2</c:v>
                </c:pt>
                <c:pt idx="4232">
                  <c:v>8.4457959390862938E-2</c:v>
                </c:pt>
                <c:pt idx="4233">
                  <c:v>8.4479959390862946E-2</c:v>
                </c:pt>
                <c:pt idx="4234">
                  <c:v>8.4501959390862941E-2</c:v>
                </c:pt>
                <c:pt idx="4235">
                  <c:v>8.4523959390862949E-2</c:v>
                </c:pt>
                <c:pt idx="4236">
                  <c:v>8.4545959390862943E-2</c:v>
                </c:pt>
                <c:pt idx="4237">
                  <c:v>8.456695939086295E-2</c:v>
                </c:pt>
                <c:pt idx="4238">
                  <c:v>8.4587959390862943E-2</c:v>
                </c:pt>
                <c:pt idx="4239">
                  <c:v>8.4608959390862951E-2</c:v>
                </c:pt>
                <c:pt idx="4240">
                  <c:v>8.4628959390862943E-2</c:v>
                </c:pt>
                <c:pt idx="4241">
                  <c:v>8.464995939086295E-2</c:v>
                </c:pt>
                <c:pt idx="4242">
                  <c:v>8.4669959390862942E-2</c:v>
                </c:pt>
                <c:pt idx="4243">
                  <c:v>8.4688959390862947E-2</c:v>
                </c:pt>
                <c:pt idx="4244">
                  <c:v>8.4707959390862939E-2</c:v>
                </c:pt>
                <c:pt idx="4245">
                  <c:v>8.4726959390862944E-2</c:v>
                </c:pt>
                <c:pt idx="4246">
                  <c:v>8.4745959390862949E-2</c:v>
                </c:pt>
                <c:pt idx="4247">
                  <c:v>8.4763959390862939E-2</c:v>
                </c:pt>
                <c:pt idx="4248">
                  <c:v>8.4781959390862943E-2</c:v>
                </c:pt>
                <c:pt idx="4249">
                  <c:v>8.4798959390862946E-2</c:v>
                </c:pt>
                <c:pt idx="4250">
                  <c:v>8.4815959390862949E-2</c:v>
                </c:pt>
                <c:pt idx="4251">
                  <c:v>8.4831959390862938E-2</c:v>
                </c:pt>
                <c:pt idx="4252">
                  <c:v>8.484795939086294E-2</c:v>
                </c:pt>
                <c:pt idx="4253">
                  <c:v>8.4863959390862942E-2</c:v>
                </c:pt>
                <c:pt idx="4254">
                  <c:v>8.4878959390862943E-2</c:v>
                </c:pt>
                <c:pt idx="4255">
                  <c:v>8.4892959390862943E-2</c:v>
                </c:pt>
                <c:pt idx="4256">
                  <c:v>8.4906959390862943E-2</c:v>
                </c:pt>
                <c:pt idx="4257">
                  <c:v>8.4920959390862943E-2</c:v>
                </c:pt>
                <c:pt idx="4258">
                  <c:v>8.4933959390862943E-2</c:v>
                </c:pt>
                <c:pt idx="4259">
                  <c:v>8.4946959390862942E-2</c:v>
                </c:pt>
                <c:pt idx="4260">
                  <c:v>8.495895939086294E-2</c:v>
                </c:pt>
                <c:pt idx="4261">
                  <c:v>8.4970959390862938E-2</c:v>
                </c:pt>
                <c:pt idx="4262">
                  <c:v>8.4981959390862949E-2</c:v>
                </c:pt>
                <c:pt idx="4263">
                  <c:v>8.4991959390862945E-2</c:v>
                </c:pt>
                <c:pt idx="4264">
                  <c:v>8.5001959390862941E-2</c:v>
                </c:pt>
                <c:pt idx="4265">
                  <c:v>8.5011959390862937E-2</c:v>
                </c:pt>
                <c:pt idx="4266">
                  <c:v>8.5020959390862946E-2</c:v>
                </c:pt>
                <c:pt idx="4267">
                  <c:v>8.502895939086294E-2</c:v>
                </c:pt>
                <c:pt idx="4268">
                  <c:v>8.5036959390862948E-2</c:v>
                </c:pt>
                <c:pt idx="4269">
                  <c:v>8.5044959390862943E-2</c:v>
                </c:pt>
                <c:pt idx="4270">
                  <c:v>8.5050959390862949E-2</c:v>
                </c:pt>
                <c:pt idx="4271">
                  <c:v>8.5057959390862942E-2</c:v>
                </c:pt>
                <c:pt idx="4272">
                  <c:v>8.5063959390862948E-2</c:v>
                </c:pt>
                <c:pt idx="4273">
                  <c:v>8.5068959390862939E-2</c:v>
                </c:pt>
                <c:pt idx="4274">
                  <c:v>8.5073959390862944E-2</c:v>
                </c:pt>
                <c:pt idx="4275">
                  <c:v>8.5077959390862948E-2</c:v>
                </c:pt>
                <c:pt idx="4276">
                  <c:v>8.5080959390862951E-2</c:v>
                </c:pt>
                <c:pt idx="4277">
                  <c:v>8.508395939086294E-2</c:v>
                </c:pt>
                <c:pt idx="4278">
                  <c:v>8.5086959390862943E-2</c:v>
                </c:pt>
                <c:pt idx="4279">
                  <c:v>8.5088959390862945E-2</c:v>
                </c:pt>
                <c:pt idx="4280">
                  <c:v>8.5090959390862947E-2</c:v>
                </c:pt>
                <c:pt idx="4281">
                  <c:v>8.5090959390862947E-2</c:v>
                </c:pt>
                <c:pt idx="4282">
                  <c:v>8.5091959390862948E-2</c:v>
                </c:pt>
                <c:pt idx="4283">
                  <c:v>8.5091959390862948E-2</c:v>
                </c:pt>
                <c:pt idx="4284">
                  <c:v>8.5090959390862947E-2</c:v>
                </c:pt>
                <c:pt idx="4285">
                  <c:v>8.5089959390862946E-2</c:v>
                </c:pt>
                <c:pt idx="4286">
                  <c:v>8.5088959390862945E-2</c:v>
                </c:pt>
                <c:pt idx="4287">
                  <c:v>8.5086959390862943E-2</c:v>
                </c:pt>
                <c:pt idx="4288">
                  <c:v>8.508395939086294E-2</c:v>
                </c:pt>
                <c:pt idx="4289">
                  <c:v>8.5080959390862951E-2</c:v>
                </c:pt>
                <c:pt idx="4290">
                  <c:v>8.5076959390862947E-2</c:v>
                </c:pt>
                <c:pt idx="4291">
                  <c:v>8.5072959390862943E-2</c:v>
                </c:pt>
                <c:pt idx="4292">
                  <c:v>8.5068959390862939E-2</c:v>
                </c:pt>
                <c:pt idx="4293">
                  <c:v>8.5063959390862948E-2</c:v>
                </c:pt>
                <c:pt idx="4294">
                  <c:v>8.5057959390862942E-2</c:v>
                </c:pt>
                <c:pt idx="4295">
                  <c:v>8.505195939086295E-2</c:v>
                </c:pt>
                <c:pt idx="4296">
                  <c:v>8.5045959390862944E-2</c:v>
                </c:pt>
                <c:pt idx="4297">
                  <c:v>8.503895939086295E-2</c:v>
                </c:pt>
                <c:pt idx="4298">
                  <c:v>8.5031959390862943E-2</c:v>
                </c:pt>
                <c:pt idx="4299">
                  <c:v>8.5023959390862949E-2</c:v>
                </c:pt>
                <c:pt idx="4300">
                  <c:v>8.5015959390862941E-2</c:v>
                </c:pt>
                <c:pt idx="4301">
                  <c:v>8.5007959390862947E-2</c:v>
                </c:pt>
                <c:pt idx="4302">
                  <c:v>8.4998959390862938E-2</c:v>
                </c:pt>
                <c:pt idx="4303">
                  <c:v>8.4988959390862942E-2</c:v>
                </c:pt>
                <c:pt idx="4304">
                  <c:v>8.4979959390862947E-2</c:v>
                </c:pt>
                <c:pt idx="4305">
                  <c:v>8.4969959390862951E-2</c:v>
                </c:pt>
                <c:pt idx="4306">
                  <c:v>8.495895939086294E-2</c:v>
                </c:pt>
                <c:pt idx="4307">
                  <c:v>8.4947959390862943E-2</c:v>
                </c:pt>
                <c:pt idx="4308">
                  <c:v>8.4936959390862946E-2</c:v>
                </c:pt>
                <c:pt idx="4309">
                  <c:v>8.4925959390862948E-2</c:v>
                </c:pt>
                <c:pt idx="4310">
                  <c:v>8.491395939086295E-2</c:v>
                </c:pt>
                <c:pt idx="4311">
                  <c:v>8.4901959390862938E-2</c:v>
                </c:pt>
                <c:pt idx="4312">
                  <c:v>8.4888959390862939E-2</c:v>
                </c:pt>
                <c:pt idx="4313">
                  <c:v>8.487595939086294E-2</c:v>
                </c:pt>
                <c:pt idx="4314">
                  <c:v>8.4862959390862941E-2</c:v>
                </c:pt>
                <c:pt idx="4315">
                  <c:v>8.4849959390862942E-2</c:v>
                </c:pt>
                <c:pt idx="4316">
                  <c:v>8.4835959390862942E-2</c:v>
                </c:pt>
                <c:pt idx="4317">
                  <c:v>8.4821959390862942E-2</c:v>
                </c:pt>
                <c:pt idx="4318">
                  <c:v>8.4807959390862941E-2</c:v>
                </c:pt>
                <c:pt idx="4319">
                  <c:v>8.479295939086294E-2</c:v>
                </c:pt>
                <c:pt idx="4320">
                  <c:v>8.4777959390862939E-2</c:v>
                </c:pt>
                <c:pt idx="4321">
                  <c:v>8.4762959390862938E-2</c:v>
                </c:pt>
                <c:pt idx="4322">
                  <c:v>8.4747959390862951E-2</c:v>
                </c:pt>
                <c:pt idx="4323">
                  <c:v>8.4731959390862949E-2</c:v>
                </c:pt>
                <c:pt idx="4324">
                  <c:v>8.4716959390862948E-2</c:v>
                </c:pt>
                <c:pt idx="4325">
                  <c:v>8.4700959390862945E-2</c:v>
                </c:pt>
                <c:pt idx="4326">
                  <c:v>8.4684959390862943E-2</c:v>
                </c:pt>
                <c:pt idx="4327">
                  <c:v>8.466795939086294E-2</c:v>
                </c:pt>
                <c:pt idx="4328">
                  <c:v>8.4651959390862938E-2</c:v>
                </c:pt>
                <c:pt idx="4329">
                  <c:v>8.4634959390862949E-2</c:v>
                </c:pt>
                <c:pt idx="4330">
                  <c:v>8.4617959390862946E-2</c:v>
                </c:pt>
                <c:pt idx="4331">
                  <c:v>8.4600959390862943E-2</c:v>
                </c:pt>
                <c:pt idx="4332">
                  <c:v>8.4583959390862939E-2</c:v>
                </c:pt>
                <c:pt idx="4333">
                  <c:v>8.456695939086295E-2</c:v>
                </c:pt>
                <c:pt idx="4334">
                  <c:v>8.4548959390862946E-2</c:v>
                </c:pt>
                <c:pt idx="4335">
                  <c:v>8.4531959390862943E-2</c:v>
                </c:pt>
                <c:pt idx="4336">
                  <c:v>8.4513959390862939E-2</c:v>
                </c:pt>
                <c:pt idx="4337">
                  <c:v>8.4495959390862949E-2</c:v>
                </c:pt>
                <c:pt idx="4338">
                  <c:v>8.4477959390862944E-2</c:v>
                </c:pt>
                <c:pt idx="4339">
                  <c:v>8.445995939086294E-2</c:v>
                </c:pt>
                <c:pt idx="4340">
                  <c:v>8.444195939086295E-2</c:v>
                </c:pt>
                <c:pt idx="4341">
                  <c:v>8.4423959390862946E-2</c:v>
                </c:pt>
                <c:pt idx="4342">
                  <c:v>8.4405959390862942E-2</c:v>
                </c:pt>
                <c:pt idx="4343">
                  <c:v>8.4387959390862938E-2</c:v>
                </c:pt>
                <c:pt idx="4344">
                  <c:v>8.4368959390862946E-2</c:v>
                </c:pt>
                <c:pt idx="4345">
                  <c:v>8.4350959390862942E-2</c:v>
                </c:pt>
                <c:pt idx="4346">
                  <c:v>8.4332959390862938E-2</c:v>
                </c:pt>
                <c:pt idx="4347">
                  <c:v>8.4313959390862947E-2</c:v>
                </c:pt>
                <c:pt idx="4348">
                  <c:v>8.4295959390862943E-2</c:v>
                </c:pt>
                <c:pt idx="4349">
                  <c:v>8.4276959390862938E-2</c:v>
                </c:pt>
                <c:pt idx="4350">
                  <c:v>8.4258959390862948E-2</c:v>
                </c:pt>
                <c:pt idx="4351">
                  <c:v>8.4239959390862942E-2</c:v>
                </c:pt>
                <c:pt idx="4352">
                  <c:v>8.4221959390862938E-2</c:v>
                </c:pt>
                <c:pt idx="4353">
                  <c:v>8.4203959390862948E-2</c:v>
                </c:pt>
                <c:pt idx="4354">
                  <c:v>8.4184959390862943E-2</c:v>
                </c:pt>
                <c:pt idx="4355">
                  <c:v>8.4166959390862939E-2</c:v>
                </c:pt>
                <c:pt idx="4356">
                  <c:v>8.4147959390862948E-2</c:v>
                </c:pt>
                <c:pt idx="4357">
                  <c:v>8.4129959390862943E-2</c:v>
                </c:pt>
                <c:pt idx="4358">
                  <c:v>8.4111959390862939E-2</c:v>
                </c:pt>
                <c:pt idx="4359">
                  <c:v>8.4093959390862949E-2</c:v>
                </c:pt>
                <c:pt idx="4360">
                  <c:v>8.4075959390862945E-2</c:v>
                </c:pt>
                <c:pt idx="4361">
                  <c:v>8.4057959390862941E-2</c:v>
                </c:pt>
                <c:pt idx="4362">
                  <c:v>8.4039959390862951E-2</c:v>
                </c:pt>
                <c:pt idx="4363">
                  <c:v>8.4021959390862946E-2</c:v>
                </c:pt>
                <c:pt idx="4364">
                  <c:v>8.4003959390862942E-2</c:v>
                </c:pt>
                <c:pt idx="4365">
                  <c:v>8.3985959390862938E-2</c:v>
                </c:pt>
                <c:pt idx="4366">
                  <c:v>8.3968959390862949E-2</c:v>
                </c:pt>
                <c:pt idx="4367">
                  <c:v>8.3950959390862945E-2</c:v>
                </c:pt>
                <c:pt idx="4368">
                  <c:v>8.3933959390862942E-2</c:v>
                </c:pt>
                <c:pt idx="4369">
                  <c:v>8.3916959390862939E-2</c:v>
                </c:pt>
                <c:pt idx="4370">
                  <c:v>8.3898959390862948E-2</c:v>
                </c:pt>
                <c:pt idx="4371">
                  <c:v>8.3881959390862945E-2</c:v>
                </c:pt>
                <c:pt idx="4372">
                  <c:v>8.3865959390862943E-2</c:v>
                </c:pt>
                <c:pt idx="4373">
                  <c:v>8.384895939086294E-2</c:v>
                </c:pt>
                <c:pt idx="4374">
                  <c:v>8.3831959390862951E-2</c:v>
                </c:pt>
                <c:pt idx="4375">
                  <c:v>8.3815959390862949E-2</c:v>
                </c:pt>
                <c:pt idx="4376">
                  <c:v>8.3799959390862946E-2</c:v>
                </c:pt>
                <c:pt idx="4377">
                  <c:v>8.3783959390862944E-2</c:v>
                </c:pt>
                <c:pt idx="4378">
                  <c:v>8.3767959390862942E-2</c:v>
                </c:pt>
                <c:pt idx="4379">
                  <c:v>8.375195939086294E-2</c:v>
                </c:pt>
                <c:pt idx="4380">
                  <c:v>8.3735959390862938E-2</c:v>
                </c:pt>
                <c:pt idx="4381">
                  <c:v>8.3720959390862951E-2</c:v>
                </c:pt>
                <c:pt idx="4382">
                  <c:v>8.370595939086295E-2</c:v>
                </c:pt>
                <c:pt idx="4383">
                  <c:v>8.3690959390862948E-2</c:v>
                </c:pt>
                <c:pt idx="4384">
                  <c:v>8.3675959390862947E-2</c:v>
                </c:pt>
                <c:pt idx="4385">
                  <c:v>8.3660959390862946E-2</c:v>
                </c:pt>
                <c:pt idx="4386">
                  <c:v>8.3646959390862946E-2</c:v>
                </c:pt>
                <c:pt idx="4387">
                  <c:v>8.3632959390862946E-2</c:v>
                </c:pt>
                <c:pt idx="4388">
                  <c:v>8.3618959390862946E-2</c:v>
                </c:pt>
                <c:pt idx="4389">
                  <c:v>8.3604959390862946E-2</c:v>
                </c:pt>
                <c:pt idx="4390">
                  <c:v>8.3590959390862946E-2</c:v>
                </c:pt>
                <c:pt idx="4391">
                  <c:v>8.3577959390862946E-2</c:v>
                </c:pt>
                <c:pt idx="4392">
                  <c:v>8.3564959390862947E-2</c:v>
                </c:pt>
                <c:pt idx="4393">
                  <c:v>8.3551959390862948E-2</c:v>
                </c:pt>
                <c:pt idx="4394">
                  <c:v>8.353995939086295E-2</c:v>
                </c:pt>
                <c:pt idx="4395">
                  <c:v>8.3526959390862951E-2</c:v>
                </c:pt>
                <c:pt idx="4396">
                  <c:v>8.3514959390862939E-2</c:v>
                </c:pt>
                <c:pt idx="4397">
                  <c:v>8.3502959390862941E-2</c:v>
                </c:pt>
                <c:pt idx="4398">
                  <c:v>8.3491959390862944E-2</c:v>
                </c:pt>
                <c:pt idx="4399">
                  <c:v>8.3479959390862946E-2</c:v>
                </c:pt>
                <c:pt idx="4400">
                  <c:v>8.3468959390862948E-2</c:v>
                </c:pt>
                <c:pt idx="4401">
                  <c:v>8.3457959390862937E-2</c:v>
                </c:pt>
                <c:pt idx="4402">
                  <c:v>8.3447959390862941E-2</c:v>
                </c:pt>
                <c:pt idx="4403">
                  <c:v>8.3437959390862945E-2</c:v>
                </c:pt>
                <c:pt idx="4404">
                  <c:v>8.3427959390862949E-2</c:v>
                </c:pt>
                <c:pt idx="4405">
                  <c:v>8.3417959390862939E-2</c:v>
                </c:pt>
                <c:pt idx="4406">
                  <c:v>8.3407959390862943E-2</c:v>
                </c:pt>
                <c:pt idx="4407">
                  <c:v>8.3398959390862948E-2</c:v>
                </c:pt>
                <c:pt idx="4408">
                  <c:v>8.3389959390862939E-2</c:v>
                </c:pt>
                <c:pt idx="4409">
                  <c:v>8.3381959390862945E-2</c:v>
                </c:pt>
                <c:pt idx="4410">
                  <c:v>8.337295939086295E-2</c:v>
                </c:pt>
                <c:pt idx="4411">
                  <c:v>8.3364959390862942E-2</c:v>
                </c:pt>
                <c:pt idx="4412">
                  <c:v>8.3357959390862948E-2</c:v>
                </c:pt>
                <c:pt idx="4413">
                  <c:v>8.334995939086294E-2</c:v>
                </c:pt>
                <c:pt idx="4414">
                  <c:v>8.3342959390862947E-2</c:v>
                </c:pt>
                <c:pt idx="4415">
                  <c:v>8.333595939086294E-2</c:v>
                </c:pt>
                <c:pt idx="4416">
                  <c:v>8.3329959390862948E-2</c:v>
                </c:pt>
                <c:pt idx="4417">
                  <c:v>8.3323959390862942E-2</c:v>
                </c:pt>
                <c:pt idx="4418">
                  <c:v>8.331795939086295E-2</c:v>
                </c:pt>
                <c:pt idx="4419">
                  <c:v>8.3311959390862944E-2</c:v>
                </c:pt>
                <c:pt idx="4420">
                  <c:v>8.3306959390862939E-2</c:v>
                </c:pt>
                <c:pt idx="4421">
                  <c:v>8.3301959390862948E-2</c:v>
                </c:pt>
                <c:pt idx="4422">
                  <c:v>8.3296959390862943E-2</c:v>
                </c:pt>
                <c:pt idx="4423">
                  <c:v>8.3292959390862939E-2</c:v>
                </c:pt>
                <c:pt idx="4424">
                  <c:v>8.3288959390862949E-2</c:v>
                </c:pt>
                <c:pt idx="4425">
                  <c:v>8.3284959390862945E-2</c:v>
                </c:pt>
                <c:pt idx="4426">
                  <c:v>8.3281959390862942E-2</c:v>
                </c:pt>
                <c:pt idx="4427">
                  <c:v>8.3278959390862939E-2</c:v>
                </c:pt>
                <c:pt idx="4428">
                  <c:v>8.327595939086295E-2</c:v>
                </c:pt>
                <c:pt idx="4429">
                  <c:v>8.3273959390862948E-2</c:v>
                </c:pt>
                <c:pt idx="4430">
                  <c:v>8.3271959390862946E-2</c:v>
                </c:pt>
                <c:pt idx="4431">
                  <c:v>8.3269959390862944E-2</c:v>
                </c:pt>
                <c:pt idx="4432">
                  <c:v>8.3268959390862943E-2</c:v>
                </c:pt>
                <c:pt idx="4433">
                  <c:v>8.3267959390862942E-2</c:v>
                </c:pt>
                <c:pt idx="4434">
                  <c:v>8.3266959390862941E-2</c:v>
                </c:pt>
                <c:pt idx="4435">
                  <c:v>8.326595939086294E-2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Schrodinger!$P$459</c:f>
              <c:strCache>
                <c:ptCount val="1"/>
                <c:pt idx="0">
                  <c:v>5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Schrodinger!$P$460:$P$4895</c:f>
              <c:numCache>
                <c:formatCode>General</c:formatCode>
                <c:ptCount val="4436"/>
                <c:pt idx="2309">
                  <c:v>9.2401015228426406E-2</c:v>
                </c:pt>
                <c:pt idx="2310">
                  <c:v>9.2401015228426406E-2</c:v>
                </c:pt>
                <c:pt idx="2311">
                  <c:v>9.2402015228426407E-2</c:v>
                </c:pt>
                <c:pt idx="2312">
                  <c:v>9.2402015228426407E-2</c:v>
                </c:pt>
                <c:pt idx="2313">
                  <c:v>9.2403015228426408E-2</c:v>
                </c:pt>
                <c:pt idx="2314">
                  <c:v>9.240501522842641E-2</c:v>
                </c:pt>
                <c:pt idx="2315">
                  <c:v>9.2407015228426412E-2</c:v>
                </c:pt>
                <c:pt idx="2316">
                  <c:v>9.2409015228426414E-2</c:v>
                </c:pt>
                <c:pt idx="2317">
                  <c:v>9.2411015228426416E-2</c:v>
                </c:pt>
                <c:pt idx="2318">
                  <c:v>9.2413015228426418E-2</c:v>
                </c:pt>
                <c:pt idx="2319">
                  <c:v>9.2416015228426407E-2</c:v>
                </c:pt>
                <c:pt idx="2320">
                  <c:v>9.2420015228426411E-2</c:v>
                </c:pt>
                <c:pt idx="2321">
                  <c:v>9.2423015228426414E-2</c:v>
                </c:pt>
                <c:pt idx="2322">
                  <c:v>9.2427015228426418E-2</c:v>
                </c:pt>
                <c:pt idx="2323">
                  <c:v>9.2431015228426408E-2</c:v>
                </c:pt>
                <c:pt idx="2324">
                  <c:v>9.2435015228426412E-2</c:v>
                </c:pt>
                <c:pt idx="2325">
                  <c:v>9.2440015228426417E-2</c:v>
                </c:pt>
                <c:pt idx="2326">
                  <c:v>9.2445015228426408E-2</c:v>
                </c:pt>
                <c:pt idx="2327">
                  <c:v>9.2451015228426414E-2</c:v>
                </c:pt>
                <c:pt idx="2328">
                  <c:v>9.2456015228426405E-2</c:v>
                </c:pt>
                <c:pt idx="2329">
                  <c:v>9.2462015228426411E-2</c:v>
                </c:pt>
                <c:pt idx="2330">
                  <c:v>9.2468015228426417E-2</c:v>
                </c:pt>
                <c:pt idx="2331">
                  <c:v>9.247501522842641E-2</c:v>
                </c:pt>
                <c:pt idx="2332">
                  <c:v>9.2482015228426417E-2</c:v>
                </c:pt>
                <c:pt idx="2333">
                  <c:v>9.2489015228426411E-2</c:v>
                </c:pt>
                <c:pt idx="2334">
                  <c:v>9.2496015228426418E-2</c:v>
                </c:pt>
                <c:pt idx="2335">
                  <c:v>9.2504015228426412E-2</c:v>
                </c:pt>
                <c:pt idx="2336">
                  <c:v>9.2512015228426406E-2</c:v>
                </c:pt>
                <c:pt idx="2337">
                  <c:v>9.2520015228426414E-2</c:v>
                </c:pt>
                <c:pt idx="2338">
                  <c:v>9.2529015228426409E-2</c:v>
                </c:pt>
                <c:pt idx="2339">
                  <c:v>9.2537015228426417E-2</c:v>
                </c:pt>
                <c:pt idx="2340">
                  <c:v>9.2546015228426412E-2</c:v>
                </c:pt>
                <c:pt idx="2341">
                  <c:v>9.2556015228426408E-2</c:v>
                </c:pt>
                <c:pt idx="2342">
                  <c:v>9.2565015228426417E-2</c:v>
                </c:pt>
                <c:pt idx="2343">
                  <c:v>9.2575015228426413E-2</c:v>
                </c:pt>
                <c:pt idx="2344">
                  <c:v>9.2585015228426409E-2</c:v>
                </c:pt>
                <c:pt idx="2345">
                  <c:v>9.2596015228426407E-2</c:v>
                </c:pt>
                <c:pt idx="2346">
                  <c:v>9.2607015228426418E-2</c:v>
                </c:pt>
                <c:pt idx="2347">
                  <c:v>9.2618015228426415E-2</c:v>
                </c:pt>
                <c:pt idx="2348">
                  <c:v>9.2629015228426412E-2</c:v>
                </c:pt>
                <c:pt idx="2349">
                  <c:v>9.2640015228426409E-2</c:v>
                </c:pt>
                <c:pt idx="2350">
                  <c:v>9.2652015228426407E-2</c:v>
                </c:pt>
                <c:pt idx="2351">
                  <c:v>9.2664015228426419E-2</c:v>
                </c:pt>
                <c:pt idx="2352">
                  <c:v>9.2676015228426417E-2</c:v>
                </c:pt>
                <c:pt idx="2353">
                  <c:v>9.2689015228426416E-2</c:v>
                </c:pt>
                <c:pt idx="2354">
                  <c:v>9.2701015228426414E-2</c:v>
                </c:pt>
                <c:pt idx="2355">
                  <c:v>9.2714015228426414E-2</c:v>
                </c:pt>
                <c:pt idx="2356">
                  <c:v>9.2727015228426413E-2</c:v>
                </c:pt>
                <c:pt idx="2357">
                  <c:v>9.2741015228426413E-2</c:v>
                </c:pt>
                <c:pt idx="2358">
                  <c:v>9.2755015228426413E-2</c:v>
                </c:pt>
                <c:pt idx="2359">
                  <c:v>9.2768015228426412E-2</c:v>
                </c:pt>
                <c:pt idx="2360">
                  <c:v>9.2782015228426412E-2</c:v>
                </c:pt>
                <c:pt idx="2361">
                  <c:v>9.2797015228426413E-2</c:v>
                </c:pt>
                <c:pt idx="2362">
                  <c:v>9.2811015228426413E-2</c:v>
                </c:pt>
                <c:pt idx="2363">
                  <c:v>9.2826015228426415E-2</c:v>
                </c:pt>
                <c:pt idx="2364">
                  <c:v>9.2841015228426416E-2</c:v>
                </c:pt>
                <c:pt idx="2365">
                  <c:v>9.2856015228426417E-2</c:v>
                </c:pt>
                <c:pt idx="2366">
                  <c:v>9.2871015228426418E-2</c:v>
                </c:pt>
                <c:pt idx="2367">
                  <c:v>9.2887015228426406E-2</c:v>
                </c:pt>
                <c:pt idx="2368">
                  <c:v>9.2902015228426407E-2</c:v>
                </c:pt>
                <c:pt idx="2369">
                  <c:v>9.2918015228426409E-2</c:v>
                </c:pt>
                <c:pt idx="2370">
                  <c:v>9.2934015228426411E-2</c:v>
                </c:pt>
                <c:pt idx="2371">
                  <c:v>9.2951015228426415E-2</c:v>
                </c:pt>
                <c:pt idx="2372">
                  <c:v>9.2967015228426417E-2</c:v>
                </c:pt>
                <c:pt idx="2373">
                  <c:v>9.2984015228426406E-2</c:v>
                </c:pt>
                <c:pt idx="2374">
                  <c:v>9.3000015228426408E-2</c:v>
                </c:pt>
                <c:pt idx="2375">
                  <c:v>9.3017015228426411E-2</c:v>
                </c:pt>
                <c:pt idx="2376">
                  <c:v>9.3034015228426414E-2</c:v>
                </c:pt>
                <c:pt idx="2377">
                  <c:v>9.3051015228426417E-2</c:v>
                </c:pt>
                <c:pt idx="2378">
                  <c:v>9.3068015228426407E-2</c:v>
                </c:pt>
                <c:pt idx="2379">
                  <c:v>9.3086015228426411E-2</c:v>
                </c:pt>
                <c:pt idx="2380">
                  <c:v>9.3103015228426414E-2</c:v>
                </c:pt>
                <c:pt idx="2381">
                  <c:v>9.3121015228426418E-2</c:v>
                </c:pt>
                <c:pt idx="2382">
                  <c:v>9.3139015228426408E-2</c:v>
                </c:pt>
                <c:pt idx="2383">
                  <c:v>9.3157015228426412E-2</c:v>
                </c:pt>
                <c:pt idx="2384">
                  <c:v>9.3174015228426416E-2</c:v>
                </c:pt>
                <c:pt idx="2385">
                  <c:v>9.3193015228426407E-2</c:v>
                </c:pt>
                <c:pt idx="2386">
                  <c:v>9.3211015228426411E-2</c:v>
                </c:pt>
                <c:pt idx="2387">
                  <c:v>9.3229015228426415E-2</c:v>
                </c:pt>
                <c:pt idx="2388">
                  <c:v>9.3247015228426405E-2</c:v>
                </c:pt>
                <c:pt idx="2389">
                  <c:v>9.3265015228426409E-2</c:v>
                </c:pt>
                <c:pt idx="2390">
                  <c:v>9.3284015228426415E-2</c:v>
                </c:pt>
                <c:pt idx="2391">
                  <c:v>9.3302015228426419E-2</c:v>
                </c:pt>
                <c:pt idx="2392">
                  <c:v>9.332101522842641E-2</c:v>
                </c:pt>
                <c:pt idx="2393">
                  <c:v>9.3339015228426414E-2</c:v>
                </c:pt>
                <c:pt idx="2394">
                  <c:v>9.3358015228426405E-2</c:v>
                </c:pt>
                <c:pt idx="2395">
                  <c:v>9.3376015228426409E-2</c:v>
                </c:pt>
                <c:pt idx="2396">
                  <c:v>9.3395015228426415E-2</c:v>
                </c:pt>
                <c:pt idx="2397">
                  <c:v>9.3413015228426419E-2</c:v>
                </c:pt>
                <c:pt idx="2398">
                  <c:v>9.343201522842641E-2</c:v>
                </c:pt>
                <c:pt idx="2399">
                  <c:v>9.3450015228426414E-2</c:v>
                </c:pt>
                <c:pt idx="2400">
                  <c:v>9.3469015228426405E-2</c:v>
                </c:pt>
                <c:pt idx="2401">
                  <c:v>9.3487015228426409E-2</c:v>
                </c:pt>
                <c:pt idx="2402">
                  <c:v>9.3506015228426415E-2</c:v>
                </c:pt>
                <c:pt idx="2403">
                  <c:v>9.3524015228426419E-2</c:v>
                </c:pt>
                <c:pt idx="2404">
                  <c:v>9.354301522842641E-2</c:v>
                </c:pt>
                <c:pt idx="2405">
                  <c:v>9.3561015228426414E-2</c:v>
                </c:pt>
                <c:pt idx="2406">
                  <c:v>9.3579015228426418E-2</c:v>
                </c:pt>
                <c:pt idx="2407">
                  <c:v>9.3597015228426408E-2</c:v>
                </c:pt>
                <c:pt idx="2408">
                  <c:v>9.3615015228426413E-2</c:v>
                </c:pt>
                <c:pt idx="2409">
                  <c:v>9.3633015228426417E-2</c:v>
                </c:pt>
                <c:pt idx="2410">
                  <c:v>9.3651015228426407E-2</c:v>
                </c:pt>
                <c:pt idx="2411">
                  <c:v>9.3669015228426411E-2</c:v>
                </c:pt>
                <c:pt idx="2412">
                  <c:v>9.3686015228426414E-2</c:v>
                </c:pt>
                <c:pt idx="2413">
                  <c:v>9.3704015228426418E-2</c:v>
                </c:pt>
                <c:pt idx="2414">
                  <c:v>9.3721015228426408E-2</c:v>
                </c:pt>
                <c:pt idx="2415">
                  <c:v>9.3738015228426411E-2</c:v>
                </c:pt>
                <c:pt idx="2416">
                  <c:v>9.3755015228426414E-2</c:v>
                </c:pt>
                <c:pt idx="2417">
                  <c:v>9.3772015228426417E-2</c:v>
                </c:pt>
                <c:pt idx="2418">
                  <c:v>9.3788015228426419E-2</c:v>
                </c:pt>
                <c:pt idx="2419">
                  <c:v>9.3805015228426408E-2</c:v>
                </c:pt>
                <c:pt idx="2420">
                  <c:v>9.382101522842641E-2</c:v>
                </c:pt>
                <c:pt idx="2421">
                  <c:v>9.3837015228426413E-2</c:v>
                </c:pt>
                <c:pt idx="2422">
                  <c:v>9.3853015228426415E-2</c:v>
                </c:pt>
                <c:pt idx="2423">
                  <c:v>9.3868015228426416E-2</c:v>
                </c:pt>
                <c:pt idx="2424">
                  <c:v>9.3884015228426418E-2</c:v>
                </c:pt>
                <c:pt idx="2425">
                  <c:v>9.3899015228426419E-2</c:v>
                </c:pt>
                <c:pt idx="2426">
                  <c:v>9.3913015228426419E-2</c:v>
                </c:pt>
                <c:pt idx="2427">
                  <c:v>9.3928015228426406E-2</c:v>
                </c:pt>
                <c:pt idx="2428">
                  <c:v>9.3942015228426407E-2</c:v>
                </c:pt>
                <c:pt idx="2429">
                  <c:v>9.3956015228426407E-2</c:v>
                </c:pt>
                <c:pt idx="2430">
                  <c:v>9.3969015228426406E-2</c:v>
                </c:pt>
                <c:pt idx="2431">
                  <c:v>9.3983015228426406E-2</c:v>
                </c:pt>
                <c:pt idx="2432">
                  <c:v>9.3996015228426419E-2</c:v>
                </c:pt>
                <c:pt idx="2433">
                  <c:v>9.4008015228426417E-2</c:v>
                </c:pt>
                <c:pt idx="2434">
                  <c:v>9.4021015228426416E-2</c:v>
                </c:pt>
                <c:pt idx="2435">
                  <c:v>9.4032015228426413E-2</c:v>
                </c:pt>
                <c:pt idx="2436">
                  <c:v>9.4044015228426411E-2</c:v>
                </c:pt>
                <c:pt idx="2437">
                  <c:v>9.4055015228426408E-2</c:v>
                </c:pt>
                <c:pt idx="2438">
                  <c:v>9.4066015228426406E-2</c:v>
                </c:pt>
                <c:pt idx="2439">
                  <c:v>9.4076015228426416E-2</c:v>
                </c:pt>
                <c:pt idx="2440">
                  <c:v>9.4086015228426412E-2</c:v>
                </c:pt>
                <c:pt idx="2441">
                  <c:v>9.4096015228426408E-2</c:v>
                </c:pt>
                <c:pt idx="2442">
                  <c:v>9.4105015228426417E-2</c:v>
                </c:pt>
                <c:pt idx="2443">
                  <c:v>9.4114015228426412E-2</c:v>
                </c:pt>
                <c:pt idx="2444">
                  <c:v>9.4122015228426406E-2</c:v>
                </c:pt>
                <c:pt idx="2445">
                  <c:v>9.4130015228426414E-2</c:v>
                </c:pt>
                <c:pt idx="2446">
                  <c:v>9.4137015228426407E-2</c:v>
                </c:pt>
                <c:pt idx="2447">
                  <c:v>9.4144015228426414E-2</c:v>
                </c:pt>
                <c:pt idx="2448">
                  <c:v>9.4150015228426406E-2</c:v>
                </c:pt>
                <c:pt idx="2449">
                  <c:v>9.4156015228426412E-2</c:v>
                </c:pt>
                <c:pt idx="2450">
                  <c:v>9.4162015228426418E-2</c:v>
                </c:pt>
                <c:pt idx="2451">
                  <c:v>9.4167015228426409E-2</c:v>
                </c:pt>
                <c:pt idx="2452">
                  <c:v>9.4171015228426413E-2</c:v>
                </c:pt>
                <c:pt idx="2453">
                  <c:v>9.4175015228426417E-2</c:v>
                </c:pt>
                <c:pt idx="2454">
                  <c:v>9.4179015228426408E-2</c:v>
                </c:pt>
                <c:pt idx="2455">
                  <c:v>9.4182015228426411E-2</c:v>
                </c:pt>
                <c:pt idx="2456">
                  <c:v>9.4184015228426413E-2</c:v>
                </c:pt>
                <c:pt idx="2457">
                  <c:v>9.4186015228426415E-2</c:v>
                </c:pt>
                <c:pt idx="2458">
                  <c:v>9.4187015228426416E-2</c:v>
                </c:pt>
                <c:pt idx="2459">
                  <c:v>9.4188015228426417E-2</c:v>
                </c:pt>
                <c:pt idx="2460">
                  <c:v>9.4188015228426417E-2</c:v>
                </c:pt>
                <c:pt idx="2461">
                  <c:v>9.4188015228426417E-2</c:v>
                </c:pt>
                <c:pt idx="2462">
                  <c:v>9.4187015228426416E-2</c:v>
                </c:pt>
                <c:pt idx="2463">
                  <c:v>9.4185015228426414E-2</c:v>
                </c:pt>
                <c:pt idx="2464">
                  <c:v>9.4183015228426412E-2</c:v>
                </c:pt>
                <c:pt idx="2465">
                  <c:v>9.418101522842641E-2</c:v>
                </c:pt>
                <c:pt idx="2466">
                  <c:v>9.4178015228426407E-2</c:v>
                </c:pt>
                <c:pt idx="2467">
                  <c:v>9.4174015228426416E-2</c:v>
                </c:pt>
                <c:pt idx="2468">
                  <c:v>9.4170015228426412E-2</c:v>
                </c:pt>
                <c:pt idx="2469">
                  <c:v>9.4165015228426407E-2</c:v>
                </c:pt>
                <c:pt idx="2470">
                  <c:v>9.4159015228426415E-2</c:v>
                </c:pt>
                <c:pt idx="2471">
                  <c:v>9.4153015228426409E-2</c:v>
                </c:pt>
                <c:pt idx="2472">
                  <c:v>9.4147015228426417E-2</c:v>
                </c:pt>
                <c:pt idx="2473">
                  <c:v>9.4139015228426409E-2</c:v>
                </c:pt>
                <c:pt idx="2474">
                  <c:v>9.4132015228426416E-2</c:v>
                </c:pt>
                <c:pt idx="2475">
                  <c:v>9.4123015228426407E-2</c:v>
                </c:pt>
                <c:pt idx="2476">
                  <c:v>9.4114015228426412E-2</c:v>
                </c:pt>
                <c:pt idx="2477">
                  <c:v>9.4105015228426417E-2</c:v>
                </c:pt>
                <c:pt idx="2478">
                  <c:v>9.4095015228426407E-2</c:v>
                </c:pt>
                <c:pt idx="2479">
                  <c:v>9.408401522842641E-2</c:v>
                </c:pt>
                <c:pt idx="2480">
                  <c:v>9.4073015228426413E-2</c:v>
                </c:pt>
                <c:pt idx="2481">
                  <c:v>9.4062015228426415E-2</c:v>
                </c:pt>
                <c:pt idx="2482">
                  <c:v>9.4049015228426416E-2</c:v>
                </c:pt>
                <c:pt idx="2483">
                  <c:v>9.4037015228426418E-2</c:v>
                </c:pt>
                <c:pt idx="2484">
                  <c:v>9.4023015228426418E-2</c:v>
                </c:pt>
                <c:pt idx="2485">
                  <c:v>9.4009015228426418E-2</c:v>
                </c:pt>
                <c:pt idx="2486">
                  <c:v>9.3995015228426418E-2</c:v>
                </c:pt>
                <c:pt idx="2487">
                  <c:v>9.3980015228426417E-2</c:v>
                </c:pt>
                <c:pt idx="2488">
                  <c:v>9.3965015228426416E-2</c:v>
                </c:pt>
                <c:pt idx="2489">
                  <c:v>9.3949015228426414E-2</c:v>
                </c:pt>
                <c:pt idx="2490">
                  <c:v>9.3933015228426411E-2</c:v>
                </c:pt>
                <c:pt idx="2491">
                  <c:v>9.3916015228426408E-2</c:v>
                </c:pt>
                <c:pt idx="2492">
                  <c:v>9.3899015228426419E-2</c:v>
                </c:pt>
                <c:pt idx="2493">
                  <c:v>9.3881015228426415E-2</c:v>
                </c:pt>
                <c:pt idx="2494">
                  <c:v>9.3863015228426411E-2</c:v>
                </c:pt>
                <c:pt idx="2495">
                  <c:v>9.3845015228426407E-2</c:v>
                </c:pt>
                <c:pt idx="2496">
                  <c:v>9.3826015228426415E-2</c:v>
                </c:pt>
                <c:pt idx="2497">
                  <c:v>9.380701522842641E-2</c:v>
                </c:pt>
                <c:pt idx="2498">
                  <c:v>9.3787015228426418E-2</c:v>
                </c:pt>
                <c:pt idx="2499">
                  <c:v>9.3767015228426412E-2</c:v>
                </c:pt>
                <c:pt idx="2500">
                  <c:v>9.3747015228426406E-2</c:v>
                </c:pt>
                <c:pt idx="2501">
                  <c:v>9.3726015228426413E-2</c:v>
                </c:pt>
                <c:pt idx="2502">
                  <c:v>9.3705015228426405E-2</c:v>
                </c:pt>
                <c:pt idx="2503">
                  <c:v>9.3684015228426412E-2</c:v>
                </c:pt>
                <c:pt idx="2504">
                  <c:v>9.3662015228426418E-2</c:v>
                </c:pt>
                <c:pt idx="2505">
                  <c:v>9.364001522842641E-2</c:v>
                </c:pt>
                <c:pt idx="2506">
                  <c:v>9.3618015228426416E-2</c:v>
                </c:pt>
                <c:pt idx="2507">
                  <c:v>9.3596015228426407E-2</c:v>
                </c:pt>
                <c:pt idx="2508">
                  <c:v>9.3574015228426413E-2</c:v>
                </c:pt>
                <c:pt idx="2509">
                  <c:v>9.3551015228426418E-2</c:v>
                </c:pt>
                <c:pt idx="2510">
                  <c:v>9.3528015228426409E-2</c:v>
                </c:pt>
                <c:pt idx="2511">
                  <c:v>9.3506015228426415E-2</c:v>
                </c:pt>
                <c:pt idx="2512">
                  <c:v>9.3483015228426405E-2</c:v>
                </c:pt>
                <c:pt idx="2513">
                  <c:v>9.346001522842641E-2</c:v>
                </c:pt>
                <c:pt idx="2514">
                  <c:v>9.3437015228426415E-2</c:v>
                </c:pt>
                <c:pt idx="2515">
                  <c:v>9.3413015228426419E-2</c:v>
                </c:pt>
                <c:pt idx="2516">
                  <c:v>9.339001522842641E-2</c:v>
                </c:pt>
                <c:pt idx="2517">
                  <c:v>9.3367015228426414E-2</c:v>
                </c:pt>
                <c:pt idx="2518">
                  <c:v>9.3344015228426419E-2</c:v>
                </c:pt>
                <c:pt idx="2519">
                  <c:v>9.332101522842641E-2</c:v>
                </c:pt>
                <c:pt idx="2520">
                  <c:v>9.3298015228426415E-2</c:v>
                </c:pt>
                <c:pt idx="2521">
                  <c:v>9.3275015228426406E-2</c:v>
                </c:pt>
                <c:pt idx="2522">
                  <c:v>9.325201522842641E-2</c:v>
                </c:pt>
                <c:pt idx="2523">
                  <c:v>9.3230015228426416E-2</c:v>
                </c:pt>
                <c:pt idx="2524">
                  <c:v>9.3208015228426408E-2</c:v>
                </c:pt>
                <c:pt idx="2525">
                  <c:v>9.3185015228426413E-2</c:v>
                </c:pt>
                <c:pt idx="2526">
                  <c:v>9.3163015228426418E-2</c:v>
                </c:pt>
                <c:pt idx="2527">
                  <c:v>9.3142015228426411E-2</c:v>
                </c:pt>
                <c:pt idx="2528">
                  <c:v>9.3120015228426417E-2</c:v>
                </c:pt>
                <c:pt idx="2529">
                  <c:v>9.309901522842641E-2</c:v>
                </c:pt>
                <c:pt idx="2530">
                  <c:v>9.3079015228426418E-2</c:v>
                </c:pt>
                <c:pt idx="2531">
                  <c:v>9.3058015228426411E-2</c:v>
                </c:pt>
                <c:pt idx="2532">
                  <c:v>9.3038015228426418E-2</c:v>
                </c:pt>
                <c:pt idx="2533">
                  <c:v>9.3019015228426413E-2</c:v>
                </c:pt>
                <c:pt idx="2534">
                  <c:v>9.2999015228426407E-2</c:v>
                </c:pt>
                <c:pt idx="2535">
                  <c:v>9.2981015228426417E-2</c:v>
                </c:pt>
                <c:pt idx="2536">
                  <c:v>9.2962015228426412E-2</c:v>
                </c:pt>
                <c:pt idx="2537">
                  <c:v>9.2945015228426409E-2</c:v>
                </c:pt>
                <c:pt idx="2538">
                  <c:v>9.2928015228426405E-2</c:v>
                </c:pt>
                <c:pt idx="2539">
                  <c:v>9.2911015228426416E-2</c:v>
                </c:pt>
                <c:pt idx="2540">
                  <c:v>9.2895015228426414E-2</c:v>
                </c:pt>
                <c:pt idx="2541">
                  <c:v>9.2879015228426412E-2</c:v>
                </c:pt>
                <c:pt idx="2542">
                  <c:v>9.2864015228426411E-2</c:v>
                </c:pt>
                <c:pt idx="2543">
                  <c:v>9.2850015228426411E-2</c:v>
                </c:pt>
                <c:pt idx="2544">
                  <c:v>9.2837015228426412E-2</c:v>
                </c:pt>
                <c:pt idx="2545">
                  <c:v>9.2824015228426413E-2</c:v>
                </c:pt>
                <c:pt idx="2546">
                  <c:v>9.2811015228426413E-2</c:v>
                </c:pt>
                <c:pt idx="2547">
                  <c:v>9.2800015228426416E-2</c:v>
                </c:pt>
                <c:pt idx="2548">
                  <c:v>9.2789015228426419E-2</c:v>
                </c:pt>
                <c:pt idx="2549">
                  <c:v>9.2779015228426409E-2</c:v>
                </c:pt>
                <c:pt idx="2550">
                  <c:v>9.2770015228426414E-2</c:v>
                </c:pt>
                <c:pt idx="2551">
                  <c:v>9.2761015228426419E-2</c:v>
                </c:pt>
                <c:pt idx="2552">
                  <c:v>9.2753015228426411E-2</c:v>
                </c:pt>
                <c:pt idx="2553">
                  <c:v>9.2746015228426418E-2</c:v>
                </c:pt>
                <c:pt idx="2554">
                  <c:v>9.2740015228426412E-2</c:v>
                </c:pt>
                <c:pt idx="2555">
                  <c:v>9.2735015228426407E-2</c:v>
                </c:pt>
                <c:pt idx="2556">
                  <c:v>9.2730015228426416E-2</c:v>
                </c:pt>
                <c:pt idx="2557">
                  <c:v>9.2727015228426413E-2</c:v>
                </c:pt>
                <c:pt idx="2558">
                  <c:v>9.272401522842641E-2</c:v>
                </c:pt>
                <c:pt idx="2559">
                  <c:v>9.2722015228426408E-2</c:v>
                </c:pt>
                <c:pt idx="2560">
                  <c:v>9.2721015228426407E-2</c:v>
                </c:pt>
                <c:pt idx="2561">
                  <c:v>9.2721015228426407E-2</c:v>
                </c:pt>
                <c:pt idx="2562">
                  <c:v>9.2721015228426407E-2</c:v>
                </c:pt>
                <c:pt idx="2563">
                  <c:v>9.2723015228426409E-2</c:v>
                </c:pt>
                <c:pt idx="2564">
                  <c:v>9.2725015228426411E-2</c:v>
                </c:pt>
                <c:pt idx="2565">
                  <c:v>9.2729015228426415E-2</c:v>
                </c:pt>
                <c:pt idx="2566">
                  <c:v>9.2733015228426419E-2</c:v>
                </c:pt>
                <c:pt idx="2567">
                  <c:v>9.273801522842641E-2</c:v>
                </c:pt>
                <c:pt idx="2568">
                  <c:v>9.2744015228426416E-2</c:v>
                </c:pt>
                <c:pt idx="2569">
                  <c:v>9.2751015228426409E-2</c:v>
                </c:pt>
                <c:pt idx="2570">
                  <c:v>9.2758015228426416E-2</c:v>
                </c:pt>
                <c:pt idx="2571">
                  <c:v>9.2767015228426411E-2</c:v>
                </c:pt>
                <c:pt idx="2572">
                  <c:v>9.2776015228426406E-2</c:v>
                </c:pt>
                <c:pt idx="2573">
                  <c:v>9.2786015228426416E-2</c:v>
                </c:pt>
                <c:pt idx="2574">
                  <c:v>9.2797015228426413E-2</c:v>
                </c:pt>
                <c:pt idx="2575">
                  <c:v>9.2809015228426411E-2</c:v>
                </c:pt>
                <c:pt idx="2576">
                  <c:v>9.282101522842641E-2</c:v>
                </c:pt>
                <c:pt idx="2577">
                  <c:v>9.283501522842641E-2</c:v>
                </c:pt>
                <c:pt idx="2578">
                  <c:v>9.284901522842641E-2</c:v>
                </c:pt>
                <c:pt idx="2579">
                  <c:v>9.2864015228426411E-2</c:v>
                </c:pt>
                <c:pt idx="2580">
                  <c:v>9.2879015228426412E-2</c:v>
                </c:pt>
                <c:pt idx="2581">
                  <c:v>9.2896015228426415E-2</c:v>
                </c:pt>
                <c:pt idx="2582">
                  <c:v>9.2913015228426418E-2</c:v>
                </c:pt>
                <c:pt idx="2583">
                  <c:v>9.2931015228426408E-2</c:v>
                </c:pt>
                <c:pt idx="2584">
                  <c:v>9.2949015228426413E-2</c:v>
                </c:pt>
                <c:pt idx="2585">
                  <c:v>9.2968015228426418E-2</c:v>
                </c:pt>
                <c:pt idx="2586">
                  <c:v>9.2987015228426409E-2</c:v>
                </c:pt>
                <c:pt idx="2587">
                  <c:v>9.3008015228426416E-2</c:v>
                </c:pt>
                <c:pt idx="2588">
                  <c:v>9.3028015228426408E-2</c:v>
                </c:pt>
                <c:pt idx="2589">
                  <c:v>9.3049015228426415E-2</c:v>
                </c:pt>
                <c:pt idx="2590">
                  <c:v>9.307101522842641E-2</c:v>
                </c:pt>
                <c:pt idx="2591">
                  <c:v>9.3093015228426418E-2</c:v>
                </c:pt>
                <c:pt idx="2592">
                  <c:v>9.3116015228426413E-2</c:v>
                </c:pt>
                <c:pt idx="2593">
                  <c:v>9.3139015228426408E-2</c:v>
                </c:pt>
                <c:pt idx="2594">
                  <c:v>9.3162015228426417E-2</c:v>
                </c:pt>
                <c:pt idx="2595">
                  <c:v>9.3186015228426414E-2</c:v>
                </c:pt>
                <c:pt idx="2596">
                  <c:v>9.321001522842641E-2</c:v>
                </c:pt>
                <c:pt idx="2597">
                  <c:v>9.3235015228426407E-2</c:v>
                </c:pt>
                <c:pt idx="2598">
                  <c:v>9.3259015228426417E-2</c:v>
                </c:pt>
                <c:pt idx="2599">
                  <c:v>9.3284015228426415E-2</c:v>
                </c:pt>
                <c:pt idx="2600">
                  <c:v>9.3309015228426412E-2</c:v>
                </c:pt>
                <c:pt idx="2601">
                  <c:v>9.3334015228426409E-2</c:v>
                </c:pt>
                <c:pt idx="2602">
                  <c:v>9.3359015228426406E-2</c:v>
                </c:pt>
                <c:pt idx="2603">
                  <c:v>9.3384015228426417E-2</c:v>
                </c:pt>
                <c:pt idx="2604">
                  <c:v>9.3409015228426415E-2</c:v>
                </c:pt>
                <c:pt idx="2605">
                  <c:v>9.3435015228426413E-2</c:v>
                </c:pt>
                <c:pt idx="2606">
                  <c:v>9.346001522842641E-2</c:v>
                </c:pt>
                <c:pt idx="2607">
                  <c:v>9.3485015228426407E-2</c:v>
                </c:pt>
                <c:pt idx="2608">
                  <c:v>9.3510015228426419E-2</c:v>
                </c:pt>
                <c:pt idx="2609">
                  <c:v>9.3535015228426416E-2</c:v>
                </c:pt>
                <c:pt idx="2610">
                  <c:v>9.3559015228426412E-2</c:v>
                </c:pt>
                <c:pt idx="2611">
                  <c:v>9.3584015228426409E-2</c:v>
                </c:pt>
                <c:pt idx="2612">
                  <c:v>9.3608015228426406E-2</c:v>
                </c:pt>
                <c:pt idx="2613">
                  <c:v>9.3632015228426416E-2</c:v>
                </c:pt>
                <c:pt idx="2614">
                  <c:v>9.3655015228426411E-2</c:v>
                </c:pt>
                <c:pt idx="2615">
                  <c:v>9.3678015228426406E-2</c:v>
                </c:pt>
                <c:pt idx="2616">
                  <c:v>9.3701015228426415E-2</c:v>
                </c:pt>
                <c:pt idx="2617">
                  <c:v>9.372301522842641E-2</c:v>
                </c:pt>
                <c:pt idx="2618">
                  <c:v>9.3745015228426418E-2</c:v>
                </c:pt>
                <c:pt idx="2619">
                  <c:v>9.3766015228426411E-2</c:v>
                </c:pt>
                <c:pt idx="2620">
                  <c:v>9.3787015228426418E-2</c:v>
                </c:pt>
                <c:pt idx="2621">
                  <c:v>9.380701522842641E-2</c:v>
                </c:pt>
                <c:pt idx="2622">
                  <c:v>9.3826015228426415E-2</c:v>
                </c:pt>
                <c:pt idx="2623">
                  <c:v>9.3845015228426407E-2</c:v>
                </c:pt>
                <c:pt idx="2624">
                  <c:v>9.3863015228426411E-2</c:v>
                </c:pt>
                <c:pt idx="2625">
                  <c:v>9.3880015228426414E-2</c:v>
                </c:pt>
                <c:pt idx="2626">
                  <c:v>9.3897015228426417E-2</c:v>
                </c:pt>
                <c:pt idx="2627">
                  <c:v>9.3913015228426419E-2</c:v>
                </c:pt>
                <c:pt idx="2628">
                  <c:v>9.3928015228426406E-2</c:v>
                </c:pt>
                <c:pt idx="2629">
                  <c:v>9.3942015228426407E-2</c:v>
                </c:pt>
                <c:pt idx="2630">
                  <c:v>9.3956015228426407E-2</c:v>
                </c:pt>
                <c:pt idx="2631">
                  <c:v>9.3969015228426406E-2</c:v>
                </c:pt>
                <c:pt idx="2632">
                  <c:v>9.3980015228426417E-2</c:v>
                </c:pt>
                <c:pt idx="2633">
                  <c:v>9.3991015228426414E-2</c:v>
                </c:pt>
                <c:pt idx="2634">
                  <c:v>9.400101522842641E-2</c:v>
                </c:pt>
                <c:pt idx="2635">
                  <c:v>9.4010015228426419E-2</c:v>
                </c:pt>
                <c:pt idx="2636">
                  <c:v>9.4018015228426413E-2</c:v>
                </c:pt>
                <c:pt idx="2637">
                  <c:v>9.4025015228426406E-2</c:v>
                </c:pt>
                <c:pt idx="2638">
                  <c:v>9.4031015228426412E-2</c:v>
                </c:pt>
                <c:pt idx="2639">
                  <c:v>9.4036015228426417E-2</c:v>
                </c:pt>
                <c:pt idx="2640">
                  <c:v>9.4040015228426407E-2</c:v>
                </c:pt>
                <c:pt idx="2641">
                  <c:v>9.4044015228426411E-2</c:v>
                </c:pt>
                <c:pt idx="2642">
                  <c:v>9.4046015228426413E-2</c:v>
                </c:pt>
                <c:pt idx="2643">
                  <c:v>9.4047015228426414E-2</c:v>
                </c:pt>
                <c:pt idx="2644">
                  <c:v>9.4047015228426414E-2</c:v>
                </c:pt>
                <c:pt idx="2645">
                  <c:v>9.4046015228426413E-2</c:v>
                </c:pt>
                <c:pt idx="2646">
                  <c:v>9.4044015228426411E-2</c:v>
                </c:pt>
                <c:pt idx="2647">
                  <c:v>9.4041015228426408E-2</c:v>
                </c:pt>
                <c:pt idx="2648">
                  <c:v>9.4037015228426418E-2</c:v>
                </c:pt>
                <c:pt idx="2649">
                  <c:v>9.4032015228426413E-2</c:v>
                </c:pt>
                <c:pt idx="2650">
                  <c:v>9.4026015228426407E-2</c:v>
                </c:pt>
                <c:pt idx="2651">
                  <c:v>9.4019015228426414E-2</c:v>
                </c:pt>
                <c:pt idx="2652">
                  <c:v>9.4010015228426419E-2</c:v>
                </c:pt>
                <c:pt idx="2653">
                  <c:v>9.400101522842641E-2</c:v>
                </c:pt>
                <c:pt idx="2654">
                  <c:v>9.3991015228426414E-2</c:v>
                </c:pt>
                <c:pt idx="2655">
                  <c:v>9.3980015228426417E-2</c:v>
                </c:pt>
                <c:pt idx="2656">
                  <c:v>9.3969015228426406E-2</c:v>
                </c:pt>
                <c:pt idx="2657">
                  <c:v>9.3956015228426407E-2</c:v>
                </c:pt>
                <c:pt idx="2658">
                  <c:v>9.3942015228426407E-2</c:v>
                </c:pt>
                <c:pt idx="2659">
                  <c:v>9.3928015228426406E-2</c:v>
                </c:pt>
                <c:pt idx="2660">
                  <c:v>9.3912015228426418E-2</c:v>
                </c:pt>
                <c:pt idx="2661">
                  <c:v>9.3896015228426416E-2</c:v>
                </c:pt>
                <c:pt idx="2662">
                  <c:v>9.3879015228426413E-2</c:v>
                </c:pt>
                <c:pt idx="2663">
                  <c:v>9.3861015228426409E-2</c:v>
                </c:pt>
                <c:pt idx="2664">
                  <c:v>9.3843015228426419E-2</c:v>
                </c:pt>
                <c:pt idx="2665">
                  <c:v>9.3823015228426412E-2</c:v>
                </c:pt>
                <c:pt idx="2666">
                  <c:v>9.3803015228426406E-2</c:v>
                </c:pt>
                <c:pt idx="2667">
                  <c:v>9.3783015228426414E-2</c:v>
                </c:pt>
                <c:pt idx="2668">
                  <c:v>9.3761015228426406E-2</c:v>
                </c:pt>
                <c:pt idx="2669">
                  <c:v>9.3740015228426413E-2</c:v>
                </c:pt>
                <c:pt idx="2670">
                  <c:v>9.3717015228426417E-2</c:v>
                </c:pt>
                <c:pt idx="2671">
                  <c:v>9.3694015228426408E-2</c:v>
                </c:pt>
                <c:pt idx="2672">
                  <c:v>9.3671015228426413E-2</c:v>
                </c:pt>
                <c:pt idx="2673">
                  <c:v>9.3647015228426417E-2</c:v>
                </c:pt>
                <c:pt idx="2674">
                  <c:v>9.3623015228426407E-2</c:v>
                </c:pt>
                <c:pt idx="2675">
                  <c:v>9.3598015228426409E-2</c:v>
                </c:pt>
                <c:pt idx="2676">
                  <c:v>9.3573015228426412E-2</c:v>
                </c:pt>
                <c:pt idx="2677">
                  <c:v>9.3548015228426415E-2</c:v>
                </c:pt>
                <c:pt idx="2678">
                  <c:v>9.3523015228426418E-2</c:v>
                </c:pt>
                <c:pt idx="2679">
                  <c:v>9.3497015228426406E-2</c:v>
                </c:pt>
                <c:pt idx="2680">
                  <c:v>9.3471015228426407E-2</c:v>
                </c:pt>
                <c:pt idx="2681">
                  <c:v>9.344601522842641E-2</c:v>
                </c:pt>
                <c:pt idx="2682">
                  <c:v>9.3420015228426412E-2</c:v>
                </c:pt>
                <c:pt idx="2683">
                  <c:v>9.3393015228426413E-2</c:v>
                </c:pt>
                <c:pt idx="2684">
                  <c:v>9.3367015228426414E-2</c:v>
                </c:pt>
                <c:pt idx="2685">
                  <c:v>9.3342015228426417E-2</c:v>
                </c:pt>
                <c:pt idx="2686">
                  <c:v>9.3316015228426419E-2</c:v>
                </c:pt>
                <c:pt idx="2687">
                  <c:v>9.3290015228426407E-2</c:v>
                </c:pt>
                <c:pt idx="2688">
                  <c:v>9.3264015228426408E-2</c:v>
                </c:pt>
                <c:pt idx="2689">
                  <c:v>9.3239015228426411E-2</c:v>
                </c:pt>
                <c:pt idx="2690">
                  <c:v>9.3214015228426414E-2</c:v>
                </c:pt>
                <c:pt idx="2691">
                  <c:v>9.3189015228426417E-2</c:v>
                </c:pt>
                <c:pt idx="2692">
                  <c:v>9.3165015228426407E-2</c:v>
                </c:pt>
                <c:pt idx="2693">
                  <c:v>9.314101522842641E-2</c:v>
                </c:pt>
                <c:pt idx="2694">
                  <c:v>9.3118015228426415E-2</c:v>
                </c:pt>
                <c:pt idx="2695">
                  <c:v>9.3094015228426419E-2</c:v>
                </c:pt>
                <c:pt idx="2696">
                  <c:v>9.3072015228426411E-2</c:v>
                </c:pt>
                <c:pt idx="2697">
                  <c:v>9.3050015228426416E-2</c:v>
                </c:pt>
                <c:pt idx="2698">
                  <c:v>9.3029015228426409E-2</c:v>
                </c:pt>
                <c:pt idx="2699">
                  <c:v>9.3008015228426416E-2</c:v>
                </c:pt>
                <c:pt idx="2700">
                  <c:v>9.298801522842641E-2</c:v>
                </c:pt>
                <c:pt idx="2701">
                  <c:v>9.2968015228426418E-2</c:v>
                </c:pt>
                <c:pt idx="2702">
                  <c:v>9.2949015228426413E-2</c:v>
                </c:pt>
                <c:pt idx="2703">
                  <c:v>9.2932015228426409E-2</c:v>
                </c:pt>
                <c:pt idx="2704">
                  <c:v>9.2914015228426405E-2</c:v>
                </c:pt>
                <c:pt idx="2705">
                  <c:v>9.2898015228426417E-2</c:v>
                </c:pt>
                <c:pt idx="2706">
                  <c:v>9.2883015228426416E-2</c:v>
                </c:pt>
                <c:pt idx="2707">
                  <c:v>9.2868015228426415E-2</c:v>
                </c:pt>
                <c:pt idx="2708">
                  <c:v>9.2854015228426415E-2</c:v>
                </c:pt>
                <c:pt idx="2709">
                  <c:v>9.2841015228426416E-2</c:v>
                </c:pt>
                <c:pt idx="2710">
                  <c:v>9.2830015228426419E-2</c:v>
                </c:pt>
                <c:pt idx="2711">
                  <c:v>9.2819015228426408E-2</c:v>
                </c:pt>
                <c:pt idx="2712">
                  <c:v>9.2809015228426411E-2</c:v>
                </c:pt>
                <c:pt idx="2713">
                  <c:v>9.2800015228426416E-2</c:v>
                </c:pt>
                <c:pt idx="2714">
                  <c:v>9.2792015228426408E-2</c:v>
                </c:pt>
                <c:pt idx="2715">
                  <c:v>9.2785015228426415E-2</c:v>
                </c:pt>
                <c:pt idx="2716">
                  <c:v>9.2779015228426409E-2</c:v>
                </c:pt>
                <c:pt idx="2717">
                  <c:v>9.2775015228426419E-2</c:v>
                </c:pt>
                <c:pt idx="2718">
                  <c:v>9.2771015228426415E-2</c:v>
                </c:pt>
                <c:pt idx="2719">
                  <c:v>9.2768015228426412E-2</c:v>
                </c:pt>
                <c:pt idx="2720">
                  <c:v>9.2767015228426411E-2</c:v>
                </c:pt>
                <c:pt idx="2721">
                  <c:v>9.276601522842641E-2</c:v>
                </c:pt>
                <c:pt idx="2722">
                  <c:v>9.2767015228426411E-2</c:v>
                </c:pt>
                <c:pt idx="2723">
                  <c:v>9.2768015228426412E-2</c:v>
                </c:pt>
                <c:pt idx="2724">
                  <c:v>9.2771015228426415E-2</c:v>
                </c:pt>
                <c:pt idx="2725">
                  <c:v>9.2775015228426419E-2</c:v>
                </c:pt>
                <c:pt idx="2726">
                  <c:v>9.278001522842641E-2</c:v>
                </c:pt>
                <c:pt idx="2727">
                  <c:v>9.2786015228426416E-2</c:v>
                </c:pt>
                <c:pt idx="2728">
                  <c:v>9.2793015228426409E-2</c:v>
                </c:pt>
                <c:pt idx="2729">
                  <c:v>9.2801015228426417E-2</c:v>
                </c:pt>
                <c:pt idx="2730">
                  <c:v>9.2810015228426412E-2</c:v>
                </c:pt>
                <c:pt idx="2731">
                  <c:v>9.2820015228426409E-2</c:v>
                </c:pt>
                <c:pt idx="2732">
                  <c:v>9.2831015228426406E-2</c:v>
                </c:pt>
                <c:pt idx="2733">
                  <c:v>9.2843015228426418E-2</c:v>
                </c:pt>
                <c:pt idx="2734">
                  <c:v>9.2856015228426417E-2</c:v>
                </c:pt>
                <c:pt idx="2735">
                  <c:v>9.2870015228426417E-2</c:v>
                </c:pt>
                <c:pt idx="2736">
                  <c:v>9.2885015228426418E-2</c:v>
                </c:pt>
                <c:pt idx="2737">
                  <c:v>9.2901015228426406E-2</c:v>
                </c:pt>
                <c:pt idx="2738">
                  <c:v>9.2917015228426408E-2</c:v>
                </c:pt>
                <c:pt idx="2739">
                  <c:v>9.2935015228426412E-2</c:v>
                </c:pt>
                <c:pt idx="2740">
                  <c:v>9.2953015228426417E-2</c:v>
                </c:pt>
                <c:pt idx="2741">
                  <c:v>9.2972015228426408E-2</c:v>
                </c:pt>
                <c:pt idx="2742">
                  <c:v>9.2992015228426414E-2</c:v>
                </c:pt>
                <c:pt idx="2743">
                  <c:v>9.3012015228426406E-2</c:v>
                </c:pt>
                <c:pt idx="2744">
                  <c:v>9.3033015228426413E-2</c:v>
                </c:pt>
                <c:pt idx="2745">
                  <c:v>9.3055015228426408E-2</c:v>
                </c:pt>
                <c:pt idx="2746">
                  <c:v>9.3077015228426416E-2</c:v>
                </c:pt>
                <c:pt idx="2747">
                  <c:v>9.3100015228426411E-2</c:v>
                </c:pt>
                <c:pt idx="2748">
                  <c:v>9.3123015228426406E-2</c:v>
                </c:pt>
                <c:pt idx="2749">
                  <c:v>9.3147015228426416E-2</c:v>
                </c:pt>
                <c:pt idx="2750">
                  <c:v>9.3171015228426413E-2</c:v>
                </c:pt>
                <c:pt idx="2751">
                  <c:v>9.319601522842641E-2</c:v>
                </c:pt>
                <c:pt idx="2752">
                  <c:v>9.3221015228426407E-2</c:v>
                </c:pt>
                <c:pt idx="2753">
                  <c:v>9.3246015228426418E-2</c:v>
                </c:pt>
                <c:pt idx="2754">
                  <c:v>9.3272015228426416E-2</c:v>
                </c:pt>
                <c:pt idx="2755">
                  <c:v>9.3298015228426415E-2</c:v>
                </c:pt>
                <c:pt idx="2756">
                  <c:v>9.3324015228426413E-2</c:v>
                </c:pt>
                <c:pt idx="2757">
                  <c:v>9.3350015228426411E-2</c:v>
                </c:pt>
                <c:pt idx="2758">
                  <c:v>9.3376015228426409E-2</c:v>
                </c:pt>
                <c:pt idx="2759">
                  <c:v>9.3402015228426408E-2</c:v>
                </c:pt>
                <c:pt idx="2760">
                  <c:v>9.3429015228426407E-2</c:v>
                </c:pt>
                <c:pt idx="2761">
                  <c:v>9.3455015228426419E-2</c:v>
                </c:pt>
                <c:pt idx="2762">
                  <c:v>9.3481015228426417E-2</c:v>
                </c:pt>
                <c:pt idx="2763">
                  <c:v>9.3507015228426416E-2</c:v>
                </c:pt>
                <c:pt idx="2764">
                  <c:v>9.3533015228426414E-2</c:v>
                </c:pt>
                <c:pt idx="2765">
                  <c:v>9.3558015228426411E-2</c:v>
                </c:pt>
                <c:pt idx="2766">
                  <c:v>9.3583015228426408E-2</c:v>
                </c:pt>
                <c:pt idx="2767">
                  <c:v>9.3608015228426406E-2</c:v>
                </c:pt>
                <c:pt idx="2768">
                  <c:v>9.3633015228426417E-2</c:v>
                </c:pt>
                <c:pt idx="2769">
                  <c:v>9.3657015228426413E-2</c:v>
                </c:pt>
                <c:pt idx="2770">
                  <c:v>9.3681015228426409E-2</c:v>
                </c:pt>
                <c:pt idx="2771">
                  <c:v>9.3704015228426418E-2</c:v>
                </c:pt>
                <c:pt idx="2772">
                  <c:v>9.3727015228426414E-2</c:v>
                </c:pt>
                <c:pt idx="2773">
                  <c:v>9.3749015228426408E-2</c:v>
                </c:pt>
                <c:pt idx="2774">
                  <c:v>9.3771015228426416E-2</c:v>
                </c:pt>
                <c:pt idx="2775">
                  <c:v>9.3792015228426409E-2</c:v>
                </c:pt>
                <c:pt idx="2776">
                  <c:v>9.3812015228426415E-2</c:v>
                </c:pt>
                <c:pt idx="2777">
                  <c:v>9.3832015228426408E-2</c:v>
                </c:pt>
                <c:pt idx="2778">
                  <c:v>9.3851015228426413E-2</c:v>
                </c:pt>
                <c:pt idx="2779">
                  <c:v>9.3869015228426417E-2</c:v>
                </c:pt>
                <c:pt idx="2780">
                  <c:v>9.3886015228426406E-2</c:v>
                </c:pt>
                <c:pt idx="2781">
                  <c:v>9.3903015228426409E-2</c:v>
                </c:pt>
                <c:pt idx="2782">
                  <c:v>9.391801522842641E-2</c:v>
                </c:pt>
                <c:pt idx="2783">
                  <c:v>9.3933015228426411E-2</c:v>
                </c:pt>
                <c:pt idx="2784">
                  <c:v>9.3947015228426412E-2</c:v>
                </c:pt>
                <c:pt idx="2785">
                  <c:v>9.395901522842641E-2</c:v>
                </c:pt>
                <c:pt idx="2786">
                  <c:v>9.3971015228426408E-2</c:v>
                </c:pt>
                <c:pt idx="2787">
                  <c:v>9.3982015228426419E-2</c:v>
                </c:pt>
                <c:pt idx="2788">
                  <c:v>9.3992015228426415E-2</c:v>
                </c:pt>
                <c:pt idx="2789">
                  <c:v>9.400101522842641E-2</c:v>
                </c:pt>
                <c:pt idx="2790">
                  <c:v>9.4009015228426418E-2</c:v>
                </c:pt>
                <c:pt idx="2791">
                  <c:v>9.401501522842641E-2</c:v>
                </c:pt>
                <c:pt idx="2792">
                  <c:v>9.4021015228426416E-2</c:v>
                </c:pt>
                <c:pt idx="2793">
                  <c:v>9.4026015228426407E-2</c:v>
                </c:pt>
                <c:pt idx="2794">
                  <c:v>9.402901522842641E-2</c:v>
                </c:pt>
                <c:pt idx="2795">
                  <c:v>9.4032015228426413E-2</c:v>
                </c:pt>
                <c:pt idx="2796">
                  <c:v>9.4033015228426414E-2</c:v>
                </c:pt>
                <c:pt idx="2797">
                  <c:v>9.4033015228426414E-2</c:v>
                </c:pt>
                <c:pt idx="2798">
                  <c:v>9.4033015228426414E-2</c:v>
                </c:pt>
                <c:pt idx="2799">
                  <c:v>9.4031015228426412E-2</c:v>
                </c:pt>
                <c:pt idx="2800">
                  <c:v>9.4028015228426409E-2</c:v>
                </c:pt>
                <c:pt idx="2801">
                  <c:v>9.4024015228426419E-2</c:v>
                </c:pt>
                <c:pt idx="2802">
                  <c:v>9.4018015228426413E-2</c:v>
                </c:pt>
                <c:pt idx="2803">
                  <c:v>9.4012015228426407E-2</c:v>
                </c:pt>
                <c:pt idx="2804">
                  <c:v>9.4005015228426414E-2</c:v>
                </c:pt>
                <c:pt idx="2805">
                  <c:v>9.3997015228426406E-2</c:v>
                </c:pt>
                <c:pt idx="2806">
                  <c:v>9.398701522842641E-2</c:v>
                </c:pt>
                <c:pt idx="2807">
                  <c:v>9.3977015228426414E-2</c:v>
                </c:pt>
                <c:pt idx="2808">
                  <c:v>9.3966015228426417E-2</c:v>
                </c:pt>
                <c:pt idx="2809">
                  <c:v>9.3953015228426418E-2</c:v>
                </c:pt>
                <c:pt idx="2810">
                  <c:v>9.3940015228426418E-2</c:v>
                </c:pt>
                <c:pt idx="2811">
                  <c:v>9.3926015228426418E-2</c:v>
                </c:pt>
                <c:pt idx="2812">
                  <c:v>9.3911015228426417E-2</c:v>
                </c:pt>
                <c:pt idx="2813">
                  <c:v>9.3895015228426415E-2</c:v>
                </c:pt>
                <c:pt idx="2814">
                  <c:v>9.3878015228426412E-2</c:v>
                </c:pt>
                <c:pt idx="2815">
                  <c:v>9.3860015228426408E-2</c:v>
                </c:pt>
                <c:pt idx="2816">
                  <c:v>9.3842015228426418E-2</c:v>
                </c:pt>
                <c:pt idx="2817">
                  <c:v>9.3823015228426412E-2</c:v>
                </c:pt>
                <c:pt idx="2818">
                  <c:v>9.3803015228426406E-2</c:v>
                </c:pt>
                <c:pt idx="2819">
                  <c:v>9.3782015228426413E-2</c:v>
                </c:pt>
                <c:pt idx="2820">
                  <c:v>9.3761015228426406E-2</c:v>
                </c:pt>
                <c:pt idx="2821">
                  <c:v>9.3739015228426412E-2</c:v>
                </c:pt>
                <c:pt idx="2822">
                  <c:v>9.3717015228426417E-2</c:v>
                </c:pt>
                <c:pt idx="2823">
                  <c:v>9.3694015228426408E-2</c:v>
                </c:pt>
                <c:pt idx="2824">
                  <c:v>9.3670015228426412E-2</c:v>
                </c:pt>
                <c:pt idx="2825">
                  <c:v>9.3646015228426416E-2</c:v>
                </c:pt>
                <c:pt idx="2826">
                  <c:v>9.3622015228426406E-2</c:v>
                </c:pt>
                <c:pt idx="2827">
                  <c:v>9.3597015228426408E-2</c:v>
                </c:pt>
                <c:pt idx="2828">
                  <c:v>9.3572015228426411E-2</c:v>
                </c:pt>
                <c:pt idx="2829">
                  <c:v>9.3546015228426413E-2</c:v>
                </c:pt>
                <c:pt idx="2830">
                  <c:v>9.3521015228426416E-2</c:v>
                </c:pt>
                <c:pt idx="2831">
                  <c:v>9.3495015228426417E-2</c:v>
                </c:pt>
                <c:pt idx="2832">
                  <c:v>9.3469015228426405E-2</c:v>
                </c:pt>
                <c:pt idx="2833">
                  <c:v>9.3443015228426407E-2</c:v>
                </c:pt>
                <c:pt idx="2834">
                  <c:v>9.3416015228426408E-2</c:v>
                </c:pt>
                <c:pt idx="2835">
                  <c:v>9.339001522842641E-2</c:v>
                </c:pt>
                <c:pt idx="2836">
                  <c:v>9.3364015228426411E-2</c:v>
                </c:pt>
                <c:pt idx="2837">
                  <c:v>9.3338015228426413E-2</c:v>
                </c:pt>
                <c:pt idx="2838">
                  <c:v>9.3312015228426415E-2</c:v>
                </c:pt>
                <c:pt idx="2839">
                  <c:v>9.3286015228426417E-2</c:v>
                </c:pt>
                <c:pt idx="2840">
                  <c:v>9.3260015228426418E-2</c:v>
                </c:pt>
                <c:pt idx="2841">
                  <c:v>9.3235015228426407E-2</c:v>
                </c:pt>
                <c:pt idx="2842">
                  <c:v>9.3209015228426409E-2</c:v>
                </c:pt>
                <c:pt idx="2843">
                  <c:v>9.3185015228426413E-2</c:v>
                </c:pt>
                <c:pt idx="2844">
                  <c:v>9.3160015228426415E-2</c:v>
                </c:pt>
                <c:pt idx="2845">
                  <c:v>9.3136015228426405E-2</c:v>
                </c:pt>
                <c:pt idx="2846">
                  <c:v>9.3112015228426409E-2</c:v>
                </c:pt>
                <c:pt idx="2847">
                  <c:v>9.3089015228426414E-2</c:v>
                </c:pt>
                <c:pt idx="2848">
                  <c:v>9.3067015228426406E-2</c:v>
                </c:pt>
                <c:pt idx="2849">
                  <c:v>9.3045015228426411E-2</c:v>
                </c:pt>
                <c:pt idx="2850">
                  <c:v>9.3023015228426417E-2</c:v>
                </c:pt>
                <c:pt idx="2851">
                  <c:v>9.3003015228426411E-2</c:v>
                </c:pt>
                <c:pt idx="2852">
                  <c:v>9.2982015228426418E-2</c:v>
                </c:pt>
                <c:pt idx="2853">
                  <c:v>9.2963015228426413E-2</c:v>
                </c:pt>
                <c:pt idx="2854">
                  <c:v>9.2944015228426408E-2</c:v>
                </c:pt>
                <c:pt idx="2855">
                  <c:v>9.2927015228426418E-2</c:v>
                </c:pt>
                <c:pt idx="2856">
                  <c:v>9.2910015228426415E-2</c:v>
                </c:pt>
                <c:pt idx="2857">
                  <c:v>9.2893015228426412E-2</c:v>
                </c:pt>
                <c:pt idx="2858">
                  <c:v>9.2878015228426411E-2</c:v>
                </c:pt>
                <c:pt idx="2859">
                  <c:v>9.2864015228426411E-2</c:v>
                </c:pt>
                <c:pt idx="2860">
                  <c:v>9.2850015228426411E-2</c:v>
                </c:pt>
                <c:pt idx="2861">
                  <c:v>9.2837015228426412E-2</c:v>
                </c:pt>
                <c:pt idx="2862">
                  <c:v>9.2826015228426415E-2</c:v>
                </c:pt>
                <c:pt idx="2863">
                  <c:v>9.2815015228426417E-2</c:v>
                </c:pt>
                <c:pt idx="2864">
                  <c:v>9.2806015228426408E-2</c:v>
                </c:pt>
                <c:pt idx="2865">
                  <c:v>9.2797015228426413E-2</c:v>
                </c:pt>
                <c:pt idx="2866">
                  <c:v>9.2789015228426419E-2</c:v>
                </c:pt>
                <c:pt idx="2867">
                  <c:v>9.2783015228426413E-2</c:v>
                </c:pt>
                <c:pt idx="2868">
                  <c:v>9.2777015228426407E-2</c:v>
                </c:pt>
                <c:pt idx="2869">
                  <c:v>9.2773015228426417E-2</c:v>
                </c:pt>
                <c:pt idx="2870">
                  <c:v>9.2769015228426413E-2</c:v>
                </c:pt>
                <c:pt idx="2871">
                  <c:v>9.2767015228426411E-2</c:v>
                </c:pt>
                <c:pt idx="2872">
                  <c:v>9.276601522842641E-2</c:v>
                </c:pt>
                <c:pt idx="2873">
                  <c:v>9.276601522842641E-2</c:v>
                </c:pt>
                <c:pt idx="2874">
                  <c:v>9.276601522842641E-2</c:v>
                </c:pt>
                <c:pt idx="2875">
                  <c:v>9.2768015228426412E-2</c:v>
                </c:pt>
                <c:pt idx="2876">
                  <c:v>9.2771015228426415E-2</c:v>
                </c:pt>
                <c:pt idx="2877">
                  <c:v>9.2776015228426406E-2</c:v>
                </c:pt>
                <c:pt idx="2878">
                  <c:v>9.2781015228426411E-2</c:v>
                </c:pt>
                <c:pt idx="2879">
                  <c:v>9.2787015228426417E-2</c:v>
                </c:pt>
                <c:pt idx="2880">
                  <c:v>9.279401522842641E-2</c:v>
                </c:pt>
                <c:pt idx="2881">
                  <c:v>9.2802015228426418E-2</c:v>
                </c:pt>
                <c:pt idx="2882">
                  <c:v>9.2812015228426414E-2</c:v>
                </c:pt>
                <c:pt idx="2883">
                  <c:v>9.2822015228426411E-2</c:v>
                </c:pt>
                <c:pt idx="2884">
                  <c:v>9.2833015228426408E-2</c:v>
                </c:pt>
                <c:pt idx="2885">
                  <c:v>9.2845015228426406E-2</c:v>
                </c:pt>
                <c:pt idx="2886">
                  <c:v>9.2858015228426419E-2</c:v>
                </c:pt>
                <c:pt idx="2887">
                  <c:v>9.2872015228426419E-2</c:v>
                </c:pt>
                <c:pt idx="2888">
                  <c:v>9.2887015228426406E-2</c:v>
                </c:pt>
                <c:pt idx="2889">
                  <c:v>9.2903015228426408E-2</c:v>
                </c:pt>
                <c:pt idx="2890">
                  <c:v>9.2920015228426411E-2</c:v>
                </c:pt>
                <c:pt idx="2891">
                  <c:v>9.2937015228426414E-2</c:v>
                </c:pt>
                <c:pt idx="2892">
                  <c:v>9.2955015228426419E-2</c:v>
                </c:pt>
                <c:pt idx="2893">
                  <c:v>9.297401522842641E-2</c:v>
                </c:pt>
                <c:pt idx="2894">
                  <c:v>9.2994015228426416E-2</c:v>
                </c:pt>
                <c:pt idx="2895">
                  <c:v>9.3014015228426408E-2</c:v>
                </c:pt>
                <c:pt idx="2896">
                  <c:v>9.3035015228426415E-2</c:v>
                </c:pt>
                <c:pt idx="2897">
                  <c:v>9.305701522842641E-2</c:v>
                </c:pt>
                <c:pt idx="2898">
                  <c:v>9.3079015228426418E-2</c:v>
                </c:pt>
                <c:pt idx="2899">
                  <c:v>9.3102015228426413E-2</c:v>
                </c:pt>
                <c:pt idx="2900">
                  <c:v>9.3125015228426408E-2</c:v>
                </c:pt>
                <c:pt idx="2901">
                  <c:v>9.3148015228426417E-2</c:v>
                </c:pt>
                <c:pt idx="2902">
                  <c:v>9.3173015228426415E-2</c:v>
                </c:pt>
                <c:pt idx="2903">
                  <c:v>9.3197015228426411E-2</c:v>
                </c:pt>
                <c:pt idx="2904">
                  <c:v>9.3222015228426408E-2</c:v>
                </c:pt>
                <c:pt idx="2905">
                  <c:v>9.3247015228426405E-2</c:v>
                </c:pt>
                <c:pt idx="2906">
                  <c:v>9.3272015228426416E-2</c:v>
                </c:pt>
                <c:pt idx="2907">
                  <c:v>9.3298015228426415E-2</c:v>
                </c:pt>
                <c:pt idx="2908">
                  <c:v>9.3323015228426412E-2</c:v>
                </c:pt>
                <c:pt idx="2909">
                  <c:v>9.334901522842641E-2</c:v>
                </c:pt>
                <c:pt idx="2910">
                  <c:v>9.3375015228426408E-2</c:v>
                </c:pt>
                <c:pt idx="2911">
                  <c:v>9.3401015228426407E-2</c:v>
                </c:pt>
                <c:pt idx="2912">
                  <c:v>9.3427015228426419E-2</c:v>
                </c:pt>
                <c:pt idx="2913">
                  <c:v>9.3453015228426417E-2</c:v>
                </c:pt>
                <c:pt idx="2914">
                  <c:v>9.3479015228426415E-2</c:v>
                </c:pt>
                <c:pt idx="2915">
                  <c:v>9.3504015228426413E-2</c:v>
                </c:pt>
                <c:pt idx="2916">
                  <c:v>9.3530015228426411E-2</c:v>
                </c:pt>
                <c:pt idx="2917">
                  <c:v>9.3555015228426408E-2</c:v>
                </c:pt>
                <c:pt idx="2918">
                  <c:v>9.3580015228426419E-2</c:v>
                </c:pt>
                <c:pt idx="2919">
                  <c:v>9.3605015228426416E-2</c:v>
                </c:pt>
                <c:pt idx="2920">
                  <c:v>9.3630015228426414E-2</c:v>
                </c:pt>
                <c:pt idx="2921">
                  <c:v>9.365401522842641E-2</c:v>
                </c:pt>
                <c:pt idx="2922">
                  <c:v>9.3677015228426419E-2</c:v>
                </c:pt>
                <c:pt idx="2923">
                  <c:v>9.3701015228426415E-2</c:v>
                </c:pt>
                <c:pt idx="2924">
                  <c:v>9.372301522842641E-2</c:v>
                </c:pt>
                <c:pt idx="2925">
                  <c:v>9.3746015228426419E-2</c:v>
                </c:pt>
                <c:pt idx="2926">
                  <c:v>9.3767015228426412E-2</c:v>
                </c:pt>
                <c:pt idx="2927">
                  <c:v>9.3788015228426419E-2</c:v>
                </c:pt>
                <c:pt idx="2928">
                  <c:v>9.3809015228426412E-2</c:v>
                </c:pt>
                <c:pt idx="2929">
                  <c:v>9.3829015228426418E-2</c:v>
                </c:pt>
                <c:pt idx="2930">
                  <c:v>9.384801522842641E-2</c:v>
                </c:pt>
                <c:pt idx="2931">
                  <c:v>9.3866015228426414E-2</c:v>
                </c:pt>
                <c:pt idx="2932">
                  <c:v>9.3884015228426418E-2</c:v>
                </c:pt>
                <c:pt idx="2933">
                  <c:v>9.3900015228426406E-2</c:v>
                </c:pt>
                <c:pt idx="2934">
                  <c:v>9.3917015228426409E-2</c:v>
                </c:pt>
                <c:pt idx="2935">
                  <c:v>9.393201522842641E-2</c:v>
                </c:pt>
                <c:pt idx="2936">
                  <c:v>9.3946015228426411E-2</c:v>
                </c:pt>
                <c:pt idx="2937">
                  <c:v>9.3960015228426411E-2</c:v>
                </c:pt>
                <c:pt idx="2938">
                  <c:v>9.3972015228426409E-2</c:v>
                </c:pt>
                <c:pt idx="2939">
                  <c:v>9.3984015228426407E-2</c:v>
                </c:pt>
                <c:pt idx="2940">
                  <c:v>9.3995015228426418E-2</c:v>
                </c:pt>
                <c:pt idx="2941">
                  <c:v>9.4005015228426414E-2</c:v>
                </c:pt>
                <c:pt idx="2942">
                  <c:v>9.4014015228426409E-2</c:v>
                </c:pt>
                <c:pt idx="2943">
                  <c:v>9.4021015228426416E-2</c:v>
                </c:pt>
                <c:pt idx="2944">
                  <c:v>9.4028015228426409E-2</c:v>
                </c:pt>
                <c:pt idx="2945">
                  <c:v>9.4034015228426415E-2</c:v>
                </c:pt>
                <c:pt idx="2946">
                  <c:v>9.4039015228426406E-2</c:v>
                </c:pt>
                <c:pt idx="2947">
                  <c:v>9.404301522842641E-2</c:v>
                </c:pt>
                <c:pt idx="2948">
                  <c:v>9.4046015228426413E-2</c:v>
                </c:pt>
                <c:pt idx="2949">
                  <c:v>9.4048015228426415E-2</c:v>
                </c:pt>
                <c:pt idx="2950">
                  <c:v>9.4049015228426416E-2</c:v>
                </c:pt>
                <c:pt idx="2951">
                  <c:v>9.4049015228426416E-2</c:v>
                </c:pt>
                <c:pt idx="2952">
                  <c:v>9.4048015228426415E-2</c:v>
                </c:pt>
                <c:pt idx="2953">
                  <c:v>9.4046015228426413E-2</c:v>
                </c:pt>
                <c:pt idx="2954">
                  <c:v>9.404301522842641E-2</c:v>
                </c:pt>
                <c:pt idx="2955">
                  <c:v>9.4038015228426405E-2</c:v>
                </c:pt>
                <c:pt idx="2956">
                  <c:v>9.4033015228426414E-2</c:v>
                </c:pt>
                <c:pt idx="2957">
                  <c:v>9.4027015228426408E-2</c:v>
                </c:pt>
                <c:pt idx="2958">
                  <c:v>9.4020015228426415E-2</c:v>
                </c:pt>
                <c:pt idx="2959">
                  <c:v>9.4012015228426407E-2</c:v>
                </c:pt>
                <c:pt idx="2960">
                  <c:v>9.4003015228426412E-2</c:v>
                </c:pt>
                <c:pt idx="2961">
                  <c:v>9.3993015228426416E-2</c:v>
                </c:pt>
                <c:pt idx="2962">
                  <c:v>9.3983015228426406E-2</c:v>
                </c:pt>
                <c:pt idx="2963">
                  <c:v>9.3971015228426408E-2</c:v>
                </c:pt>
                <c:pt idx="2964">
                  <c:v>9.395901522842641E-2</c:v>
                </c:pt>
                <c:pt idx="2965">
                  <c:v>9.394501522842641E-2</c:v>
                </c:pt>
                <c:pt idx="2966">
                  <c:v>9.3931015228426409E-2</c:v>
                </c:pt>
                <c:pt idx="2967">
                  <c:v>9.3916015228426408E-2</c:v>
                </c:pt>
                <c:pt idx="2968">
                  <c:v>9.3900015228426406E-2</c:v>
                </c:pt>
                <c:pt idx="2969">
                  <c:v>9.3884015228426418E-2</c:v>
                </c:pt>
                <c:pt idx="2970">
                  <c:v>9.3866015228426414E-2</c:v>
                </c:pt>
                <c:pt idx="2971">
                  <c:v>9.384801522842641E-2</c:v>
                </c:pt>
                <c:pt idx="2972">
                  <c:v>9.3830015228426406E-2</c:v>
                </c:pt>
                <c:pt idx="2973">
                  <c:v>9.3811015228426414E-2</c:v>
                </c:pt>
                <c:pt idx="2974">
                  <c:v>9.3791015228426408E-2</c:v>
                </c:pt>
                <c:pt idx="2975">
                  <c:v>9.3770015228426415E-2</c:v>
                </c:pt>
                <c:pt idx="2976">
                  <c:v>9.3749015228426408E-2</c:v>
                </c:pt>
                <c:pt idx="2977">
                  <c:v>9.3728015228426415E-2</c:v>
                </c:pt>
                <c:pt idx="2978">
                  <c:v>9.3706015228426406E-2</c:v>
                </c:pt>
                <c:pt idx="2979">
                  <c:v>9.3683015228426411E-2</c:v>
                </c:pt>
                <c:pt idx="2980">
                  <c:v>9.3660015228426416E-2</c:v>
                </c:pt>
                <c:pt idx="2981">
                  <c:v>9.3637015228426407E-2</c:v>
                </c:pt>
                <c:pt idx="2982">
                  <c:v>9.3613015228426411E-2</c:v>
                </c:pt>
                <c:pt idx="2983">
                  <c:v>9.3590015228426415E-2</c:v>
                </c:pt>
                <c:pt idx="2984">
                  <c:v>9.3565015228426418E-2</c:v>
                </c:pt>
                <c:pt idx="2985">
                  <c:v>9.3541015228426408E-2</c:v>
                </c:pt>
                <c:pt idx="2986">
                  <c:v>9.3516015228426411E-2</c:v>
                </c:pt>
                <c:pt idx="2987">
                  <c:v>9.3492015228426414E-2</c:v>
                </c:pt>
                <c:pt idx="2988">
                  <c:v>9.3467015228426417E-2</c:v>
                </c:pt>
                <c:pt idx="2989">
                  <c:v>9.3442015228426406E-2</c:v>
                </c:pt>
                <c:pt idx="2990">
                  <c:v>9.3417015228426409E-2</c:v>
                </c:pt>
                <c:pt idx="2991">
                  <c:v>9.3391015228426411E-2</c:v>
                </c:pt>
                <c:pt idx="2992">
                  <c:v>9.3366015228426413E-2</c:v>
                </c:pt>
                <c:pt idx="2993">
                  <c:v>9.3341015228426416E-2</c:v>
                </c:pt>
                <c:pt idx="2994">
                  <c:v>9.3316015228426419E-2</c:v>
                </c:pt>
                <c:pt idx="2995">
                  <c:v>9.3292015228426409E-2</c:v>
                </c:pt>
                <c:pt idx="2996">
                  <c:v>9.3267015228426411E-2</c:v>
                </c:pt>
                <c:pt idx="2997">
                  <c:v>9.3242015228426414E-2</c:v>
                </c:pt>
                <c:pt idx="2998">
                  <c:v>9.3218015228426418E-2</c:v>
                </c:pt>
                <c:pt idx="2999">
                  <c:v>9.3194015228426408E-2</c:v>
                </c:pt>
                <c:pt idx="3000">
                  <c:v>9.3170015228426412E-2</c:v>
                </c:pt>
                <c:pt idx="3001">
                  <c:v>9.3147015228426416E-2</c:v>
                </c:pt>
                <c:pt idx="3002">
                  <c:v>9.3124015228426407E-2</c:v>
                </c:pt>
                <c:pt idx="3003">
                  <c:v>9.3101015228426412E-2</c:v>
                </c:pt>
                <c:pt idx="3004">
                  <c:v>9.3079015228426418E-2</c:v>
                </c:pt>
                <c:pt idx="3005">
                  <c:v>9.305701522842641E-2</c:v>
                </c:pt>
                <c:pt idx="3006">
                  <c:v>9.3036015228426416E-2</c:v>
                </c:pt>
                <c:pt idx="3007">
                  <c:v>9.3015015228426409E-2</c:v>
                </c:pt>
                <c:pt idx="3008">
                  <c:v>9.2995015228426417E-2</c:v>
                </c:pt>
                <c:pt idx="3009">
                  <c:v>9.2975015228426411E-2</c:v>
                </c:pt>
                <c:pt idx="3010">
                  <c:v>9.2956015228426406E-2</c:v>
                </c:pt>
                <c:pt idx="3011">
                  <c:v>9.2937015228426414E-2</c:v>
                </c:pt>
                <c:pt idx="3012">
                  <c:v>9.291901522842641E-2</c:v>
                </c:pt>
                <c:pt idx="3013">
                  <c:v>9.2902015228426407E-2</c:v>
                </c:pt>
                <c:pt idx="3014">
                  <c:v>9.2885015228426418E-2</c:v>
                </c:pt>
                <c:pt idx="3015">
                  <c:v>9.2869015228426416E-2</c:v>
                </c:pt>
                <c:pt idx="3016">
                  <c:v>9.2854015228426415E-2</c:v>
                </c:pt>
                <c:pt idx="3017">
                  <c:v>9.2839015228426414E-2</c:v>
                </c:pt>
                <c:pt idx="3018">
                  <c:v>9.2826015228426415E-2</c:v>
                </c:pt>
                <c:pt idx="3019">
                  <c:v>9.2812015228426414E-2</c:v>
                </c:pt>
                <c:pt idx="3020">
                  <c:v>9.2800015228426416E-2</c:v>
                </c:pt>
                <c:pt idx="3021">
                  <c:v>9.2789015228426419E-2</c:v>
                </c:pt>
                <c:pt idx="3022">
                  <c:v>9.2778015228426408E-2</c:v>
                </c:pt>
                <c:pt idx="3023">
                  <c:v>9.2768015228426412E-2</c:v>
                </c:pt>
                <c:pt idx="3024">
                  <c:v>9.2759015228426417E-2</c:v>
                </c:pt>
                <c:pt idx="3025">
                  <c:v>9.2751015228426409E-2</c:v>
                </c:pt>
                <c:pt idx="3026">
                  <c:v>9.2743015228426415E-2</c:v>
                </c:pt>
                <c:pt idx="3027">
                  <c:v>9.2737015228426409E-2</c:v>
                </c:pt>
                <c:pt idx="3028">
                  <c:v>9.2731015228426417E-2</c:v>
                </c:pt>
                <c:pt idx="3029">
                  <c:v>9.2726015228426412E-2</c:v>
                </c:pt>
                <c:pt idx="3030">
                  <c:v>9.2722015228426408E-2</c:v>
                </c:pt>
                <c:pt idx="3031">
                  <c:v>9.2719015228426419E-2</c:v>
                </c:pt>
                <c:pt idx="3032">
                  <c:v>9.2716015228426416E-2</c:v>
                </c:pt>
                <c:pt idx="3033">
                  <c:v>9.2715015228426415E-2</c:v>
                </c:pt>
                <c:pt idx="3034">
                  <c:v>9.2714015228426414E-2</c:v>
                </c:pt>
                <c:pt idx="3035">
                  <c:v>9.2714015228426414E-2</c:v>
                </c:pt>
                <c:pt idx="3036">
                  <c:v>9.2715015228426415E-2</c:v>
                </c:pt>
                <c:pt idx="3037">
                  <c:v>9.2717015228426417E-2</c:v>
                </c:pt>
                <c:pt idx="3038">
                  <c:v>9.2720015228426406E-2</c:v>
                </c:pt>
                <c:pt idx="3039">
                  <c:v>9.2723015228426409E-2</c:v>
                </c:pt>
                <c:pt idx="3040">
                  <c:v>9.2727015228426413E-2</c:v>
                </c:pt>
                <c:pt idx="3041">
                  <c:v>9.2732015228426418E-2</c:v>
                </c:pt>
                <c:pt idx="3042">
                  <c:v>9.273801522842641E-2</c:v>
                </c:pt>
                <c:pt idx="3043">
                  <c:v>9.2745015228426417E-2</c:v>
                </c:pt>
                <c:pt idx="3044">
                  <c:v>9.2753015228426411E-2</c:v>
                </c:pt>
                <c:pt idx="3045">
                  <c:v>9.2761015228426419E-2</c:v>
                </c:pt>
                <c:pt idx="3046">
                  <c:v>9.2770015228426414E-2</c:v>
                </c:pt>
                <c:pt idx="3047">
                  <c:v>9.2779015228426409E-2</c:v>
                </c:pt>
                <c:pt idx="3048">
                  <c:v>9.2790015228426406E-2</c:v>
                </c:pt>
                <c:pt idx="3049">
                  <c:v>9.2801015228426417E-2</c:v>
                </c:pt>
                <c:pt idx="3050">
                  <c:v>9.2813015228426415E-2</c:v>
                </c:pt>
                <c:pt idx="3051">
                  <c:v>9.2825015228426414E-2</c:v>
                </c:pt>
                <c:pt idx="3052">
                  <c:v>9.2838015228426413E-2</c:v>
                </c:pt>
                <c:pt idx="3053">
                  <c:v>9.2852015228426413E-2</c:v>
                </c:pt>
                <c:pt idx="3054">
                  <c:v>9.2867015228426414E-2</c:v>
                </c:pt>
                <c:pt idx="3055">
                  <c:v>9.2881015228426414E-2</c:v>
                </c:pt>
                <c:pt idx="3056">
                  <c:v>9.2897015228426416E-2</c:v>
                </c:pt>
                <c:pt idx="3057">
                  <c:v>9.2913015228426418E-2</c:v>
                </c:pt>
                <c:pt idx="3058">
                  <c:v>9.2930015228426407E-2</c:v>
                </c:pt>
                <c:pt idx="3059">
                  <c:v>9.2947015228426411E-2</c:v>
                </c:pt>
                <c:pt idx="3060">
                  <c:v>9.2965015228426415E-2</c:v>
                </c:pt>
                <c:pt idx="3061">
                  <c:v>9.2983015228426419E-2</c:v>
                </c:pt>
                <c:pt idx="3062">
                  <c:v>9.3001015228426409E-2</c:v>
                </c:pt>
                <c:pt idx="3063">
                  <c:v>9.3020015228426414E-2</c:v>
                </c:pt>
                <c:pt idx="3064">
                  <c:v>9.3040015228426406E-2</c:v>
                </c:pt>
                <c:pt idx="3065">
                  <c:v>9.3060015228426413E-2</c:v>
                </c:pt>
                <c:pt idx="3066">
                  <c:v>9.3080015228426419E-2</c:v>
                </c:pt>
                <c:pt idx="3067">
                  <c:v>9.3100015228426411E-2</c:v>
                </c:pt>
                <c:pt idx="3068">
                  <c:v>9.3121015228426418E-2</c:v>
                </c:pt>
                <c:pt idx="3069">
                  <c:v>9.3142015228426411E-2</c:v>
                </c:pt>
                <c:pt idx="3070">
                  <c:v>9.3164015228426406E-2</c:v>
                </c:pt>
                <c:pt idx="3071">
                  <c:v>9.3185015228426413E-2</c:v>
                </c:pt>
                <c:pt idx="3072">
                  <c:v>9.3207015228426407E-2</c:v>
                </c:pt>
                <c:pt idx="3073">
                  <c:v>9.3229015228426415E-2</c:v>
                </c:pt>
                <c:pt idx="3074">
                  <c:v>9.3251015228426409E-2</c:v>
                </c:pt>
                <c:pt idx="3075">
                  <c:v>9.3273015228426417E-2</c:v>
                </c:pt>
                <c:pt idx="3076">
                  <c:v>9.3296015228426413E-2</c:v>
                </c:pt>
                <c:pt idx="3077">
                  <c:v>9.3319015228426408E-2</c:v>
                </c:pt>
                <c:pt idx="3078">
                  <c:v>9.3341015228426416E-2</c:v>
                </c:pt>
                <c:pt idx="3079">
                  <c:v>9.3364015228426411E-2</c:v>
                </c:pt>
                <c:pt idx="3080">
                  <c:v>9.3387015228426407E-2</c:v>
                </c:pt>
                <c:pt idx="3081">
                  <c:v>9.3409015228426415E-2</c:v>
                </c:pt>
                <c:pt idx="3082">
                  <c:v>9.343201522842641E-2</c:v>
                </c:pt>
                <c:pt idx="3083">
                  <c:v>9.3455015228426419E-2</c:v>
                </c:pt>
                <c:pt idx="3084">
                  <c:v>9.3478015228426414E-2</c:v>
                </c:pt>
                <c:pt idx="3085">
                  <c:v>9.3500015228426409E-2</c:v>
                </c:pt>
                <c:pt idx="3086">
                  <c:v>9.3523015228426418E-2</c:v>
                </c:pt>
                <c:pt idx="3087">
                  <c:v>9.3545015228426412E-2</c:v>
                </c:pt>
                <c:pt idx="3088">
                  <c:v>9.3567015228426406E-2</c:v>
                </c:pt>
                <c:pt idx="3089">
                  <c:v>9.3589015228426414E-2</c:v>
                </c:pt>
                <c:pt idx="3090">
                  <c:v>9.3611015228426409E-2</c:v>
                </c:pt>
                <c:pt idx="3091">
                  <c:v>9.3633015228426417E-2</c:v>
                </c:pt>
                <c:pt idx="3092">
                  <c:v>9.3655015228426411E-2</c:v>
                </c:pt>
                <c:pt idx="3093">
                  <c:v>9.3676015228426418E-2</c:v>
                </c:pt>
                <c:pt idx="3094">
                  <c:v>9.3697015228426411E-2</c:v>
                </c:pt>
                <c:pt idx="3095">
                  <c:v>9.3718015228426418E-2</c:v>
                </c:pt>
                <c:pt idx="3096">
                  <c:v>9.3738015228426411E-2</c:v>
                </c:pt>
                <c:pt idx="3097">
                  <c:v>9.3759015228426418E-2</c:v>
                </c:pt>
                <c:pt idx="3098">
                  <c:v>9.377901522842641E-2</c:v>
                </c:pt>
                <c:pt idx="3099">
                  <c:v>9.3798015228426415E-2</c:v>
                </c:pt>
                <c:pt idx="3100">
                  <c:v>9.3817015228426406E-2</c:v>
                </c:pt>
                <c:pt idx="3101">
                  <c:v>9.3836015228426412E-2</c:v>
                </c:pt>
                <c:pt idx="3102">
                  <c:v>9.3855015228426417E-2</c:v>
                </c:pt>
                <c:pt idx="3103">
                  <c:v>9.3873015228426407E-2</c:v>
                </c:pt>
                <c:pt idx="3104">
                  <c:v>9.3891015228426411E-2</c:v>
                </c:pt>
                <c:pt idx="3105">
                  <c:v>9.3908015228426414E-2</c:v>
                </c:pt>
                <c:pt idx="3106">
                  <c:v>9.3925015228426417E-2</c:v>
                </c:pt>
                <c:pt idx="3107">
                  <c:v>9.3942015228426407E-2</c:v>
                </c:pt>
                <c:pt idx="3108">
                  <c:v>9.3958015228426409E-2</c:v>
                </c:pt>
                <c:pt idx="3109">
                  <c:v>9.3974015228426411E-2</c:v>
                </c:pt>
                <c:pt idx="3110">
                  <c:v>9.3989015228426412E-2</c:v>
                </c:pt>
                <c:pt idx="3111">
                  <c:v>9.4004015228426413E-2</c:v>
                </c:pt>
                <c:pt idx="3112">
                  <c:v>9.4018015228426413E-2</c:v>
                </c:pt>
                <c:pt idx="3113">
                  <c:v>9.4032015228426413E-2</c:v>
                </c:pt>
                <c:pt idx="3114">
                  <c:v>9.4045015228426412E-2</c:v>
                </c:pt>
                <c:pt idx="3115">
                  <c:v>9.4058015228426411E-2</c:v>
                </c:pt>
                <c:pt idx="3116">
                  <c:v>9.407001522842641E-2</c:v>
                </c:pt>
                <c:pt idx="3117">
                  <c:v>9.4082015228426408E-2</c:v>
                </c:pt>
                <c:pt idx="3118">
                  <c:v>9.4093015228426419E-2</c:v>
                </c:pt>
                <c:pt idx="3119">
                  <c:v>9.4104015228426416E-2</c:v>
                </c:pt>
                <c:pt idx="3120">
                  <c:v>9.4114015228426412E-2</c:v>
                </c:pt>
                <c:pt idx="3121">
                  <c:v>9.4124015228426408E-2</c:v>
                </c:pt>
                <c:pt idx="3122">
                  <c:v>9.4133015228426417E-2</c:v>
                </c:pt>
                <c:pt idx="3123">
                  <c:v>9.4142015228426412E-2</c:v>
                </c:pt>
                <c:pt idx="3124">
                  <c:v>9.4150015228426406E-2</c:v>
                </c:pt>
                <c:pt idx="3125">
                  <c:v>9.4158015228426414E-2</c:v>
                </c:pt>
                <c:pt idx="3126">
                  <c:v>9.4165015228426407E-2</c:v>
                </c:pt>
                <c:pt idx="3127">
                  <c:v>9.4172015228426414E-2</c:v>
                </c:pt>
                <c:pt idx="3128">
                  <c:v>9.4178015228426407E-2</c:v>
                </c:pt>
                <c:pt idx="3129">
                  <c:v>9.4183015228426412E-2</c:v>
                </c:pt>
                <c:pt idx="3130">
                  <c:v>9.4188015228426417E-2</c:v>
                </c:pt>
                <c:pt idx="3131">
                  <c:v>9.4193015228426408E-2</c:v>
                </c:pt>
                <c:pt idx="3132">
                  <c:v>9.4197015228426412E-2</c:v>
                </c:pt>
                <c:pt idx="3133">
                  <c:v>9.4200015228426415E-2</c:v>
                </c:pt>
                <c:pt idx="3134">
                  <c:v>9.4203015228426418E-2</c:v>
                </c:pt>
                <c:pt idx="3135">
                  <c:v>9.4205015228426406E-2</c:v>
                </c:pt>
                <c:pt idx="3136">
                  <c:v>9.4207015228426408E-2</c:v>
                </c:pt>
                <c:pt idx="3137">
                  <c:v>9.4208015228426409E-2</c:v>
                </c:pt>
                <c:pt idx="3138">
                  <c:v>9.420901522842641E-2</c:v>
                </c:pt>
                <c:pt idx="3139">
                  <c:v>9.420901522842641E-2</c:v>
                </c:pt>
                <c:pt idx="3140">
                  <c:v>9.420901522842641E-2</c:v>
                </c:pt>
                <c:pt idx="3141">
                  <c:v>9.4208015228426409E-2</c:v>
                </c:pt>
                <c:pt idx="3142">
                  <c:v>9.4207015228426408E-2</c:v>
                </c:pt>
                <c:pt idx="3143">
                  <c:v>9.4205015228426406E-2</c:v>
                </c:pt>
                <c:pt idx="3144">
                  <c:v>9.4203015228426418E-2</c:v>
                </c:pt>
                <c:pt idx="3145">
                  <c:v>9.4200015228426415E-2</c:v>
                </c:pt>
                <c:pt idx="3146">
                  <c:v>9.4197015228426412E-2</c:v>
                </c:pt>
                <c:pt idx="3147">
                  <c:v>9.4193015228426408E-2</c:v>
                </c:pt>
                <c:pt idx="3148">
                  <c:v>9.4189015228426418E-2</c:v>
                </c:pt>
                <c:pt idx="3149">
                  <c:v>9.4185015228426414E-2</c:v>
                </c:pt>
                <c:pt idx="3150">
                  <c:v>9.4180015228426409E-2</c:v>
                </c:pt>
                <c:pt idx="3151">
                  <c:v>9.4174015228426416E-2</c:v>
                </c:pt>
                <c:pt idx="3152">
                  <c:v>9.416801522842641E-2</c:v>
                </c:pt>
                <c:pt idx="3153">
                  <c:v>9.4162015228426418E-2</c:v>
                </c:pt>
                <c:pt idx="3154">
                  <c:v>9.4155015228426411E-2</c:v>
                </c:pt>
                <c:pt idx="3155">
                  <c:v>9.4147015228426417E-2</c:v>
                </c:pt>
                <c:pt idx="3156">
                  <c:v>9.414001522842641E-2</c:v>
                </c:pt>
                <c:pt idx="3157">
                  <c:v>9.4132015228426416E-2</c:v>
                </c:pt>
                <c:pt idx="3158">
                  <c:v>9.4123015228426407E-2</c:v>
                </c:pt>
                <c:pt idx="3159">
                  <c:v>9.4114015228426412E-2</c:v>
                </c:pt>
                <c:pt idx="3160">
                  <c:v>9.4105015228426417E-2</c:v>
                </c:pt>
                <c:pt idx="3161">
                  <c:v>9.4095015228426407E-2</c:v>
                </c:pt>
                <c:pt idx="3162">
                  <c:v>9.4085015228426411E-2</c:v>
                </c:pt>
                <c:pt idx="3163">
                  <c:v>9.4075015228426415E-2</c:v>
                </c:pt>
                <c:pt idx="3164">
                  <c:v>9.4064015228426417E-2</c:v>
                </c:pt>
                <c:pt idx="3165">
                  <c:v>9.4053015228426406E-2</c:v>
                </c:pt>
                <c:pt idx="3166">
                  <c:v>9.4042015228426409E-2</c:v>
                </c:pt>
                <c:pt idx="3167">
                  <c:v>9.4030015228426411E-2</c:v>
                </c:pt>
                <c:pt idx="3168">
                  <c:v>9.4018015228426413E-2</c:v>
                </c:pt>
                <c:pt idx="3169">
                  <c:v>9.4005015228426414E-2</c:v>
                </c:pt>
                <c:pt idx="3170">
                  <c:v>9.3993015228426416E-2</c:v>
                </c:pt>
                <c:pt idx="3171">
                  <c:v>9.3980015228426417E-2</c:v>
                </c:pt>
                <c:pt idx="3172">
                  <c:v>9.3966015228426417E-2</c:v>
                </c:pt>
                <c:pt idx="3173">
                  <c:v>9.3953015228426418E-2</c:v>
                </c:pt>
                <c:pt idx="3174">
                  <c:v>9.3939015228426417E-2</c:v>
                </c:pt>
                <c:pt idx="3175">
                  <c:v>9.3925015228426417E-2</c:v>
                </c:pt>
                <c:pt idx="3176">
                  <c:v>9.3911015228426417E-2</c:v>
                </c:pt>
                <c:pt idx="3177">
                  <c:v>9.3896015228426416E-2</c:v>
                </c:pt>
                <c:pt idx="3178">
                  <c:v>9.3881015228426415E-2</c:v>
                </c:pt>
                <c:pt idx="3179">
                  <c:v>9.3866015228426414E-2</c:v>
                </c:pt>
                <c:pt idx="3180">
                  <c:v>9.3851015228426413E-2</c:v>
                </c:pt>
                <c:pt idx="3181">
                  <c:v>9.3836015228426412E-2</c:v>
                </c:pt>
                <c:pt idx="3182">
                  <c:v>9.3820015228426409E-2</c:v>
                </c:pt>
                <c:pt idx="3183">
                  <c:v>9.3804015228426407E-2</c:v>
                </c:pt>
                <c:pt idx="3184">
                  <c:v>9.3788015228426419E-2</c:v>
                </c:pt>
                <c:pt idx="3185">
                  <c:v>9.3772015228426417E-2</c:v>
                </c:pt>
                <c:pt idx="3186">
                  <c:v>9.3756015228426415E-2</c:v>
                </c:pt>
                <c:pt idx="3187">
                  <c:v>9.3739015228426412E-2</c:v>
                </c:pt>
                <c:pt idx="3188">
                  <c:v>9.372301522842641E-2</c:v>
                </c:pt>
                <c:pt idx="3189">
                  <c:v>9.3706015228426406E-2</c:v>
                </c:pt>
                <c:pt idx="3190">
                  <c:v>9.3689015228426417E-2</c:v>
                </c:pt>
                <c:pt idx="3191">
                  <c:v>9.3672015228426414E-2</c:v>
                </c:pt>
                <c:pt idx="3192">
                  <c:v>9.3655015228426411E-2</c:v>
                </c:pt>
                <c:pt idx="3193">
                  <c:v>9.3637015228426407E-2</c:v>
                </c:pt>
                <c:pt idx="3194">
                  <c:v>9.3620015228426418E-2</c:v>
                </c:pt>
                <c:pt idx="3195">
                  <c:v>9.3603015228426414E-2</c:v>
                </c:pt>
                <c:pt idx="3196">
                  <c:v>9.358501522842641E-2</c:v>
                </c:pt>
                <c:pt idx="3197">
                  <c:v>9.3567015228426406E-2</c:v>
                </c:pt>
                <c:pt idx="3198">
                  <c:v>9.3550015228426417E-2</c:v>
                </c:pt>
                <c:pt idx="3199">
                  <c:v>9.3532015228426413E-2</c:v>
                </c:pt>
                <c:pt idx="3200">
                  <c:v>9.3514015228426409E-2</c:v>
                </c:pt>
                <c:pt idx="3201">
                  <c:v>9.3496015228426418E-2</c:v>
                </c:pt>
                <c:pt idx="3202">
                  <c:v>9.3478015228426414E-2</c:v>
                </c:pt>
                <c:pt idx="3203">
                  <c:v>9.3461015228426411E-2</c:v>
                </c:pt>
                <c:pt idx="3204">
                  <c:v>9.3443015228426407E-2</c:v>
                </c:pt>
                <c:pt idx="3205">
                  <c:v>9.3425015228426417E-2</c:v>
                </c:pt>
                <c:pt idx="3206">
                  <c:v>9.3407015228426413E-2</c:v>
                </c:pt>
                <c:pt idx="3207">
                  <c:v>9.3389015228426409E-2</c:v>
                </c:pt>
                <c:pt idx="3208">
                  <c:v>9.3371015228426418E-2</c:v>
                </c:pt>
                <c:pt idx="3209">
                  <c:v>9.3353015228426414E-2</c:v>
                </c:pt>
                <c:pt idx="3210">
                  <c:v>9.333501522842641E-2</c:v>
                </c:pt>
                <c:pt idx="3211">
                  <c:v>9.3317015228426406E-2</c:v>
                </c:pt>
                <c:pt idx="3212">
                  <c:v>9.3299015228426416E-2</c:v>
                </c:pt>
                <c:pt idx="3213">
                  <c:v>9.3281015228426412E-2</c:v>
                </c:pt>
                <c:pt idx="3214">
                  <c:v>9.3263015228426407E-2</c:v>
                </c:pt>
                <c:pt idx="3215">
                  <c:v>9.3246015228426418E-2</c:v>
                </c:pt>
                <c:pt idx="3216">
                  <c:v>9.3228015228426414E-2</c:v>
                </c:pt>
                <c:pt idx="3217">
                  <c:v>9.321001522842641E-2</c:v>
                </c:pt>
                <c:pt idx="3218">
                  <c:v>9.3193015228426407E-2</c:v>
                </c:pt>
                <c:pt idx="3219">
                  <c:v>9.3175015228426417E-2</c:v>
                </c:pt>
                <c:pt idx="3220">
                  <c:v>9.3158015228426413E-2</c:v>
                </c:pt>
                <c:pt idx="3221">
                  <c:v>9.314101522842641E-2</c:v>
                </c:pt>
                <c:pt idx="3222">
                  <c:v>9.3124015228426407E-2</c:v>
                </c:pt>
                <c:pt idx="3223">
                  <c:v>9.3106015228426417E-2</c:v>
                </c:pt>
                <c:pt idx="3224">
                  <c:v>9.3089015228426414E-2</c:v>
                </c:pt>
                <c:pt idx="3225">
                  <c:v>9.3072015228426411E-2</c:v>
                </c:pt>
                <c:pt idx="3226">
                  <c:v>9.3056015228426409E-2</c:v>
                </c:pt>
                <c:pt idx="3227">
                  <c:v>9.3039015228426405E-2</c:v>
                </c:pt>
                <c:pt idx="3228">
                  <c:v>9.3022015228426416E-2</c:v>
                </c:pt>
                <c:pt idx="3229">
                  <c:v>9.3006015228426414E-2</c:v>
                </c:pt>
                <c:pt idx="3230">
                  <c:v>9.2990015228426412E-2</c:v>
                </c:pt>
                <c:pt idx="3231">
                  <c:v>9.297401522842641E-2</c:v>
                </c:pt>
                <c:pt idx="3232">
                  <c:v>9.2958015228426408E-2</c:v>
                </c:pt>
                <c:pt idx="3233">
                  <c:v>9.2942015228426406E-2</c:v>
                </c:pt>
                <c:pt idx="3234">
                  <c:v>9.2926015228426417E-2</c:v>
                </c:pt>
                <c:pt idx="3235">
                  <c:v>9.2911015228426416E-2</c:v>
                </c:pt>
                <c:pt idx="3236">
                  <c:v>9.2895015228426414E-2</c:v>
                </c:pt>
                <c:pt idx="3237">
                  <c:v>9.2880015228426413E-2</c:v>
                </c:pt>
                <c:pt idx="3238">
                  <c:v>9.2865015228426412E-2</c:v>
                </c:pt>
                <c:pt idx="3239">
                  <c:v>9.2850015228426411E-2</c:v>
                </c:pt>
                <c:pt idx="3240">
                  <c:v>9.283501522842641E-2</c:v>
                </c:pt>
                <c:pt idx="3241">
                  <c:v>9.282101522842641E-2</c:v>
                </c:pt>
                <c:pt idx="3242">
                  <c:v>9.2807015228426409E-2</c:v>
                </c:pt>
                <c:pt idx="3243">
                  <c:v>9.2793015228426409E-2</c:v>
                </c:pt>
                <c:pt idx="3244">
                  <c:v>9.2779015228426409E-2</c:v>
                </c:pt>
                <c:pt idx="3245">
                  <c:v>9.2765015228426409E-2</c:v>
                </c:pt>
                <c:pt idx="3246">
                  <c:v>9.2751015228426409E-2</c:v>
                </c:pt>
                <c:pt idx="3247">
                  <c:v>9.273801522842641E-2</c:v>
                </c:pt>
                <c:pt idx="3248">
                  <c:v>9.2725015228426411E-2</c:v>
                </c:pt>
                <c:pt idx="3249">
                  <c:v>9.2712015228426412E-2</c:v>
                </c:pt>
                <c:pt idx="3250">
                  <c:v>9.2700015228426413E-2</c:v>
                </c:pt>
                <c:pt idx="3251">
                  <c:v>9.2687015228426414E-2</c:v>
                </c:pt>
                <c:pt idx="3252">
                  <c:v>9.2675015228426416E-2</c:v>
                </c:pt>
                <c:pt idx="3253">
                  <c:v>9.2663015228426418E-2</c:v>
                </c:pt>
                <c:pt idx="3254">
                  <c:v>9.2651015228426406E-2</c:v>
                </c:pt>
                <c:pt idx="3255">
                  <c:v>9.2640015228426409E-2</c:v>
                </c:pt>
                <c:pt idx="3256">
                  <c:v>9.2628015228426411E-2</c:v>
                </c:pt>
                <c:pt idx="3257">
                  <c:v>9.2617015228426414E-2</c:v>
                </c:pt>
                <c:pt idx="3258">
                  <c:v>9.2607015228426418E-2</c:v>
                </c:pt>
                <c:pt idx="3259">
                  <c:v>9.2596015228426407E-2</c:v>
                </c:pt>
                <c:pt idx="3260">
                  <c:v>9.258601522842641E-2</c:v>
                </c:pt>
                <c:pt idx="3261">
                  <c:v>9.2576015228426414E-2</c:v>
                </c:pt>
                <c:pt idx="3262">
                  <c:v>9.2566015228426418E-2</c:v>
                </c:pt>
                <c:pt idx="3263">
                  <c:v>9.2557015228426409E-2</c:v>
                </c:pt>
                <c:pt idx="3264">
                  <c:v>9.2547015228426413E-2</c:v>
                </c:pt>
                <c:pt idx="3265">
                  <c:v>9.2538015228426418E-2</c:v>
                </c:pt>
                <c:pt idx="3266">
                  <c:v>9.253001522842641E-2</c:v>
                </c:pt>
                <c:pt idx="3267">
                  <c:v>9.2521015228426415E-2</c:v>
                </c:pt>
                <c:pt idx="3268">
                  <c:v>9.2513015228426407E-2</c:v>
                </c:pt>
                <c:pt idx="3269">
                  <c:v>9.2505015228426413E-2</c:v>
                </c:pt>
                <c:pt idx="3270">
                  <c:v>9.2498015228426406E-2</c:v>
                </c:pt>
                <c:pt idx="3271">
                  <c:v>9.2490015228426412E-2</c:v>
                </c:pt>
                <c:pt idx="3272">
                  <c:v>9.2483015228426418E-2</c:v>
                </c:pt>
                <c:pt idx="3273">
                  <c:v>9.2476015228426411E-2</c:v>
                </c:pt>
                <c:pt idx="3274">
                  <c:v>9.2470015228426405E-2</c:v>
                </c:pt>
                <c:pt idx="3275">
                  <c:v>9.2464015228426413E-2</c:v>
                </c:pt>
                <c:pt idx="3276">
                  <c:v>9.2458015228426407E-2</c:v>
                </c:pt>
                <c:pt idx="3277">
                  <c:v>9.2452015228426415E-2</c:v>
                </c:pt>
                <c:pt idx="3278">
                  <c:v>9.244701522842641E-2</c:v>
                </c:pt>
                <c:pt idx="3279">
                  <c:v>9.2442015228426419E-2</c:v>
                </c:pt>
                <c:pt idx="3280">
                  <c:v>9.2437015228426414E-2</c:v>
                </c:pt>
                <c:pt idx="3281">
                  <c:v>9.243301522842641E-2</c:v>
                </c:pt>
                <c:pt idx="3282">
                  <c:v>9.2428015228426419E-2</c:v>
                </c:pt>
                <c:pt idx="3283">
                  <c:v>9.2424015228426415E-2</c:v>
                </c:pt>
                <c:pt idx="3284">
                  <c:v>9.2421015228426412E-2</c:v>
                </c:pt>
                <c:pt idx="3285">
                  <c:v>9.2418015228426409E-2</c:v>
                </c:pt>
                <c:pt idx="3286">
                  <c:v>9.2415015228426406E-2</c:v>
                </c:pt>
                <c:pt idx="3287">
                  <c:v>9.2412015228426417E-2</c:v>
                </c:pt>
                <c:pt idx="3288">
                  <c:v>9.2410015228426415E-2</c:v>
                </c:pt>
                <c:pt idx="3289">
                  <c:v>9.2408015228426413E-2</c:v>
                </c:pt>
                <c:pt idx="3290">
                  <c:v>9.2406015228426411E-2</c:v>
                </c:pt>
                <c:pt idx="3291">
                  <c:v>9.240501522842641E-2</c:v>
                </c:pt>
                <c:pt idx="3292">
                  <c:v>9.2404015228426409E-2</c:v>
                </c:pt>
                <c:pt idx="3293">
                  <c:v>9.2403015228426408E-2</c:v>
                </c:pt>
                <c:pt idx="3294">
                  <c:v>9.2402015228426407E-2</c:v>
                </c:pt>
                <c:pt idx="3295">
                  <c:v>9.2402015228426407E-2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Schrodinger!$Q$459</c:f>
              <c:strCache>
                <c:ptCount val="1"/>
                <c:pt idx="0">
                  <c:v>4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Schrodinger!$Q$460:$Q$4895</c:f>
              <c:numCache>
                <c:formatCode>General</c:formatCode>
                <c:ptCount val="4436"/>
                <c:pt idx="1468">
                  <c:v>0.11778172588832488</c:v>
                </c:pt>
                <c:pt idx="1469">
                  <c:v>0.11778172588832488</c:v>
                </c:pt>
                <c:pt idx="1470">
                  <c:v>0.11778272588832488</c:v>
                </c:pt>
                <c:pt idx="1471">
                  <c:v>0.11778272588832488</c:v>
                </c:pt>
                <c:pt idx="1472">
                  <c:v>0.11778372588832488</c:v>
                </c:pt>
                <c:pt idx="1473">
                  <c:v>0.11778472588832488</c:v>
                </c:pt>
                <c:pt idx="1474">
                  <c:v>0.11778672588832488</c:v>
                </c:pt>
                <c:pt idx="1475">
                  <c:v>0.11778772588832488</c:v>
                </c:pt>
                <c:pt idx="1476">
                  <c:v>0.11778972588832488</c:v>
                </c:pt>
                <c:pt idx="1477">
                  <c:v>0.11779172588832489</c:v>
                </c:pt>
                <c:pt idx="1478">
                  <c:v>0.11779472588832489</c:v>
                </c:pt>
                <c:pt idx="1479">
                  <c:v>0.11779772588832488</c:v>
                </c:pt>
                <c:pt idx="1480">
                  <c:v>0.11780072588832488</c:v>
                </c:pt>
                <c:pt idx="1481">
                  <c:v>0.11780372588832488</c:v>
                </c:pt>
                <c:pt idx="1482">
                  <c:v>0.11780672588832489</c:v>
                </c:pt>
                <c:pt idx="1483">
                  <c:v>0.11781072588832488</c:v>
                </c:pt>
                <c:pt idx="1484">
                  <c:v>0.11781472588832488</c:v>
                </c:pt>
                <c:pt idx="1485">
                  <c:v>0.11781872588832489</c:v>
                </c:pt>
                <c:pt idx="1486">
                  <c:v>0.11782372588832488</c:v>
                </c:pt>
                <c:pt idx="1487">
                  <c:v>0.11782772588832488</c:v>
                </c:pt>
                <c:pt idx="1488">
                  <c:v>0.11783272588832489</c:v>
                </c:pt>
                <c:pt idx="1489">
                  <c:v>0.11783872588832488</c:v>
                </c:pt>
                <c:pt idx="1490">
                  <c:v>0.11784372588832488</c:v>
                </c:pt>
                <c:pt idx="1491">
                  <c:v>0.11784972588832489</c:v>
                </c:pt>
                <c:pt idx="1492">
                  <c:v>0.11785572588832488</c:v>
                </c:pt>
                <c:pt idx="1493">
                  <c:v>0.11786172588832489</c:v>
                </c:pt>
                <c:pt idx="1494">
                  <c:v>0.11786872588832488</c:v>
                </c:pt>
                <c:pt idx="1495">
                  <c:v>0.11787472588832489</c:v>
                </c:pt>
                <c:pt idx="1496">
                  <c:v>0.11788172588832488</c:v>
                </c:pt>
                <c:pt idx="1497">
                  <c:v>0.11788972588832489</c:v>
                </c:pt>
                <c:pt idx="1498">
                  <c:v>0.11789672588832488</c:v>
                </c:pt>
                <c:pt idx="1499">
                  <c:v>0.11790472588832489</c:v>
                </c:pt>
                <c:pt idx="1500">
                  <c:v>0.11791272588832488</c:v>
                </c:pt>
                <c:pt idx="1501">
                  <c:v>0.11792072588832488</c:v>
                </c:pt>
                <c:pt idx="1502">
                  <c:v>0.11792872588832488</c:v>
                </c:pt>
                <c:pt idx="1503">
                  <c:v>0.11793772588832488</c:v>
                </c:pt>
                <c:pt idx="1504">
                  <c:v>0.11794672588832489</c:v>
                </c:pt>
                <c:pt idx="1505">
                  <c:v>0.11795572588832488</c:v>
                </c:pt>
                <c:pt idx="1506">
                  <c:v>0.11796472588832488</c:v>
                </c:pt>
                <c:pt idx="1507">
                  <c:v>0.11797472588832489</c:v>
                </c:pt>
                <c:pt idx="1508">
                  <c:v>0.11798472588832488</c:v>
                </c:pt>
                <c:pt idx="1509">
                  <c:v>0.11799472588832488</c:v>
                </c:pt>
                <c:pt idx="1510">
                  <c:v>0.11800472588832488</c:v>
                </c:pt>
                <c:pt idx="1511">
                  <c:v>0.11801472588832489</c:v>
                </c:pt>
                <c:pt idx="1512">
                  <c:v>0.11802572588832488</c:v>
                </c:pt>
                <c:pt idx="1513">
                  <c:v>0.11803672588832488</c:v>
                </c:pt>
                <c:pt idx="1514">
                  <c:v>0.11804772588832488</c:v>
                </c:pt>
                <c:pt idx="1515">
                  <c:v>0.11805972588832488</c:v>
                </c:pt>
                <c:pt idx="1516">
                  <c:v>0.11807072588832489</c:v>
                </c:pt>
                <c:pt idx="1517">
                  <c:v>0.11808272588832489</c:v>
                </c:pt>
                <c:pt idx="1518">
                  <c:v>0.11809472588832488</c:v>
                </c:pt>
                <c:pt idx="1519">
                  <c:v>0.11810672588832488</c:v>
                </c:pt>
                <c:pt idx="1520">
                  <c:v>0.11811972588832488</c:v>
                </c:pt>
                <c:pt idx="1521">
                  <c:v>0.11813172588832488</c:v>
                </c:pt>
                <c:pt idx="1522">
                  <c:v>0.11814472588832488</c:v>
                </c:pt>
                <c:pt idx="1523">
                  <c:v>0.11815772588832488</c:v>
                </c:pt>
                <c:pt idx="1524">
                  <c:v>0.11817072588832488</c:v>
                </c:pt>
                <c:pt idx="1525">
                  <c:v>0.11818372588832488</c:v>
                </c:pt>
                <c:pt idx="1526">
                  <c:v>0.11819772588832488</c:v>
                </c:pt>
                <c:pt idx="1527">
                  <c:v>0.11821172588832488</c:v>
                </c:pt>
                <c:pt idx="1528">
                  <c:v>0.11822572588832488</c:v>
                </c:pt>
                <c:pt idx="1529">
                  <c:v>0.11823972588832488</c:v>
                </c:pt>
                <c:pt idx="1530">
                  <c:v>0.11825372588832488</c:v>
                </c:pt>
                <c:pt idx="1531">
                  <c:v>0.11826772588832488</c:v>
                </c:pt>
                <c:pt idx="1532">
                  <c:v>0.11828272588832488</c:v>
                </c:pt>
                <c:pt idx="1533">
                  <c:v>0.11829772588832488</c:v>
                </c:pt>
                <c:pt idx="1534">
                  <c:v>0.11831272588832488</c:v>
                </c:pt>
                <c:pt idx="1535">
                  <c:v>0.11832772588832488</c:v>
                </c:pt>
                <c:pt idx="1536">
                  <c:v>0.11834272588832488</c:v>
                </c:pt>
                <c:pt idx="1537">
                  <c:v>0.11835772588832488</c:v>
                </c:pt>
                <c:pt idx="1538">
                  <c:v>0.11837372588832488</c:v>
                </c:pt>
                <c:pt idx="1539">
                  <c:v>0.11838872588832489</c:v>
                </c:pt>
                <c:pt idx="1540">
                  <c:v>0.11840472588832489</c:v>
                </c:pt>
                <c:pt idx="1541">
                  <c:v>0.11842072588832488</c:v>
                </c:pt>
                <c:pt idx="1542">
                  <c:v>0.11843672588832488</c:v>
                </c:pt>
                <c:pt idx="1543">
                  <c:v>0.11845272588832488</c:v>
                </c:pt>
                <c:pt idx="1544">
                  <c:v>0.11846972588832488</c:v>
                </c:pt>
                <c:pt idx="1545">
                  <c:v>0.11848572588832489</c:v>
                </c:pt>
                <c:pt idx="1546">
                  <c:v>0.11850272588832489</c:v>
                </c:pt>
                <c:pt idx="1547">
                  <c:v>0.11851872588832488</c:v>
                </c:pt>
                <c:pt idx="1548">
                  <c:v>0.11853572588832488</c:v>
                </c:pt>
                <c:pt idx="1549">
                  <c:v>0.11855272588832488</c:v>
                </c:pt>
                <c:pt idx="1550">
                  <c:v>0.11856872588832489</c:v>
                </c:pt>
                <c:pt idx="1551">
                  <c:v>0.11858572588832489</c:v>
                </c:pt>
                <c:pt idx="1552">
                  <c:v>0.11860272588832488</c:v>
                </c:pt>
                <c:pt idx="1553">
                  <c:v>0.11861972588832488</c:v>
                </c:pt>
                <c:pt idx="1554">
                  <c:v>0.11863772588832489</c:v>
                </c:pt>
                <c:pt idx="1555">
                  <c:v>0.11865472588832489</c:v>
                </c:pt>
                <c:pt idx="1556">
                  <c:v>0.11867172588832488</c:v>
                </c:pt>
                <c:pt idx="1557">
                  <c:v>0.11868872588832488</c:v>
                </c:pt>
                <c:pt idx="1558">
                  <c:v>0.11870672588832488</c:v>
                </c:pt>
                <c:pt idx="1559">
                  <c:v>0.11872372588832489</c:v>
                </c:pt>
                <c:pt idx="1560">
                  <c:v>0.11874072588832488</c:v>
                </c:pt>
                <c:pt idx="1561">
                  <c:v>0.11875872588832488</c:v>
                </c:pt>
                <c:pt idx="1562">
                  <c:v>0.11877572588832488</c:v>
                </c:pt>
                <c:pt idx="1563">
                  <c:v>0.11879372588832489</c:v>
                </c:pt>
                <c:pt idx="1564">
                  <c:v>0.11881072588832488</c:v>
                </c:pt>
                <c:pt idx="1565">
                  <c:v>0.11882772588832488</c:v>
                </c:pt>
                <c:pt idx="1566">
                  <c:v>0.11884572588832489</c:v>
                </c:pt>
                <c:pt idx="1567">
                  <c:v>0.11886272588832489</c:v>
                </c:pt>
                <c:pt idx="1568">
                  <c:v>0.11887972588832488</c:v>
                </c:pt>
                <c:pt idx="1569">
                  <c:v>0.11889772588832488</c:v>
                </c:pt>
                <c:pt idx="1570">
                  <c:v>0.11891472588832488</c:v>
                </c:pt>
                <c:pt idx="1571">
                  <c:v>0.11893172588832489</c:v>
                </c:pt>
                <c:pt idx="1572">
                  <c:v>0.11894872588832488</c:v>
                </c:pt>
                <c:pt idx="1573">
                  <c:v>0.11896572588832488</c:v>
                </c:pt>
                <c:pt idx="1574">
                  <c:v>0.11898272588832488</c:v>
                </c:pt>
                <c:pt idx="1575">
                  <c:v>0.11899972588832489</c:v>
                </c:pt>
                <c:pt idx="1576">
                  <c:v>0.11901672588832488</c:v>
                </c:pt>
                <c:pt idx="1577">
                  <c:v>0.11903272588832488</c:v>
                </c:pt>
                <c:pt idx="1578">
                  <c:v>0.11904972588832488</c:v>
                </c:pt>
                <c:pt idx="1579">
                  <c:v>0.11906572588832488</c:v>
                </c:pt>
                <c:pt idx="1580">
                  <c:v>0.11908172588832489</c:v>
                </c:pt>
                <c:pt idx="1581">
                  <c:v>0.11909872588832489</c:v>
                </c:pt>
                <c:pt idx="1582">
                  <c:v>0.11911472588832488</c:v>
                </c:pt>
                <c:pt idx="1583">
                  <c:v>0.11912972588832488</c:v>
                </c:pt>
                <c:pt idx="1584">
                  <c:v>0.11914572588832488</c:v>
                </c:pt>
                <c:pt idx="1585">
                  <c:v>0.11916072588832488</c:v>
                </c:pt>
                <c:pt idx="1586">
                  <c:v>0.11917672588832488</c:v>
                </c:pt>
                <c:pt idx="1587">
                  <c:v>0.11919172588832488</c:v>
                </c:pt>
                <c:pt idx="1588">
                  <c:v>0.11920672588832489</c:v>
                </c:pt>
                <c:pt idx="1589">
                  <c:v>0.11922072588832489</c:v>
                </c:pt>
                <c:pt idx="1590">
                  <c:v>0.11923572588832489</c:v>
                </c:pt>
                <c:pt idx="1591">
                  <c:v>0.11924972588832489</c:v>
                </c:pt>
                <c:pt idx="1592">
                  <c:v>0.11926372588832489</c:v>
                </c:pt>
                <c:pt idx="1593">
                  <c:v>0.11927672588832489</c:v>
                </c:pt>
                <c:pt idx="1594">
                  <c:v>0.11929072588832489</c:v>
                </c:pt>
                <c:pt idx="1595">
                  <c:v>0.11930372588832489</c:v>
                </c:pt>
                <c:pt idx="1596">
                  <c:v>0.11931572588832488</c:v>
                </c:pt>
                <c:pt idx="1597">
                  <c:v>0.11932872588832488</c:v>
                </c:pt>
                <c:pt idx="1598">
                  <c:v>0.11934072588832488</c:v>
                </c:pt>
                <c:pt idx="1599">
                  <c:v>0.11935272588832488</c:v>
                </c:pt>
                <c:pt idx="1600">
                  <c:v>0.11936472588832488</c:v>
                </c:pt>
                <c:pt idx="1601">
                  <c:v>0.11937572588832489</c:v>
                </c:pt>
                <c:pt idx="1602">
                  <c:v>0.11938672588832488</c:v>
                </c:pt>
                <c:pt idx="1603">
                  <c:v>0.11939672588832488</c:v>
                </c:pt>
                <c:pt idx="1604">
                  <c:v>0.11940672588832488</c:v>
                </c:pt>
                <c:pt idx="1605">
                  <c:v>0.11941672588832489</c:v>
                </c:pt>
                <c:pt idx="1606">
                  <c:v>0.11942672588832488</c:v>
                </c:pt>
                <c:pt idx="1607">
                  <c:v>0.11943572588832488</c:v>
                </c:pt>
                <c:pt idx="1608">
                  <c:v>0.11944372588832489</c:v>
                </c:pt>
                <c:pt idx="1609">
                  <c:v>0.11945172588832488</c:v>
                </c:pt>
                <c:pt idx="1610">
                  <c:v>0.11945972588832489</c:v>
                </c:pt>
                <c:pt idx="1611">
                  <c:v>0.11946772588832488</c:v>
                </c:pt>
                <c:pt idx="1612">
                  <c:v>0.11947372588832489</c:v>
                </c:pt>
                <c:pt idx="1613">
                  <c:v>0.11948072588832488</c:v>
                </c:pt>
                <c:pt idx="1614">
                  <c:v>0.11948672588832489</c:v>
                </c:pt>
                <c:pt idx="1615">
                  <c:v>0.11949172588832488</c:v>
                </c:pt>
                <c:pt idx="1616">
                  <c:v>0.11949672588832488</c:v>
                </c:pt>
                <c:pt idx="1617">
                  <c:v>0.11950172588832489</c:v>
                </c:pt>
                <c:pt idx="1618">
                  <c:v>0.11950572588832488</c:v>
                </c:pt>
                <c:pt idx="1619">
                  <c:v>0.11950972588832488</c:v>
                </c:pt>
                <c:pt idx="1620">
                  <c:v>0.11951272588832489</c:v>
                </c:pt>
                <c:pt idx="1621">
                  <c:v>0.11951572588832489</c:v>
                </c:pt>
                <c:pt idx="1622">
                  <c:v>0.11951772588832488</c:v>
                </c:pt>
                <c:pt idx="1623">
                  <c:v>0.11951872588832488</c:v>
                </c:pt>
                <c:pt idx="1624">
                  <c:v>0.11951972588832488</c:v>
                </c:pt>
                <c:pt idx="1625">
                  <c:v>0.11952072588832488</c:v>
                </c:pt>
                <c:pt idx="1626">
                  <c:v>0.11952072588832488</c:v>
                </c:pt>
                <c:pt idx="1627">
                  <c:v>0.11951972588832488</c:v>
                </c:pt>
                <c:pt idx="1628">
                  <c:v>0.11951872588832488</c:v>
                </c:pt>
                <c:pt idx="1629">
                  <c:v>0.11951772588832488</c:v>
                </c:pt>
                <c:pt idx="1630">
                  <c:v>0.11951472588832489</c:v>
                </c:pt>
                <c:pt idx="1631">
                  <c:v>0.11951272588832489</c:v>
                </c:pt>
                <c:pt idx="1632">
                  <c:v>0.11950872588832488</c:v>
                </c:pt>
                <c:pt idx="1633">
                  <c:v>0.11950472588832488</c:v>
                </c:pt>
                <c:pt idx="1634">
                  <c:v>0.11950072588832489</c:v>
                </c:pt>
                <c:pt idx="1635">
                  <c:v>0.11949572588832488</c:v>
                </c:pt>
                <c:pt idx="1636">
                  <c:v>0.11949072588832488</c:v>
                </c:pt>
                <c:pt idx="1637">
                  <c:v>0.11948472588832489</c:v>
                </c:pt>
                <c:pt idx="1638">
                  <c:v>0.11947772588832488</c:v>
                </c:pt>
                <c:pt idx="1639">
                  <c:v>0.11947072588832489</c:v>
                </c:pt>
                <c:pt idx="1640">
                  <c:v>0.11946272588832488</c:v>
                </c:pt>
                <c:pt idx="1641">
                  <c:v>0.11945472588832488</c:v>
                </c:pt>
                <c:pt idx="1642">
                  <c:v>0.11944572588832489</c:v>
                </c:pt>
                <c:pt idx="1643">
                  <c:v>0.11943572588832488</c:v>
                </c:pt>
                <c:pt idx="1644">
                  <c:v>0.11942572588832488</c:v>
                </c:pt>
                <c:pt idx="1645">
                  <c:v>0.11941572588832489</c:v>
                </c:pt>
                <c:pt idx="1646">
                  <c:v>0.11940472588832489</c:v>
                </c:pt>
                <c:pt idx="1647">
                  <c:v>0.11939272588832488</c:v>
                </c:pt>
                <c:pt idx="1648">
                  <c:v>0.11938072588832488</c:v>
                </c:pt>
                <c:pt idx="1649">
                  <c:v>0.11936772588832488</c:v>
                </c:pt>
                <c:pt idx="1650">
                  <c:v>0.11935472588832488</c:v>
                </c:pt>
                <c:pt idx="1651">
                  <c:v>0.11934172588832488</c:v>
                </c:pt>
                <c:pt idx="1652">
                  <c:v>0.11932672588832488</c:v>
                </c:pt>
                <c:pt idx="1653">
                  <c:v>0.11931272588832488</c:v>
                </c:pt>
                <c:pt idx="1654">
                  <c:v>0.11929772588832488</c:v>
                </c:pt>
                <c:pt idx="1655">
                  <c:v>0.11928172588832488</c:v>
                </c:pt>
                <c:pt idx="1656">
                  <c:v>0.11926572588832489</c:v>
                </c:pt>
                <c:pt idx="1657">
                  <c:v>0.11924872588832489</c:v>
                </c:pt>
                <c:pt idx="1658">
                  <c:v>0.11923172588832488</c:v>
                </c:pt>
                <c:pt idx="1659">
                  <c:v>0.11921472588832488</c:v>
                </c:pt>
                <c:pt idx="1660">
                  <c:v>0.11919672588832488</c:v>
                </c:pt>
                <c:pt idx="1661">
                  <c:v>0.11917872588832489</c:v>
                </c:pt>
                <c:pt idx="1662">
                  <c:v>0.11916072588832488</c:v>
                </c:pt>
                <c:pt idx="1663">
                  <c:v>0.11914172588832488</c:v>
                </c:pt>
                <c:pt idx="1664">
                  <c:v>0.11912172588832488</c:v>
                </c:pt>
                <c:pt idx="1665">
                  <c:v>0.11910272588832488</c:v>
                </c:pt>
                <c:pt idx="1666">
                  <c:v>0.11908272588832489</c:v>
                </c:pt>
                <c:pt idx="1667">
                  <c:v>0.11906272588832488</c:v>
                </c:pt>
                <c:pt idx="1668">
                  <c:v>0.11904172588832489</c:v>
                </c:pt>
                <c:pt idx="1669">
                  <c:v>0.11902072588832488</c:v>
                </c:pt>
                <c:pt idx="1670">
                  <c:v>0.11899972588832489</c:v>
                </c:pt>
                <c:pt idx="1671">
                  <c:v>0.11897872588832488</c:v>
                </c:pt>
                <c:pt idx="1672">
                  <c:v>0.11895772588832489</c:v>
                </c:pt>
                <c:pt idx="1673">
                  <c:v>0.11893572588832488</c:v>
                </c:pt>
                <c:pt idx="1674">
                  <c:v>0.11891372588832488</c:v>
                </c:pt>
                <c:pt idx="1675">
                  <c:v>0.11889172588832488</c:v>
                </c:pt>
                <c:pt idx="1676">
                  <c:v>0.11886972588832488</c:v>
                </c:pt>
                <c:pt idx="1677">
                  <c:v>0.11884772588832489</c:v>
                </c:pt>
                <c:pt idx="1678">
                  <c:v>0.11882572588832488</c:v>
                </c:pt>
                <c:pt idx="1679">
                  <c:v>0.11880372588832488</c:v>
                </c:pt>
                <c:pt idx="1680">
                  <c:v>0.11878172588832488</c:v>
                </c:pt>
                <c:pt idx="1681">
                  <c:v>0.11875872588832488</c:v>
                </c:pt>
                <c:pt idx="1682">
                  <c:v>0.11873672588832489</c:v>
                </c:pt>
                <c:pt idx="1683">
                  <c:v>0.11871472588832488</c:v>
                </c:pt>
                <c:pt idx="1684">
                  <c:v>0.11869272588832488</c:v>
                </c:pt>
                <c:pt idx="1685">
                  <c:v>0.11867072588832488</c:v>
                </c:pt>
                <c:pt idx="1686">
                  <c:v>0.11864872588832488</c:v>
                </c:pt>
                <c:pt idx="1687">
                  <c:v>0.11862672588832489</c:v>
                </c:pt>
                <c:pt idx="1688">
                  <c:v>0.11860572588832488</c:v>
                </c:pt>
                <c:pt idx="1689">
                  <c:v>0.11858372588832489</c:v>
                </c:pt>
                <c:pt idx="1690">
                  <c:v>0.11856272588832488</c:v>
                </c:pt>
                <c:pt idx="1691">
                  <c:v>0.11854172588832489</c:v>
                </c:pt>
                <c:pt idx="1692">
                  <c:v>0.11852172588832488</c:v>
                </c:pt>
                <c:pt idx="1693">
                  <c:v>0.11850072588832489</c:v>
                </c:pt>
                <c:pt idx="1694">
                  <c:v>0.11848172588832488</c:v>
                </c:pt>
                <c:pt idx="1695">
                  <c:v>0.11846172588832488</c:v>
                </c:pt>
                <c:pt idx="1696">
                  <c:v>0.11844272588832488</c:v>
                </c:pt>
                <c:pt idx="1697">
                  <c:v>0.11842372588832488</c:v>
                </c:pt>
                <c:pt idx="1698">
                  <c:v>0.11840472588832489</c:v>
                </c:pt>
                <c:pt idx="1699">
                  <c:v>0.11838672588832488</c:v>
                </c:pt>
                <c:pt idx="1700">
                  <c:v>0.11836972588832488</c:v>
                </c:pt>
                <c:pt idx="1701">
                  <c:v>0.11835272588832488</c:v>
                </c:pt>
                <c:pt idx="1702">
                  <c:v>0.11833672588832488</c:v>
                </c:pt>
                <c:pt idx="1703">
                  <c:v>0.11832072588832489</c:v>
                </c:pt>
                <c:pt idx="1704">
                  <c:v>0.11830472588832489</c:v>
                </c:pt>
                <c:pt idx="1705">
                  <c:v>0.11829072588832489</c:v>
                </c:pt>
                <c:pt idx="1706">
                  <c:v>0.11827572588832488</c:v>
                </c:pt>
                <c:pt idx="1707">
                  <c:v>0.11826272588832488</c:v>
                </c:pt>
                <c:pt idx="1708">
                  <c:v>0.11824972588832489</c:v>
                </c:pt>
                <c:pt idx="1709">
                  <c:v>0.11823772588832489</c:v>
                </c:pt>
                <c:pt idx="1710">
                  <c:v>0.11822672588832488</c:v>
                </c:pt>
                <c:pt idx="1711">
                  <c:v>0.11821572588832488</c:v>
                </c:pt>
                <c:pt idx="1712">
                  <c:v>0.11820572588832488</c:v>
                </c:pt>
                <c:pt idx="1713">
                  <c:v>0.11819572588832489</c:v>
                </c:pt>
                <c:pt idx="1714">
                  <c:v>0.11818772588832488</c:v>
                </c:pt>
                <c:pt idx="1715">
                  <c:v>0.11817972588832489</c:v>
                </c:pt>
                <c:pt idx="1716">
                  <c:v>0.11817272588832488</c:v>
                </c:pt>
                <c:pt idx="1717">
                  <c:v>0.11816672588832489</c:v>
                </c:pt>
                <c:pt idx="1718">
                  <c:v>0.11816172588832488</c:v>
                </c:pt>
                <c:pt idx="1719">
                  <c:v>0.11815672588832488</c:v>
                </c:pt>
                <c:pt idx="1720">
                  <c:v>0.11815272588832489</c:v>
                </c:pt>
                <c:pt idx="1721">
                  <c:v>0.11814972588832488</c:v>
                </c:pt>
                <c:pt idx="1722">
                  <c:v>0.11814772588832488</c:v>
                </c:pt>
                <c:pt idx="1723">
                  <c:v>0.11814672588832488</c:v>
                </c:pt>
                <c:pt idx="1724">
                  <c:v>0.11814672588832488</c:v>
                </c:pt>
                <c:pt idx="1725">
                  <c:v>0.11814772588832488</c:v>
                </c:pt>
                <c:pt idx="1726">
                  <c:v>0.11814872588832488</c:v>
                </c:pt>
                <c:pt idx="1727">
                  <c:v>0.11815072588832488</c:v>
                </c:pt>
                <c:pt idx="1728">
                  <c:v>0.11815372588832489</c:v>
                </c:pt>
                <c:pt idx="1729">
                  <c:v>0.11815772588832488</c:v>
                </c:pt>
                <c:pt idx="1730">
                  <c:v>0.11816272588832488</c:v>
                </c:pt>
                <c:pt idx="1731">
                  <c:v>0.11816872588832489</c:v>
                </c:pt>
                <c:pt idx="1732">
                  <c:v>0.11817572588832488</c:v>
                </c:pt>
                <c:pt idx="1733">
                  <c:v>0.11818272588832489</c:v>
                </c:pt>
                <c:pt idx="1734">
                  <c:v>0.11819072588832488</c:v>
                </c:pt>
                <c:pt idx="1735">
                  <c:v>0.11819972588832488</c:v>
                </c:pt>
                <c:pt idx="1736">
                  <c:v>0.11820972588832489</c:v>
                </c:pt>
                <c:pt idx="1737">
                  <c:v>0.11822072588832488</c:v>
                </c:pt>
                <c:pt idx="1738">
                  <c:v>0.11823272588832488</c:v>
                </c:pt>
                <c:pt idx="1739">
                  <c:v>0.11824472588832488</c:v>
                </c:pt>
                <c:pt idx="1740">
                  <c:v>0.11825772588832488</c:v>
                </c:pt>
                <c:pt idx="1741">
                  <c:v>0.11827172588832488</c:v>
                </c:pt>
                <c:pt idx="1742">
                  <c:v>0.11828572588832488</c:v>
                </c:pt>
                <c:pt idx="1743">
                  <c:v>0.11830172588832488</c:v>
                </c:pt>
                <c:pt idx="1744">
                  <c:v>0.11831772588832488</c:v>
                </c:pt>
                <c:pt idx="1745">
                  <c:v>0.11833372588832489</c:v>
                </c:pt>
                <c:pt idx="1746">
                  <c:v>0.11835172588832488</c:v>
                </c:pt>
                <c:pt idx="1747">
                  <c:v>0.11836972588832488</c:v>
                </c:pt>
                <c:pt idx="1748">
                  <c:v>0.11838772588832489</c:v>
                </c:pt>
                <c:pt idx="1749">
                  <c:v>0.11840672588832488</c:v>
                </c:pt>
                <c:pt idx="1750">
                  <c:v>0.11842672588832488</c:v>
                </c:pt>
                <c:pt idx="1751">
                  <c:v>0.11844672588832489</c:v>
                </c:pt>
                <c:pt idx="1752">
                  <c:v>0.11846772588832488</c:v>
                </c:pt>
                <c:pt idx="1753">
                  <c:v>0.11848872588832489</c:v>
                </c:pt>
                <c:pt idx="1754">
                  <c:v>0.11851072588832488</c:v>
                </c:pt>
                <c:pt idx="1755">
                  <c:v>0.11853272588832488</c:v>
                </c:pt>
                <c:pt idx="1756">
                  <c:v>0.11855472588832489</c:v>
                </c:pt>
                <c:pt idx="1757">
                  <c:v>0.11857772588832488</c:v>
                </c:pt>
                <c:pt idx="1758">
                  <c:v>0.11860072588832488</c:v>
                </c:pt>
                <c:pt idx="1759">
                  <c:v>0.11862372588832489</c:v>
                </c:pt>
                <c:pt idx="1760">
                  <c:v>0.11864772588832488</c:v>
                </c:pt>
                <c:pt idx="1761">
                  <c:v>0.11867172588832488</c:v>
                </c:pt>
                <c:pt idx="1762">
                  <c:v>0.11869572588832489</c:v>
                </c:pt>
                <c:pt idx="1763">
                  <c:v>0.11871972588832488</c:v>
                </c:pt>
                <c:pt idx="1764">
                  <c:v>0.11874372588832488</c:v>
                </c:pt>
                <c:pt idx="1765">
                  <c:v>0.11876772588832488</c:v>
                </c:pt>
                <c:pt idx="1766">
                  <c:v>0.11879172588832489</c:v>
                </c:pt>
                <c:pt idx="1767">
                  <c:v>0.11881672588832488</c:v>
                </c:pt>
                <c:pt idx="1768">
                  <c:v>0.11884072588832488</c:v>
                </c:pt>
                <c:pt idx="1769">
                  <c:v>0.11886472588832488</c:v>
                </c:pt>
                <c:pt idx="1770">
                  <c:v>0.11888872588832489</c:v>
                </c:pt>
                <c:pt idx="1771">
                  <c:v>0.11891272588832488</c:v>
                </c:pt>
                <c:pt idx="1772">
                  <c:v>0.11893572588832488</c:v>
                </c:pt>
                <c:pt idx="1773">
                  <c:v>0.11895872588832489</c:v>
                </c:pt>
                <c:pt idx="1774">
                  <c:v>0.11898272588832488</c:v>
                </c:pt>
                <c:pt idx="1775">
                  <c:v>0.11900472588832488</c:v>
                </c:pt>
                <c:pt idx="1776">
                  <c:v>0.11902772588832489</c:v>
                </c:pt>
                <c:pt idx="1777">
                  <c:v>0.11904972588832488</c:v>
                </c:pt>
                <c:pt idx="1778">
                  <c:v>0.11907072588832489</c:v>
                </c:pt>
                <c:pt idx="1779">
                  <c:v>0.11909172588832488</c:v>
                </c:pt>
                <c:pt idx="1780">
                  <c:v>0.11911272588832489</c:v>
                </c:pt>
                <c:pt idx="1781">
                  <c:v>0.11913272588832488</c:v>
                </c:pt>
                <c:pt idx="1782">
                  <c:v>0.11915272588832489</c:v>
                </c:pt>
                <c:pt idx="1783">
                  <c:v>0.11917172588832488</c:v>
                </c:pt>
                <c:pt idx="1784">
                  <c:v>0.11918972588832488</c:v>
                </c:pt>
                <c:pt idx="1785">
                  <c:v>0.11920772588832489</c:v>
                </c:pt>
                <c:pt idx="1786">
                  <c:v>0.11922472588832488</c:v>
                </c:pt>
                <c:pt idx="1787">
                  <c:v>0.11924072588832488</c:v>
                </c:pt>
                <c:pt idx="1788">
                  <c:v>0.11925672588832488</c:v>
                </c:pt>
                <c:pt idx="1789">
                  <c:v>0.11927072588832488</c:v>
                </c:pt>
                <c:pt idx="1790">
                  <c:v>0.11928472588832488</c:v>
                </c:pt>
                <c:pt idx="1791">
                  <c:v>0.11929772588832488</c:v>
                </c:pt>
                <c:pt idx="1792">
                  <c:v>0.11931072588832488</c:v>
                </c:pt>
                <c:pt idx="1793">
                  <c:v>0.11932172588832488</c:v>
                </c:pt>
                <c:pt idx="1794">
                  <c:v>0.11933272588832489</c:v>
                </c:pt>
                <c:pt idx="1795">
                  <c:v>0.11934272588832488</c:v>
                </c:pt>
                <c:pt idx="1796">
                  <c:v>0.11935072588832488</c:v>
                </c:pt>
                <c:pt idx="1797">
                  <c:v>0.11935872588832488</c:v>
                </c:pt>
                <c:pt idx="1798">
                  <c:v>0.11936572588832488</c:v>
                </c:pt>
                <c:pt idx="1799">
                  <c:v>0.11937172588832488</c:v>
                </c:pt>
                <c:pt idx="1800">
                  <c:v>0.11937672588832489</c:v>
                </c:pt>
                <c:pt idx="1801">
                  <c:v>0.11938072588832488</c:v>
                </c:pt>
                <c:pt idx="1802">
                  <c:v>0.11938372588832488</c:v>
                </c:pt>
                <c:pt idx="1803">
                  <c:v>0.11938572588832488</c:v>
                </c:pt>
                <c:pt idx="1804">
                  <c:v>0.11938672588832488</c:v>
                </c:pt>
                <c:pt idx="1805">
                  <c:v>0.11938672588832488</c:v>
                </c:pt>
                <c:pt idx="1806">
                  <c:v>0.11938572588832488</c:v>
                </c:pt>
                <c:pt idx="1807">
                  <c:v>0.11938372588832488</c:v>
                </c:pt>
                <c:pt idx="1808">
                  <c:v>0.11938072588832488</c:v>
                </c:pt>
                <c:pt idx="1809">
                  <c:v>0.11937672588832489</c:v>
                </c:pt>
                <c:pt idx="1810">
                  <c:v>0.11937172588832488</c:v>
                </c:pt>
                <c:pt idx="1811">
                  <c:v>0.11936572588832488</c:v>
                </c:pt>
                <c:pt idx="1812">
                  <c:v>0.11935872588832488</c:v>
                </c:pt>
                <c:pt idx="1813">
                  <c:v>0.11935072588832488</c:v>
                </c:pt>
                <c:pt idx="1814">
                  <c:v>0.11934272588832488</c:v>
                </c:pt>
                <c:pt idx="1815">
                  <c:v>0.11933272588832489</c:v>
                </c:pt>
                <c:pt idx="1816">
                  <c:v>0.11932172588832488</c:v>
                </c:pt>
                <c:pt idx="1817">
                  <c:v>0.11931072588832488</c:v>
                </c:pt>
                <c:pt idx="1818">
                  <c:v>0.11929772588832488</c:v>
                </c:pt>
                <c:pt idx="1819">
                  <c:v>0.11928472588832488</c:v>
                </c:pt>
                <c:pt idx="1820">
                  <c:v>0.11926972588832488</c:v>
                </c:pt>
                <c:pt idx="1821">
                  <c:v>0.11925472588832488</c:v>
                </c:pt>
                <c:pt idx="1822">
                  <c:v>0.11923972588832488</c:v>
                </c:pt>
                <c:pt idx="1823">
                  <c:v>0.11922272588832489</c:v>
                </c:pt>
                <c:pt idx="1824">
                  <c:v>0.11920572588832488</c:v>
                </c:pt>
                <c:pt idx="1825">
                  <c:v>0.11918772588832488</c:v>
                </c:pt>
                <c:pt idx="1826">
                  <c:v>0.11916872588832489</c:v>
                </c:pt>
                <c:pt idx="1827">
                  <c:v>0.11914972588832488</c:v>
                </c:pt>
                <c:pt idx="1828">
                  <c:v>0.11912872588832488</c:v>
                </c:pt>
                <c:pt idx="1829">
                  <c:v>0.11910872588832488</c:v>
                </c:pt>
                <c:pt idx="1830">
                  <c:v>0.11908772588832488</c:v>
                </c:pt>
                <c:pt idx="1831">
                  <c:v>0.11906572588832488</c:v>
                </c:pt>
                <c:pt idx="1832">
                  <c:v>0.11904372588832489</c:v>
                </c:pt>
                <c:pt idx="1833">
                  <c:v>0.11902072588832488</c:v>
                </c:pt>
                <c:pt idx="1834">
                  <c:v>0.11899772588832488</c:v>
                </c:pt>
                <c:pt idx="1835">
                  <c:v>0.11897472588832488</c:v>
                </c:pt>
                <c:pt idx="1836">
                  <c:v>0.11895072588832488</c:v>
                </c:pt>
                <c:pt idx="1837">
                  <c:v>0.11892672588832488</c:v>
                </c:pt>
                <c:pt idx="1838">
                  <c:v>0.11890272588832489</c:v>
                </c:pt>
                <c:pt idx="1839">
                  <c:v>0.11887772588832488</c:v>
                </c:pt>
                <c:pt idx="1840">
                  <c:v>0.11885372588832488</c:v>
                </c:pt>
                <c:pt idx="1841">
                  <c:v>0.11882872588832488</c:v>
                </c:pt>
                <c:pt idx="1842">
                  <c:v>0.11880372588832488</c:v>
                </c:pt>
                <c:pt idx="1843">
                  <c:v>0.11877872588832489</c:v>
                </c:pt>
                <c:pt idx="1844">
                  <c:v>0.11875472588832488</c:v>
                </c:pt>
                <c:pt idx="1845">
                  <c:v>0.11872972588832488</c:v>
                </c:pt>
                <c:pt idx="1846">
                  <c:v>0.11870472588832488</c:v>
                </c:pt>
                <c:pt idx="1847">
                  <c:v>0.11868072588832489</c:v>
                </c:pt>
                <c:pt idx="1848">
                  <c:v>0.11865572588832488</c:v>
                </c:pt>
                <c:pt idx="1849">
                  <c:v>0.11863172588832488</c:v>
                </c:pt>
                <c:pt idx="1850">
                  <c:v>0.11860772588832488</c:v>
                </c:pt>
                <c:pt idx="1851">
                  <c:v>0.11858372588832489</c:v>
                </c:pt>
                <c:pt idx="1852">
                  <c:v>0.11856072588832488</c:v>
                </c:pt>
                <c:pt idx="1853">
                  <c:v>0.11853772588832488</c:v>
                </c:pt>
                <c:pt idx="1854">
                  <c:v>0.11851572588832489</c:v>
                </c:pt>
                <c:pt idx="1855">
                  <c:v>0.11849372588832488</c:v>
                </c:pt>
                <c:pt idx="1856">
                  <c:v>0.11847172588832489</c:v>
                </c:pt>
                <c:pt idx="1857">
                  <c:v>0.11845072588832488</c:v>
                </c:pt>
                <c:pt idx="1858">
                  <c:v>0.11843072588832489</c:v>
                </c:pt>
                <c:pt idx="1859">
                  <c:v>0.11841072588832488</c:v>
                </c:pt>
                <c:pt idx="1860">
                  <c:v>0.11839172588832489</c:v>
                </c:pt>
                <c:pt idx="1861">
                  <c:v>0.11837272588832488</c:v>
                </c:pt>
                <c:pt idx="1862">
                  <c:v>0.11835472588832488</c:v>
                </c:pt>
                <c:pt idx="1863">
                  <c:v>0.11833772588832488</c:v>
                </c:pt>
                <c:pt idx="1864">
                  <c:v>0.11832172588832489</c:v>
                </c:pt>
                <c:pt idx="1865">
                  <c:v>0.11830572588832489</c:v>
                </c:pt>
                <c:pt idx="1866">
                  <c:v>0.11829172588832489</c:v>
                </c:pt>
                <c:pt idx="1867">
                  <c:v>0.11827772588832489</c:v>
                </c:pt>
                <c:pt idx="1868">
                  <c:v>0.11826472588832489</c:v>
                </c:pt>
                <c:pt idx="1869">
                  <c:v>0.11825272588832489</c:v>
                </c:pt>
                <c:pt idx="1870">
                  <c:v>0.11824072588832488</c:v>
                </c:pt>
                <c:pt idx="1871">
                  <c:v>0.11823072588832488</c:v>
                </c:pt>
                <c:pt idx="1872">
                  <c:v>0.11822172588832489</c:v>
                </c:pt>
                <c:pt idx="1873">
                  <c:v>0.11821272588832488</c:v>
                </c:pt>
                <c:pt idx="1874">
                  <c:v>0.11820572588832488</c:v>
                </c:pt>
                <c:pt idx="1875">
                  <c:v>0.11819972588832488</c:v>
                </c:pt>
                <c:pt idx="1876">
                  <c:v>0.11819372588832489</c:v>
                </c:pt>
                <c:pt idx="1877">
                  <c:v>0.11818972588832488</c:v>
                </c:pt>
                <c:pt idx="1878">
                  <c:v>0.11818672588832488</c:v>
                </c:pt>
                <c:pt idx="1879">
                  <c:v>0.11818372588832488</c:v>
                </c:pt>
                <c:pt idx="1880">
                  <c:v>0.11818272588832489</c:v>
                </c:pt>
                <c:pt idx="1881">
                  <c:v>0.11818272588832489</c:v>
                </c:pt>
                <c:pt idx="1882">
                  <c:v>0.11818372588832488</c:v>
                </c:pt>
                <c:pt idx="1883">
                  <c:v>0.11818572588832488</c:v>
                </c:pt>
                <c:pt idx="1884">
                  <c:v>0.11818772588832488</c:v>
                </c:pt>
                <c:pt idx="1885">
                  <c:v>0.11819172588832488</c:v>
                </c:pt>
                <c:pt idx="1886">
                  <c:v>0.11819672588832489</c:v>
                </c:pt>
                <c:pt idx="1887">
                  <c:v>0.11820272588832488</c:v>
                </c:pt>
                <c:pt idx="1888">
                  <c:v>0.11820972588832489</c:v>
                </c:pt>
                <c:pt idx="1889">
                  <c:v>0.11821772588832488</c:v>
                </c:pt>
                <c:pt idx="1890">
                  <c:v>0.11822672588832488</c:v>
                </c:pt>
                <c:pt idx="1891">
                  <c:v>0.11823672588832489</c:v>
                </c:pt>
                <c:pt idx="1892">
                  <c:v>0.11824672588832488</c:v>
                </c:pt>
                <c:pt idx="1893">
                  <c:v>0.11825872588832488</c:v>
                </c:pt>
                <c:pt idx="1894">
                  <c:v>0.11827172588832488</c:v>
                </c:pt>
                <c:pt idx="1895">
                  <c:v>0.11828472588832488</c:v>
                </c:pt>
                <c:pt idx="1896">
                  <c:v>0.11829972588832488</c:v>
                </c:pt>
                <c:pt idx="1897">
                  <c:v>0.11831472588832488</c:v>
                </c:pt>
                <c:pt idx="1898">
                  <c:v>0.11833072588832488</c:v>
                </c:pt>
                <c:pt idx="1899">
                  <c:v>0.11834672588832489</c:v>
                </c:pt>
                <c:pt idx="1900">
                  <c:v>0.11836472588832488</c:v>
                </c:pt>
                <c:pt idx="1901">
                  <c:v>0.11838272588832488</c:v>
                </c:pt>
                <c:pt idx="1902">
                  <c:v>0.11840172588832489</c:v>
                </c:pt>
                <c:pt idx="1903">
                  <c:v>0.11842072588832488</c:v>
                </c:pt>
                <c:pt idx="1904">
                  <c:v>0.11844172588832488</c:v>
                </c:pt>
                <c:pt idx="1905">
                  <c:v>0.11846172588832488</c:v>
                </c:pt>
                <c:pt idx="1906">
                  <c:v>0.11848372588832488</c:v>
                </c:pt>
                <c:pt idx="1907">
                  <c:v>0.11850472588832488</c:v>
                </c:pt>
                <c:pt idx="1908">
                  <c:v>0.11852772588832489</c:v>
                </c:pt>
                <c:pt idx="1909">
                  <c:v>0.11854972588832488</c:v>
                </c:pt>
                <c:pt idx="1910">
                  <c:v>0.11857372588832488</c:v>
                </c:pt>
                <c:pt idx="1911">
                  <c:v>0.11859672588832489</c:v>
                </c:pt>
                <c:pt idx="1912">
                  <c:v>0.11862072588832488</c:v>
                </c:pt>
                <c:pt idx="1913">
                  <c:v>0.11864472588832488</c:v>
                </c:pt>
                <c:pt idx="1914">
                  <c:v>0.11866872588832489</c:v>
                </c:pt>
                <c:pt idx="1915">
                  <c:v>0.11869372588832489</c:v>
                </c:pt>
                <c:pt idx="1916">
                  <c:v>0.11871772588832488</c:v>
                </c:pt>
                <c:pt idx="1917">
                  <c:v>0.11874272588832488</c:v>
                </c:pt>
                <c:pt idx="1918">
                  <c:v>0.11876772588832488</c:v>
                </c:pt>
                <c:pt idx="1919">
                  <c:v>0.11879172588832489</c:v>
                </c:pt>
                <c:pt idx="1920">
                  <c:v>0.11881672588832488</c:v>
                </c:pt>
                <c:pt idx="1921">
                  <c:v>0.11884172588832488</c:v>
                </c:pt>
                <c:pt idx="1922">
                  <c:v>0.11886672588832488</c:v>
                </c:pt>
                <c:pt idx="1923">
                  <c:v>0.11889072588832489</c:v>
                </c:pt>
                <c:pt idx="1924">
                  <c:v>0.11891472588832488</c:v>
                </c:pt>
                <c:pt idx="1925">
                  <c:v>0.11893972588832488</c:v>
                </c:pt>
                <c:pt idx="1926">
                  <c:v>0.11896272588832488</c:v>
                </c:pt>
                <c:pt idx="1927">
                  <c:v>0.11898672588832489</c:v>
                </c:pt>
                <c:pt idx="1928">
                  <c:v>0.11900972588832488</c:v>
                </c:pt>
                <c:pt idx="1929">
                  <c:v>0.11903272588832488</c:v>
                </c:pt>
                <c:pt idx="1930">
                  <c:v>0.11905472588832489</c:v>
                </c:pt>
                <c:pt idx="1931">
                  <c:v>0.11907672588832488</c:v>
                </c:pt>
                <c:pt idx="1932">
                  <c:v>0.11909872588832489</c:v>
                </c:pt>
                <c:pt idx="1933">
                  <c:v>0.11911872588832488</c:v>
                </c:pt>
                <c:pt idx="1934">
                  <c:v>0.11913972588832489</c:v>
                </c:pt>
                <c:pt idx="1935">
                  <c:v>0.11915872588832488</c:v>
                </c:pt>
                <c:pt idx="1936">
                  <c:v>0.11917772588832488</c:v>
                </c:pt>
                <c:pt idx="1937">
                  <c:v>0.11919672588832488</c:v>
                </c:pt>
                <c:pt idx="1938">
                  <c:v>0.11921472588832488</c:v>
                </c:pt>
                <c:pt idx="1939">
                  <c:v>0.11923172588832488</c:v>
                </c:pt>
                <c:pt idx="1940">
                  <c:v>0.11924772588832488</c:v>
                </c:pt>
                <c:pt idx="1941">
                  <c:v>0.11926272588832489</c:v>
                </c:pt>
                <c:pt idx="1942">
                  <c:v>0.11927772588832489</c:v>
                </c:pt>
                <c:pt idx="1943">
                  <c:v>0.11929172588832489</c:v>
                </c:pt>
                <c:pt idx="1944">
                  <c:v>0.11930472588832489</c:v>
                </c:pt>
                <c:pt idx="1945">
                  <c:v>0.11931672588832488</c:v>
                </c:pt>
                <c:pt idx="1946">
                  <c:v>0.11932772588832488</c:v>
                </c:pt>
                <c:pt idx="1947">
                  <c:v>0.11933772588832488</c:v>
                </c:pt>
                <c:pt idx="1948">
                  <c:v>0.11934772588832489</c:v>
                </c:pt>
                <c:pt idx="1949">
                  <c:v>0.11935572588832488</c:v>
                </c:pt>
                <c:pt idx="1950">
                  <c:v>0.11936372588832488</c:v>
                </c:pt>
                <c:pt idx="1951">
                  <c:v>0.11936972588832488</c:v>
                </c:pt>
                <c:pt idx="1952">
                  <c:v>0.11937572588832489</c:v>
                </c:pt>
                <c:pt idx="1953">
                  <c:v>0.11938072588832488</c:v>
                </c:pt>
                <c:pt idx="1954">
                  <c:v>0.11938372588832488</c:v>
                </c:pt>
                <c:pt idx="1955">
                  <c:v>0.11938672588832488</c:v>
                </c:pt>
                <c:pt idx="1956">
                  <c:v>0.11938872588832489</c:v>
                </c:pt>
                <c:pt idx="1957">
                  <c:v>0.11938872588832489</c:v>
                </c:pt>
                <c:pt idx="1958">
                  <c:v>0.11938872588832489</c:v>
                </c:pt>
                <c:pt idx="1959">
                  <c:v>0.11938772588832489</c:v>
                </c:pt>
                <c:pt idx="1960">
                  <c:v>0.11938472588832488</c:v>
                </c:pt>
                <c:pt idx="1961">
                  <c:v>0.11938172588832488</c:v>
                </c:pt>
                <c:pt idx="1962">
                  <c:v>0.11937772588832488</c:v>
                </c:pt>
                <c:pt idx="1963">
                  <c:v>0.11937272588832488</c:v>
                </c:pt>
                <c:pt idx="1964">
                  <c:v>0.11936572588832488</c:v>
                </c:pt>
                <c:pt idx="1965">
                  <c:v>0.11935872588832488</c:v>
                </c:pt>
                <c:pt idx="1966">
                  <c:v>0.11935072588832488</c:v>
                </c:pt>
                <c:pt idx="1967">
                  <c:v>0.11934172588832488</c:v>
                </c:pt>
                <c:pt idx="1968">
                  <c:v>0.11933272588832489</c:v>
                </c:pt>
                <c:pt idx="1969">
                  <c:v>0.11932172588832488</c:v>
                </c:pt>
                <c:pt idx="1970">
                  <c:v>0.11930972588832488</c:v>
                </c:pt>
                <c:pt idx="1971">
                  <c:v>0.11929772588832488</c:v>
                </c:pt>
                <c:pt idx="1972">
                  <c:v>0.11928372588832488</c:v>
                </c:pt>
                <c:pt idx="1973">
                  <c:v>0.11926972588832488</c:v>
                </c:pt>
                <c:pt idx="1974">
                  <c:v>0.11925572588832488</c:v>
                </c:pt>
                <c:pt idx="1975">
                  <c:v>0.11923972588832488</c:v>
                </c:pt>
                <c:pt idx="1976">
                  <c:v>0.11922372588832489</c:v>
                </c:pt>
                <c:pt idx="1977">
                  <c:v>0.11920672588832489</c:v>
                </c:pt>
                <c:pt idx="1978">
                  <c:v>0.11918872588832488</c:v>
                </c:pt>
                <c:pt idx="1979">
                  <c:v>0.11917072588832488</c:v>
                </c:pt>
                <c:pt idx="1980">
                  <c:v>0.11915172588832489</c:v>
                </c:pt>
                <c:pt idx="1981">
                  <c:v>0.11913172588832488</c:v>
                </c:pt>
                <c:pt idx="1982">
                  <c:v>0.11911172588832489</c:v>
                </c:pt>
                <c:pt idx="1983">
                  <c:v>0.11909172588832488</c:v>
                </c:pt>
                <c:pt idx="1984">
                  <c:v>0.11907072588832489</c:v>
                </c:pt>
                <c:pt idx="1985">
                  <c:v>0.11904872588832488</c:v>
                </c:pt>
                <c:pt idx="1986">
                  <c:v>0.11902672588832489</c:v>
                </c:pt>
                <c:pt idx="1987">
                  <c:v>0.11900472588832488</c:v>
                </c:pt>
                <c:pt idx="1988">
                  <c:v>0.11898172588832488</c:v>
                </c:pt>
                <c:pt idx="1989">
                  <c:v>0.11895872588832489</c:v>
                </c:pt>
                <c:pt idx="1990">
                  <c:v>0.11893572588832488</c:v>
                </c:pt>
                <c:pt idx="1991">
                  <c:v>0.11891272588832488</c:v>
                </c:pt>
                <c:pt idx="1992">
                  <c:v>0.11888872588832489</c:v>
                </c:pt>
                <c:pt idx="1993">
                  <c:v>0.11886472588832488</c:v>
                </c:pt>
                <c:pt idx="1994">
                  <c:v>0.11884072588832488</c:v>
                </c:pt>
                <c:pt idx="1995">
                  <c:v>0.11881672588832488</c:v>
                </c:pt>
                <c:pt idx="1996">
                  <c:v>0.11879272588832489</c:v>
                </c:pt>
                <c:pt idx="1997">
                  <c:v>0.11876872588832488</c:v>
                </c:pt>
                <c:pt idx="1998">
                  <c:v>0.11874472588832488</c:v>
                </c:pt>
                <c:pt idx="1999">
                  <c:v>0.11872072588832489</c:v>
                </c:pt>
                <c:pt idx="2000">
                  <c:v>0.11869672588832489</c:v>
                </c:pt>
                <c:pt idx="2001">
                  <c:v>0.11867272588832488</c:v>
                </c:pt>
                <c:pt idx="2002">
                  <c:v>0.11864972588832488</c:v>
                </c:pt>
                <c:pt idx="2003">
                  <c:v>0.11862572588832489</c:v>
                </c:pt>
                <c:pt idx="2004">
                  <c:v>0.11860272588832488</c:v>
                </c:pt>
                <c:pt idx="2005">
                  <c:v>0.11857972588832488</c:v>
                </c:pt>
                <c:pt idx="2006">
                  <c:v>0.11855772588832489</c:v>
                </c:pt>
                <c:pt idx="2007">
                  <c:v>0.11853472588832488</c:v>
                </c:pt>
                <c:pt idx="2008">
                  <c:v>0.11851272588832489</c:v>
                </c:pt>
                <c:pt idx="2009">
                  <c:v>0.11849172588832488</c:v>
                </c:pt>
                <c:pt idx="2010">
                  <c:v>0.11846972588832488</c:v>
                </c:pt>
                <c:pt idx="2011">
                  <c:v>0.11844972588832488</c:v>
                </c:pt>
                <c:pt idx="2012">
                  <c:v>0.11842972588832489</c:v>
                </c:pt>
                <c:pt idx="2013">
                  <c:v>0.11840972588832488</c:v>
                </c:pt>
                <c:pt idx="2014">
                  <c:v>0.11839072588832489</c:v>
                </c:pt>
                <c:pt idx="2015">
                  <c:v>0.11837172588832488</c:v>
                </c:pt>
                <c:pt idx="2016">
                  <c:v>0.11835372588832488</c:v>
                </c:pt>
                <c:pt idx="2017">
                  <c:v>0.11833672588832488</c:v>
                </c:pt>
                <c:pt idx="2018">
                  <c:v>0.11831972588832489</c:v>
                </c:pt>
                <c:pt idx="2019">
                  <c:v>0.11830372588832488</c:v>
                </c:pt>
                <c:pt idx="2020">
                  <c:v>0.11828772588832488</c:v>
                </c:pt>
                <c:pt idx="2021">
                  <c:v>0.11827272588832488</c:v>
                </c:pt>
                <c:pt idx="2022">
                  <c:v>0.11825872588832488</c:v>
                </c:pt>
                <c:pt idx="2023">
                  <c:v>0.11824572588832488</c:v>
                </c:pt>
                <c:pt idx="2024">
                  <c:v>0.11823272588832488</c:v>
                </c:pt>
                <c:pt idx="2025">
                  <c:v>0.11822072588832488</c:v>
                </c:pt>
                <c:pt idx="2026">
                  <c:v>0.11820972588832489</c:v>
                </c:pt>
                <c:pt idx="2027">
                  <c:v>0.11819972588832488</c:v>
                </c:pt>
                <c:pt idx="2028">
                  <c:v>0.11818972588832488</c:v>
                </c:pt>
                <c:pt idx="2029">
                  <c:v>0.11818172588832489</c:v>
                </c:pt>
                <c:pt idx="2030">
                  <c:v>0.11817372588832488</c:v>
                </c:pt>
                <c:pt idx="2031">
                  <c:v>0.11816572588832489</c:v>
                </c:pt>
                <c:pt idx="2032">
                  <c:v>0.11815972588832488</c:v>
                </c:pt>
                <c:pt idx="2033">
                  <c:v>0.11815472588832489</c:v>
                </c:pt>
                <c:pt idx="2034">
                  <c:v>0.11814972588832488</c:v>
                </c:pt>
                <c:pt idx="2035">
                  <c:v>0.11814572588832488</c:v>
                </c:pt>
                <c:pt idx="2036">
                  <c:v>0.11814272588832488</c:v>
                </c:pt>
                <c:pt idx="2037">
                  <c:v>0.11814072588832489</c:v>
                </c:pt>
                <c:pt idx="2038">
                  <c:v>0.11813972588832489</c:v>
                </c:pt>
                <c:pt idx="2039">
                  <c:v>0.11813872588832489</c:v>
                </c:pt>
                <c:pt idx="2040">
                  <c:v>0.11813972588832489</c:v>
                </c:pt>
                <c:pt idx="2041">
                  <c:v>0.11814072588832489</c:v>
                </c:pt>
                <c:pt idx="2042">
                  <c:v>0.11814272588832488</c:v>
                </c:pt>
                <c:pt idx="2043">
                  <c:v>0.11814572588832488</c:v>
                </c:pt>
                <c:pt idx="2044">
                  <c:v>0.11814972588832488</c:v>
                </c:pt>
                <c:pt idx="2045">
                  <c:v>0.11815372588832489</c:v>
                </c:pt>
                <c:pt idx="2046">
                  <c:v>0.11815872588832488</c:v>
                </c:pt>
                <c:pt idx="2047">
                  <c:v>0.11816472588832488</c:v>
                </c:pt>
                <c:pt idx="2048">
                  <c:v>0.11817172588832488</c:v>
                </c:pt>
                <c:pt idx="2049">
                  <c:v>0.11817972588832489</c:v>
                </c:pt>
                <c:pt idx="2050">
                  <c:v>0.11818772588832488</c:v>
                </c:pt>
                <c:pt idx="2051">
                  <c:v>0.11819672588832489</c:v>
                </c:pt>
                <c:pt idx="2052">
                  <c:v>0.11820672588832488</c:v>
                </c:pt>
                <c:pt idx="2053">
                  <c:v>0.11821672588832488</c:v>
                </c:pt>
                <c:pt idx="2054">
                  <c:v>0.11822772588832488</c:v>
                </c:pt>
                <c:pt idx="2055">
                  <c:v>0.11823972588832488</c:v>
                </c:pt>
                <c:pt idx="2056">
                  <c:v>0.11825172588832489</c:v>
                </c:pt>
                <c:pt idx="2057">
                  <c:v>0.11826472588832489</c:v>
                </c:pt>
                <c:pt idx="2058">
                  <c:v>0.11827872588832489</c:v>
                </c:pt>
                <c:pt idx="2059">
                  <c:v>0.11829272588832489</c:v>
                </c:pt>
                <c:pt idx="2060">
                  <c:v>0.11830772588832489</c:v>
                </c:pt>
                <c:pt idx="2061">
                  <c:v>0.11832272588832488</c:v>
                </c:pt>
                <c:pt idx="2062">
                  <c:v>0.11833872588832488</c:v>
                </c:pt>
                <c:pt idx="2063">
                  <c:v>0.11835572588832488</c:v>
                </c:pt>
                <c:pt idx="2064">
                  <c:v>0.11837272588832488</c:v>
                </c:pt>
                <c:pt idx="2065">
                  <c:v>0.11838972588832489</c:v>
                </c:pt>
                <c:pt idx="2066">
                  <c:v>0.11840772588832488</c:v>
                </c:pt>
                <c:pt idx="2067">
                  <c:v>0.11842572588832488</c:v>
                </c:pt>
                <c:pt idx="2068">
                  <c:v>0.11844472588832489</c:v>
                </c:pt>
                <c:pt idx="2069">
                  <c:v>0.11846372588832488</c:v>
                </c:pt>
                <c:pt idx="2070">
                  <c:v>0.11848272588832488</c:v>
                </c:pt>
                <c:pt idx="2071">
                  <c:v>0.11850272588832489</c:v>
                </c:pt>
                <c:pt idx="2072">
                  <c:v>0.11852272588832488</c:v>
                </c:pt>
                <c:pt idx="2073">
                  <c:v>0.11854272588832489</c:v>
                </c:pt>
                <c:pt idx="2074">
                  <c:v>0.11856272588832488</c:v>
                </c:pt>
                <c:pt idx="2075">
                  <c:v>0.11858372588832489</c:v>
                </c:pt>
                <c:pt idx="2076">
                  <c:v>0.11860472588832488</c:v>
                </c:pt>
                <c:pt idx="2077">
                  <c:v>0.11862572588832489</c:v>
                </c:pt>
                <c:pt idx="2078">
                  <c:v>0.11864772588832488</c:v>
                </c:pt>
                <c:pt idx="2079">
                  <c:v>0.11866872588832489</c:v>
                </c:pt>
                <c:pt idx="2080">
                  <c:v>0.11869072588832488</c:v>
                </c:pt>
                <c:pt idx="2081">
                  <c:v>0.11871172588832488</c:v>
                </c:pt>
                <c:pt idx="2082">
                  <c:v>0.11873372588832488</c:v>
                </c:pt>
                <c:pt idx="2083">
                  <c:v>0.11875572588832488</c:v>
                </c:pt>
                <c:pt idx="2084">
                  <c:v>0.11877772588832489</c:v>
                </c:pt>
                <c:pt idx="2085">
                  <c:v>0.11879872588832488</c:v>
                </c:pt>
                <c:pt idx="2086">
                  <c:v>0.11882072588832489</c:v>
                </c:pt>
                <c:pt idx="2087">
                  <c:v>0.11884272588832488</c:v>
                </c:pt>
                <c:pt idx="2088">
                  <c:v>0.11886472588832488</c:v>
                </c:pt>
                <c:pt idx="2089">
                  <c:v>0.11888572588832488</c:v>
                </c:pt>
                <c:pt idx="2090">
                  <c:v>0.11890772588832488</c:v>
                </c:pt>
                <c:pt idx="2091">
                  <c:v>0.11892872588832488</c:v>
                </c:pt>
                <c:pt idx="2092">
                  <c:v>0.11894972588832488</c:v>
                </c:pt>
                <c:pt idx="2093">
                  <c:v>0.11897072588832489</c:v>
                </c:pt>
                <c:pt idx="2094">
                  <c:v>0.11899172588832488</c:v>
                </c:pt>
                <c:pt idx="2095">
                  <c:v>0.11901272588832489</c:v>
                </c:pt>
                <c:pt idx="2096">
                  <c:v>0.11903372588832488</c:v>
                </c:pt>
                <c:pt idx="2097">
                  <c:v>0.11905372588832489</c:v>
                </c:pt>
                <c:pt idx="2098">
                  <c:v>0.11907372588832488</c:v>
                </c:pt>
                <c:pt idx="2099">
                  <c:v>0.11909372588832488</c:v>
                </c:pt>
                <c:pt idx="2100">
                  <c:v>0.11911272588832489</c:v>
                </c:pt>
                <c:pt idx="2101">
                  <c:v>0.11913172588832488</c:v>
                </c:pt>
                <c:pt idx="2102">
                  <c:v>0.11915072588832488</c:v>
                </c:pt>
                <c:pt idx="2103">
                  <c:v>0.11916972588832488</c:v>
                </c:pt>
                <c:pt idx="2104">
                  <c:v>0.11918772588832488</c:v>
                </c:pt>
                <c:pt idx="2105">
                  <c:v>0.11920572588832488</c:v>
                </c:pt>
                <c:pt idx="2106">
                  <c:v>0.11922272588832489</c:v>
                </c:pt>
                <c:pt idx="2107">
                  <c:v>0.11923972588832488</c:v>
                </c:pt>
                <c:pt idx="2108">
                  <c:v>0.11925672588832488</c:v>
                </c:pt>
                <c:pt idx="2109">
                  <c:v>0.11927272588832488</c:v>
                </c:pt>
                <c:pt idx="2110">
                  <c:v>0.11928872588832488</c:v>
                </c:pt>
                <c:pt idx="2111">
                  <c:v>0.11930472588832489</c:v>
                </c:pt>
                <c:pt idx="2112">
                  <c:v>0.11931972588832489</c:v>
                </c:pt>
                <c:pt idx="2113">
                  <c:v>0.11933472588832489</c:v>
                </c:pt>
                <c:pt idx="2114">
                  <c:v>0.11934872588832489</c:v>
                </c:pt>
                <c:pt idx="2115">
                  <c:v>0.11936272588832489</c:v>
                </c:pt>
                <c:pt idx="2116">
                  <c:v>0.11937572588832489</c:v>
                </c:pt>
                <c:pt idx="2117">
                  <c:v>0.11938872588832489</c:v>
                </c:pt>
                <c:pt idx="2118">
                  <c:v>0.11940072588832489</c:v>
                </c:pt>
                <c:pt idx="2119">
                  <c:v>0.11941272588832488</c:v>
                </c:pt>
                <c:pt idx="2120">
                  <c:v>0.11942372588832488</c:v>
                </c:pt>
                <c:pt idx="2121">
                  <c:v>0.11943472588832488</c:v>
                </c:pt>
                <c:pt idx="2122">
                  <c:v>0.11944472588832489</c:v>
                </c:pt>
                <c:pt idx="2123">
                  <c:v>0.11945472588832488</c:v>
                </c:pt>
                <c:pt idx="2124">
                  <c:v>0.11946472588832488</c:v>
                </c:pt>
                <c:pt idx="2125">
                  <c:v>0.11947372588832489</c:v>
                </c:pt>
                <c:pt idx="2126">
                  <c:v>0.11948172588832488</c:v>
                </c:pt>
                <c:pt idx="2127">
                  <c:v>0.11948972588832488</c:v>
                </c:pt>
                <c:pt idx="2128">
                  <c:v>0.11949672588832488</c:v>
                </c:pt>
                <c:pt idx="2129">
                  <c:v>0.11950372588832488</c:v>
                </c:pt>
                <c:pt idx="2130">
                  <c:v>0.11950972588832488</c:v>
                </c:pt>
                <c:pt idx="2131">
                  <c:v>0.11951572588832489</c:v>
                </c:pt>
                <c:pt idx="2132">
                  <c:v>0.11952172588832488</c:v>
                </c:pt>
                <c:pt idx="2133">
                  <c:v>0.11952572588832489</c:v>
                </c:pt>
                <c:pt idx="2134">
                  <c:v>0.11953072588832488</c:v>
                </c:pt>
                <c:pt idx="2135">
                  <c:v>0.11953472588832488</c:v>
                </c:pt>
                <c:pt idx="2136">
                  <c:v>0.11953772588832488</c:v>
                </c:pt>
                <c:pt idx="2137">
                  <c:v>0.11954072588832489</c:v>
                </c:pt>
                <c:pt idx="2138">
                  <c:v>0.11954272588832489</c:v>
                </c:pt>
                <c:pt idx="2139">
                  <c:v>0.11954472588832488</c:v>
                </c:pt>
                <c:pt idx="2140">
                  <c:v>0.11954572588832488</c:v>
                </c:pt>
                <c:pt idx="2141">
                  <c:v>0.11954672588832488</c:v>
                </c:pt>
                <c:pt idx="2142">
                  <c:v>0.11954672588832488</c:v>
                </c:pt>
                <c:pt idx="2143">
                  <c:v>0.11954672588832488</c:v>
                </c:pt>
                <c:pt idx="2144">
                  <c:v>0.11954572588832488</c:v>
                </c:pt>
                <c:pt idx="2145">
                  <c:v>0.11954472588832488</c:v>
                </c:pt>
                <c:pt idx="2146">
                  <c:v>0.11954372588832488</c:v>
                </c:pt>
                <c:pt idx="2147">
                  <c:v>0.11954172588832489</c:v>
                </c:pt>
                <c:pt idx="2148">
                  <c:v>0.11953872588832488</c:v>
                </c:pt>
                <c:pt idx="2149">
                  <c:v>0.11953572588832488</c:v>
                </c:pt>
                <c:pt idx="2150">
                  <c:v>0.11953272588832488</c:v>
                </c:pt>
                <c:pt idx="2151">
                  <c:v>0.11952872588832489</c:v>
                </c:pt>
                <c:pt idx="2152">
                  <c:v>0.11952472588832488</c:v>
                </c:pt>
                <c:pt idx="2153">
                  <c:v>0.11951972588832488</c:v>
                </c:pt>
                <c:pt idx="2154">
                  <c:v>0.11951472588832489</c:v>
                </c:pt>
                <c:pt idx="2155">
                  <c:v>0.11950872588832488</c:v>
                </c:pt>
                <c:pt idx="2156">
                  <c:v>0.11950272588832488</c:v>
                </c:pt>
                <c:pt idx="2157">
                  <c:v>0.11949672588832488</c:v>
                </c:pt>
                <c:pt idx="2158">
                  <c:v>0.11948972588832488</c:v>
                </c:pt>
                <c:pt idx="2159">
                  <c:v>0.11948272588832488</c:v>
                </c:pt>
                <c:pt idx="2160">
                  <c:v>0.11947572588832488</c:v>
                </c:pt>
                <c:pt idx="2161">
                  <c:v>0.11946772588832488</c:v>
                </c:pt>
                <c:pt idx="2162">
                  <c:v>0.11945972588832489</c:v>
                </c:pt>
                <c:pt idx="2163">
                  <c:v>0.11945072588832488</c:v>
                </c:pt>
                <c:pt idx="2164">
                  <c:v>0.11944172588832488</c:v>
                </c:pt>
                <c:pt idx="2165">
                  <c:v>0.11943272588832488</c:v>
                </c:pt>
                <c:pt idx="2166">
                  <c:v>0.11942272588832488</c:v>
                </c:pt>
                <c:pt idx="2167">
                  <c:v>0.11941272588832488</c:v>
                </c:pt>
                <c:pt idx="2168">
                  <c:v>0.11940272588832489</c:v>
                </c:pt>
                <c:pt idx="2169">
                  <c:v>0.11939272588832488</c:v>
                </c:pt>
                <c:pt idx="2170">
                  <c:v>0.11938172588832488</c:v>
                </c:pt>
                <c:pt idx="2171">
                  <c:v>0.11937072588832488</c:v>
                </c:pt>
                <c:pt idx="2172">
                  <c:v>0.11935872588832488</c:v>
                </c:pt>
                <c:pt idx="2173">
                  <c:v>0.11934772588832489</c:v>
                </c:pt>
                <c:pt idx="2174">
                  <c:v>0.11933572588832488</c:v>
                </c:pt>
                <c:pt idx="2175">
                  <c:v>0.11932272588832488</c:v>
                </c:pt>
                <c:pt idx="2176">
                  <c:v>0.11931072588832488</c:v>
                </c:pt>
                <c:pt idx="2177">
                  <c:v>0.11929772588832488</c:v>
                </c:pt>
                <c:pt idx="2178">
                  <c:v>0.11928472588832488</c:v>
                </c:pt>
                <c:pt idx="2179">
                  <c:v>0.11927172588832488</c:v>
                </c:pt>
                <c:pt idx="2180">
                  <c:v>0.11925872588832488</c:v>
                </c:pt>
                <c:pt idx="2181">
                  <c:v>0.11924472588832488</c:v>
                </c:pt>
                <c:pt idx="2182">
                  <c:v>0.11923072588832488</c:v>
                </c:pt>
                <c:pt idx="2183">
                  <c:v>0.11921672588832488</c:v>
                </c:pt>
                <c:pt idx="2184">
                  <c:v>0.11920272588832488</c:v>
                </c:pt>
                <c:pt idx="2185">
                  <c:v>0.11918872588832488</c:v>
                </c:pt>
                <c:pt idx="2186">
                  <c:v>0.11917372588832488</c:v>
                </c:pt>
                <c:pt idx="2187">
                  <c:v>0.11915872588832488</c:v>
                </c:pt>
                <c:pt idx="2188">
                  <c:v>0.11914372588832488</c:v>
                </c:pt>
                <c:pt idx="2189">
                  <c:v>0.11912872588832488</c:v>
                </c:pt>
                <c:pt idx="2190">
                  <c:v>0.11911372588832488</c:v>
                </c:pt>
                <c:pt idx="2191">
                  <c:v>0.11909872588832489</c:v>
                </c:pt>
                <c:pt idx="2192">
                  <c:v>0.11908272588832489</c:v>
                </c:pt>
                <c:pt idx="2193">
                  <c:v>0.11906772588832489</c:v>
                </c:pt>
                <c:pt idx="2194">
                  <c:v>0.11905172588832488</c:v>
                </c:pt>
                <c:pt idx="2195">
                  <c:v>0.11903572588832488</c:v>
                </c:pt>
                <c:pt idx="2196">
                  <c:v>0.11901972588832488</c:v>
                </c:pt>
                <c:pt idx="2197">
                  <c:v>0.11900372588832488</c:v>
                </c:pt>
                <c:pt idx="2198">
                  <c:v>0.11898772588832489</c:v>
                </c:pt>
                <c:pt idx="2199">
                  <c:v>0.11897172588832489</c:v>
                </c:pt>
                <c:pt idx="2200">
                  <c:v>0.11895572588832488</c:v>
                </c:pt>
                <c:pt idx="2201">
                  <c:v>0.11893972588832488</c:v>
                </c:pt>
                <c:pt idx="2202">
                  <c:v>0.11892272588832488</c:v>
                </c:pt>
                <c:pt idx="2203">
                  <c:v>0.11890672588832488</c:v>
                </c:pt>
                <c:pt idx="2204">
                  <c:v>0.11888972588832489</c:v>
                </c:pt>
                <c:pt idx="2205">
                  <c:v>0.11887372588832489</c:v>
                </c:pt>
                <c:pt idx="2206">
                  <c:v>0.11885672588832488</c:v>
                </c:pt>
                <c:pt idx="2207">
                  <c:v>0.11884072588832488</c:v>
                </c:pt>
                <c:pt idx="2208">
                  <c:v>0.11882372588832488</c:v>
                </c:pt>
                <c:pt idx="2209">
                  <c:v>0.11880772588832489</c:v>
                </c:pt>
                <c:pt idx="2210">
                  <c:v>0.11879072588832489</c:v>
                </c:pt>
                <c:pt idx="2211">
                  <c:v>0.11877472588832488</c:v>
                </c:pt>
                <c:pt idx="2212">
                  <c:v>0.11875772588832488</c:v>
                </c:pt>
                <c:pt idx="2213">
                  <c:v>0.11874072588832488</c:v>
                </c:pt>
                <c:pt idx="2214">
                  <c:v>0.11872472588832489</c:v>
                </c:pt>
                <c:pt idx="2215">
                  <c:v>0.11870772588832489</c:v>
                </c:pt>
                <c:pt idx="2216">
                  <c:v>0.11869172588832488</c:v>
                </c:pt>
                <c:pt idx="2217">
                  <c:v>0.11867472588832488</c:v>
                </c:pt>
                <c:pt idx="2218">
                  <c:v>0.11865872588832488</c:v>
                </c:pt>
                <c:pt idx="2219">
                  <c:v>0.11864172588832488</c:v>
                </c:pt>
                <c:pt idx="2220">
                  <c:v>0.11862572588832489</c:v>
                </c:pt>
                <c:pt idx="2221">
                  <c:v>0.11860972588832489</c:v>
                </c:pt>
                <c:pt idx="2222">
                  <c:v>0.11859372588832488</c:v>
                </c:pt>
                <c:pt idx="2223">
                  <c:v>0.11857672588832488</c:v>
                </c:pt>
                <c:pt idx="2224">
                  <c:v>0.11856072588832488</c:v>
                </c:pt>
                <c:pt idx="2225">
                  <c:v>0.11854472588832488</c:v>
                </c:pt>
                <c:pt idx="2226">
                  <c:v>0.11852872588832489</c:v>
                </c:pt>
                <c:pt idx="2227">
                  <c:v>0.11851272588832489</c:v>
                </c:pt>
                <c:pt idx="2228">
                  <c:v>0.11849672588832488</c:v>
                </c:pt>
                <c:pt idx="2229">
                  <c:v>0.11848172588832488</c:v>
                </c:pt>
                <c:pt idx="2230">
                  <c:v>0.11846572588832488</c:v>
                </c:pt>
                <c:pt idx="2231">
                  <c:v>0.11844972588832488</c:v>
                </c:pt>
                <c:pt idx="2232">
                  <c:v>0.11843472588832488</c:v>
                </c:pt>
                <c:pt idx="2233">
                  <c:v>0.11841972588832488</c:v>
                </c:pt>
                <c:pt idx="2234">
                  <c:v>0.11840372588832489</c:v>
                </c:pt>
                <c:pt idx="2235">
                  <c:v>0.11838872588832489</c:v>
                </c:pt>
                <c:pt idx="2236">
                  <c:v>0.11837372588832488</c:v>
                </c:pt>
                <c:pt idx="2237">
                  <c:v>0.11835872588832488</c:v>
                </c:pt>
                <c:pt idx="2238">
                  <c:v>0.11834472588832488</c:v>
                </c:pt>
                <c:pt idx="2239">
                  <c:v>0.11832972588832488</c:v>
                </c:pt>
                <c:pt idx="2240">
                  <c:v>0.11831472588832488</c:v>
                </c:pt>
                <c:pt idx="2241">
                  <c:v>0.11830072588832488</c:v>
                </c:pt>
                <c:pt idx="2242">
                  <c:v>0.11828672588832488</c:v>
                </c:pt>
                <c:pt idx="2243">
                  <c:v>0.11827272588832488</c:v>
                </c:pt>
                <c:pt idx="2244">
                  <c:v>0.11825872588832488</c:v>
                </c:pt>
                <c:pt idx="2245">
                  <c:v>0.11824472588832488</c:v>
                </c:pt>
                <c:pt idx="2246">
                  <c:v>0.11823072588832488</c:v>
                </c:pt>
                <c:pt idx="2247">
                  <c:v>0.11821772588832488</c:v>
                </c:pt>
                <c:pt idx="2248">
                  <c:v>0.11820372588832488</c:v>
                </c:pt>
                <c:pt idx="2249">
                  <c:v>0.11819072588832488</c:v>
                </c:pt>
                <c:pt idx="2250">
                  <c:v>0.11817772588832488</c:v>
                </c:pt>
                <c:pt idx="2251">
                  <c:v>0.11816472588832488</c:v>
                </c:pt>
                <c:pt idx="2252">
                  <c:v>0.11815272588832489</c:v>
                </c:pt>
                <c:pt idx="2253">
                  <c:v>0.11813972588832489</c:v>
                </c:pt>
                <c:pt idx="2254">
                  <c:v>0.11812772588832489</c:v>
                </c:pt>
                <c:pt idx="2255">
                  <c:v>0.11811572588832488</c:v>
                </c:pt>
                <c:pt idx="2256">
                  <c:v>0.11810372588832488</c:v>
                </c:pt>
                <c:pt idx="2257">
                  <c:v>0.11809172588832488</c:v>
                </c:pt>
                <c:pt idx="2258">
                  <c:v>0.11807972588832488</c:v>
                </c:pt>
                <c:pt idx="2259">
                  <c:v>0.11806872588832489</c:v>
                </c:pt>
                <c:pt idx="2260">
                  <c:v>0.11805672588832489</c:v>
                </c:pt>
                <c:pt idx="2261">
                  <c:v>0.11804572588832488</c:v>
                </c:pt>
                <c:pt idx="2262">
                  <c:v>0.11803572588832488</c:v>
                </c:pt>
                <c:pt idx="2263">
                  <c:v>0.11802472588832488</c:v>
                </c:pt>
                <c:pt idx="2264">
                  <c:v>0.11801372588832489</c:v>
                </c:pt>
                <c:pt idx="2265">
                  <c:v>0.11800372588832488</c:v>
                </c:pt>
                <c:pt idx="2266">
                  <c:v>0.11799372588832488</c:v>
                </c:pt>
                <c:pt idx="2267">
                  <c:v>0.11798372588832488</c:v>
                </c:pt>
                <c:pt idx="2268">
                  <c:v>0.11797472588832489</c:v>
                </c:pt>
                <c:pt idx="2269">
                  <c:v>0.11796472588832488</c:v>
                </c:pt>
                <c:pt idx="2270">
                  <c:v>0.11795572588832488</c:v>
                </c:pt>
                <c:pt idx="2271">
                  <c:v>0.11794672588832489</c:v>
                </c:pt>
                <c:pt idx="2272">
                  <c:v>0.11793772588832488</c:v>
                </c:pt>
                <c:pt idx="2273">
                  <c:v>0.11792972588832489</c:v>
                </c:pt>
                <c:pt idx="2274">
                  <c:v>0.11792072588832488</c:v>
                </c:pt>
                <c:pt idx="2275">
                  <c:v>0.11791272588832488</c:v>
                </c:pt>
                <c:pt idx="2276">
                  <c:v>0.11790472588832489</c:v>
                </c:pt>
                <c:pt idx="2277">
                  <c:v>0.11789772588832488</c:v>
                </c:pt>
                <c:pt idx="2278">
                  <c:v>0.11788972588832489</c:v>
                </c:pt>
                <c:pt idx="2279">
                  <c:v>0.11788272588832488</c:v>
                </c:pt>
                <c:pt idx="2280">
                  <c:v>0.11787572588832489</c:v>
                </c:pt>
                <c:pt idx="2281">
                  <c:v>0.11786972588832488</c:v>
                </c:pt>
                <c:pt idx="2282">
                  <c:v>0.11786272588832489</c:v>
                </c:pt>
                <c:pt idx="2283">
                  <c:v>0.11785672588832488</c:v>
                </c:pt>
                <c:pt idx="2284">
                  <c:v>0.11785072588832488</c:v>
                </c:pt>
                <c:pt idx="2285">
                  <c:v>0.11784472588832488</c:v>
                </c:pt>
                <c:pt idx="2286">
                  <c:v>0.11783872588832488</c:v>
                </c:pt>
                <c:pt idx="2287">
                  <c:v>0.11783372588832489</c:v>
                </c:pt>
                <c:pt idx="2288">
                  <c:v>0.11782872588832488</c:v>
                </c:pt>
                <c:pt idx="2289">
                  <c:v>0.11782372588832488</c:v>
                </c:pt>
                <c:pt idx="2290">
                  <c:v>0.11781972588832489</c:v>
                </c:pt>
                <c:pt idx="2291">
                  <c:v>0.11781472588832488</c:v>
                </c:pt>
                <c:pt idx="2292">
                  <c:v>0.11781072588832488</c:v>
                </c:pt>
                <c:pt idx="2293">
                  <c:v>0.11780772588832489</c:v>
                </c:pt>
                <c:pt idx="2294">
                  <c:v>0.11780372588832488</c:v>
                </c:pt>
                <c:pt idx="2295">
                  <c:v>0.11780072588832488</c:v>
                </c:pt>
                <c:pt idx="2296">
                  <c:v>0.11779772588832488</c:v>
                </c:pt>
                <c:pt idx="2297">
                  <c:v>0.11779472588832489</c:v>
                </c:pt>
                <c:pt idx="2298">
                  <c:v>0.11779172588832489</c:v>
                </c:pt>
                <c:pt idx="2299">
                  <c:v>0.11778972588832488</c:v>
                </c:pt>
                <c:pt idx="2300">
                  <c:v>0.11778772588832488</c:v>
                </c:pt>
                <c:pt idx="2301">
                  <c:v>0.11778572588832488</c:v>
                </c:pt>
                <c:pt idx="2302">
                  <c:v>0.11778472588832488</c:v>
                </c:pt>
                <c:pt idx="2303">
                  <c:v>0.11778372588832488</c:v>
                </c:pt>
                <c:pt idx="2304">
                  <c:v>0.11778272588832488</c:v>
                </c:pt>
                <c:pt idx="2305">
                  <c:v>0.11778172588832488</c:v>
                </c:pt>
                <c:pt idx="2306">
                  <c:v>0.11778172588832488</c:v>
                </c:pt>
                <c:pt idx="2307">
                  <c:v>0.11778172588832488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Schrodinger!$R$459</c:f>
              <c:strCache>
                <c:ptCount val="1"/>
                <c:pt idx="0">
                  <c:v>3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Schrodinger!$R$460:$R$4895</c:f>
              <c:numCache>
                <c:formatCode>General</c:formatCode>
                <c:ptCount val="4436"/>
                <c:pt idx="779">
                  <c:v>0.1776802030456853</c:v>
                </c:pt>
                <c:pt idx="780">
                  <c:v>0.1776802030456853</c:v>
                </c:pt>
                <c:pt idx="781">
                  <c:v>0.1776802030456853</c:v>
                </c:pt>
                <c:pt idx="782">
                  <c:v>0.1776812030456853</c:v>
                </c:pt>
                <c:pt idx="783">
                  <c:v>0.1776812030456853</c:v>
                </c:pt>
                <c:pt idx="784">
                  <c:v>0.1776822030456853</c:v>
                </c:pt>
                <c:pt idx="785">
                  <c:v>0.1776832030456853</c:v>
                </c:pt>
                <c:pt idx="786">
                  <c:v>0.1776842030456853</c:v>
                </c:pt>
                <c:pt idx="787">
                  <c:v>0.1776862030456853</c:v>
                </c:pt>
                <c:pt idx="788">
                  <c:v>0.1776872030456853</c:v>
                </c:pt>
                <c:pt idx="789">
                  <c:v>0.17768920304568531</c:v>
                </c:pt>
                <c:pt idx="790">
                  <c:v>0.17769120304568531</c:v>
                </c:pt>
                <c:pt idx="791">
                  <c:v>0.17769320304568531</c:v>
                </c:pt>
                <c:pt idx="792">
                  <c:v>0.17769520304568531</c:v>
                </c:pt>
                <c:pt idx="793">
                  <c:v>0.17769720304568531</c:v>
                </c:pt>
                <c:pt idx="794">
                  <c:v>0.17770020304568529</c:v>
                </c:pt>
                <c:pt idx="795">
                  <c:v>0.17770220304568529</c:v>
                </c:pt>
                <c:pt idx="796">
                  <c:v>0.17770520304568532</c:v>
                </c:pt>
                <c:pt idx="797">
                  <c:v>0.1777082030456853</c:v>
                </c:pt>
                <c:pt idx="798">
                  <c:v>0.1777122030456853</c:v>
                </c:pt>
                <c:pt idx="799">
                  <c:v>0.1777152030456853</c:v>
                </c:pt>
                <c:pt idx="800">
                  <c:v>0.17771920304568531</c:v>
                </c:pt>
                <c:pt idx="801">
                  <c:v>0.17772220304568531</c:v>
                </c:pt>
                <c:pt idx="802">
                  <c:v>0.17772620304568532</c:v>
                </c:pt>
                <c:pt idx="803">
                  <c:v>0.17773020304568532</c:v>
                </c:pt>
                <c:pt idx="804">
                  <c:v>0.1777352030456853</c:v>
                </c:pt>
                <c:pt idx="805">
                  <c:v>0.1777392030456853</c:v>
                </c:pt>
                <c:pt idx="806">
                  <c:v>0.17774420304568531</c:v>
                </c:pt>
                <c:pt idx="807">
                  <c:v>0.17774920304568531</c:v>
                </c:pt>
                <c:pt idx="808">
                  <c:v>0.17775420304568529</c:v>
                </c:pt>
                <c:pt idx="809">
                  <c:v>0.17775920304568532</c:v>
                </c:pt>
                <c:pt idx="810">
                  <c:v>0.1777642030456853</c:v>
                </c:pt>
                <c:pt idx="811">
                  <c:v>0.1777702030456853</c:v>
                </c:pt>
                <c:pt idx="812">
                  <c:v>0.17777520304568531</c:v>
                </c:pt>
                <c:pt idx="813">
                  <c:v>0.17778120304568529</c:v>
                </c:pt>
                <c:pt idx="814">
                  <c:v>0.17778720304568529</c:v>
                </c:pt>
                <c:pt idx="815">
                  <c:v>0.1777932030456853</c:v>
                </c:pt>
                <c:pt idx="816">
                  <c:v>0.17780020304568531</c:v>
                </c:pt>
                <c:pt idx="817">
                  <c:v>0.17780620304568528</c:v>
                </c:pt>
                <c:pt idx="818">
                  <c:v>0.17781320304568532</c:v>
                </c:pt>
                <c:pt idx="819">
                  <c:v>0.1778202030456853</c:v>
                </c:pt>
                <c:pt idx="820">
                  <c:v>0.17782720304568531</c:v>
                </c:pt>
                <c:pt idx="821">
                  <c:v>0.17783420304568531</c:v>
                </c:pt>
                <c:pt idx="822">
                  <c:v>0.17784220304568532</c:v>
                </c:pt>
                <c:pt idx="823">
                  <c:v>0.1778492030456853</c:v>
                </c:pt>
                <c:pt idx="824">
                  <c:v>0.17785720304568531</c:v>
                </c:pt>
                <c:pt idx="825">
                  <c:v>0.17786520304568532</c:v>
                </c:pt>
                <c:pt idx="826">
                  <c:v>0.17787320304568532</c:v>
                </c:pt>
                <c:pt idx="827">
                  <c:v>0.1778812030456853</c:v>
                </c:pt>
                <c:pt idx="828">
                  <c:v>0.17789020304568531</c:v>
                </c:pt>
                <c:pt idx="829">
                  <c:v>0.17789820304568532</c:v>
                </c:pt>
                <c:pt idx="830">
                  <c:v>0.1779072030456853</c:v>
                </c:pt>
                <c:pt idx="831">
                  <c:v>0.17791620304568528</c:v>
                </c:pt>
                <c:pt idx="832">
                  <c:v>0.17792520304568532</c:v>
                </c:pt>
                <c:pt idx="833">
                  <c:v>0.1779342030456853</c:v>
                </c:pt>
                <c:pt idx="834">
                  <c:v>0.17794420304568531</c:v>
                </c:pt>
                <c:pt idx="835">
                  <c:v>0.17795320304568529</c:v>
                </c:pt>
                <c:pt idx="836">
                  <c:v>0.1779632030456853</c:v>
                </c:pt>
                <c:pt idx="837">
                  <c:v>0.17797320304568531</c:v>
                </c:pt>
                <c:pt idx="838">
                  <c:v>0.17798320304568532</c:v>
                </c:pt>
                <c:pt idx="839">
                  <c:v>0.17799320304568531</c:v>
                </c:pt>
                <c:pt idx="840">
                  <c:v>0.17800420304568532</c:v>
                </c:pt>
                <c:pt idx="841">
                  <c:v>0.1780142030456853</c:v>
                </c:pt>
                <c:pt idx="842">
                  <c:v>0.17802520304568531</c:v>
                </c:pt>
                <c:pt idx="843">
                  <c:v>0.17803620304568529</c:v>
                </c:pt>
                <c:pt idx="844">
                  <c:v>0.1780472030456853</c:v>
                </c:pt>
                <c:pt idx="845">
                  <c:v>0.17805820304568531</c:v>
                </c:pt>
                <c:pt idx="846">
                  <c:v>0.1780692030456853</c:v>
                </c:pt>
                <c:pt idx="847">
                  <c:v>0.17808120304568531</c:v>
                </c:pt>
                <c:pt idx="848">
                  <c:v>0.17809220304568529</c:v>
                </c:pt>
                <c:pt idx="849">
                  <c:v>0.17810420304568531</c:v>
                </c:pt>
                <c:pt idx="850">
                  <c:v>0.17811620304568532</c:v>
                </c:pt>
                <c:pt idx="851">
                  <c:v>0.1781282030456853</c:v>
                </c:pt>
                <c:pt idx="852">
                  <c:v>0.17814020304568529</c:v>
                </c:pt>
                <c:pt idx="853">
                  <c:v>0.1781532030456853</c:v>
                </c:pt>
                <c:pt idx="854">
                  <c:v>0.17816520304568531</c:v>
                </c:pt>
                <c:pt idx="855">
                  <c:v>0.17817820304568532</c:v>
                </c:pt>
                <c:pt idx="856">
                  <c:v>0.17819120304568531</c:v>
                </c:pt>
                <c:pt idx="857">
                  <c:v>0.17820320304568532</c:v>
                </c:pt>
                <c:pt idx="858">
                  <c:v>0.17821620304568531</c:v>
                </c:pt>
                <c:pt idx="859">
                  <c:v>0.17823020304568532</c:v>
                </c:pt>
                <c:pt idx="860">
                  <c:v>0.17824320304568531</c:v>
                </c:pt>
                <c:pt idx="861">
                  <c:v>0.17825620304568529</c:v>
                </c:pt>
                <c:pt idx="862">
                  <c:v>0.1782702030456853</c:v>
                </c:pt>
                <c:pt idx="863">
                  <c:v>0.17828420304568532</c:v>
                </c:pt>
                <c:pt idx="864">
                  <c:v>0.1782972030456853</c:v>
                </c:pt>
                <c:pt idx="865">
                  <c:v>0.17831120304568532</c:v>
                </c:pt>
                <c:pt idx="866">
                  <c:v>0.1783252030456853</c:v>
                </c:pt>
                <c:pt idx="867">
                  <c:v>0.17833920304568529</c:v>
                </c:pt>
                <c:pt idx="868">
                  <c:v>0.17835420304568531</c:v>
                </c:pt>
                <c:pt idx="869">
                  <c:v>0.17836820304568529</c:v>
                </c:pt>
                <c:pt idx="870">
                  <c:v>0.17838220304568531</c:v>
                </c:pt>
                <c:pt idx="871">
                  <c:v>0.17839720304568529</c:v>
                </c:pt>
                <c:pt idx="872">
                  <c:v>0.17841120304568531</c:v>
                </c:pt>
                <c:pt idx="873">
                  <c:v>0.17842620304568529</c:v>
                </c:pt>
                <c:pt idx="874">
                  <c:v>0.17844120304568531</c:v>
                </c:pt>
                <c:pt idx="875">
                  <c:v>0.17845620304568532</c:v>
                </c:pt>
                <c:pt idx="876">
                  <c:v>0.17847120304568531</c:v>
                </c:pt>
                <c:pt idx="877">
                  <c:v>0.1784862030456853</c:v>
                </c:pt>
                <c:pt idx="878">
                  <c:v>0.17850120304568529</c:v>
                </c:pt>
                <c:pt idx="879">
                  <c:v>0.1785162030456853</c:v>
                </c:pt>
                <c:pt idx="880">
                  <c:v>0.17853120304568532</c:v>
                </c:pt>
                <c:pt idx="881">
                  <c:v>0.1785462030456853</c:v>
                </c:pt>
                <c:pt idx="882">
                  <c:v>0.17856220304568532</c:v>
                </c:pt>
                <c:pt idx="883">
                  <c:v>0.17857720304568531</c:v>
                </c:pt>
                <c:pt idx="884">
                  <c:v>0.17859220304568529</c:v>
                </c:pt>
                <c:pt idx="885">
                  <c:v>0.17860820304568531</c:v>
                </c:pt>
                <c:pt idx="886">
                  <c:v>0.1786232030456853</c:v>
                </c:pt>
                <c:pt idx="887">
                  <c:v>0.17863820304568528</c:v>
                </c:pt>
                <c:pt idx="888">
                  <c:v>0.1786542030456853</c:v>
                </c:pt>
                <c:pt idx="889">
                  <c:v>0.17866920304568529</c:v>
                </c:pt>
                <c:pt idx="890">
                  <c:v>0.1786852030456853</c:v>
                </c:pt>
                <c:pt idx="891">
                  <c:v>0.17870020304568529</c:v>
                </c:pt>
                <c:pt idx="892">
                  <c:v>0.17871620304568531</c:v>
                </c:pt>
                <c:pt idx="893">
                  <c:v>0.17873120304568529</c:v>
                </c:pt>
                <c:pt idx="894">
                  <c:v>0.17874720304568531</c:v>
                </c:pt>
                <c:pt idx="895">
                  <c:v>0.1787622030456853</c:v>
                </c:pt>
                <c:pt idx="896">
                  <c:v>0.17877820304568531</c:v>
                </c:pt>
                <c:pt idx="897">
                  <c:v>0.1787932030456853</c:v>
                </c:pt>
                <c:pt idx="898">
                  <c:v>0.17880820304568529</c:v>
                </c:pt>
                <c:pt idx="899">
                  <c:v>0.1788232030456853</c:v>
                </c:pt>
                <c:pt idx="900">
                  <c:v>0.17883920304568529</c:v>
                </c:pt>
                <c:pt idx="901">
                  <c:v>0.17885420304568531</c:v>
                </c:pt>
                <c:pt idx="902">
                  <c:v>0.17886920304568532</c:v>
                </c:pt>
                <c:pt idx="903">
                  <c:v>0.17888420304568531</c:v>
                </c:pt>
                <c:pt idx="904">
                  <c:v>0.17889820304568532</c:v>
                </c:pt>
                <c:pt idx="905">
                  <c:v>0.17891320304568531</c:v>
                </c:pt>
                <c:pt idx="906">
                  <c:v>0.1789282030456853</c:v>
                </c:pt>
                <c:pt idx="907">
                  <c:v>0.17894220304568531</c:v>
                </c:pt>
                <c:pt idx="908">
                  <c:v>0.1789572030456853</c:v>
                </c:pt>
                <c:pt idx="909">
                  <c:v>0.17897120304568531</c:v>
                </c:pt>
                <c:pt idx="910">
                  <c:v>0.1789852030456853</c:v>
                </c:pt>
                <c:pt idx="911">
                  <c:v>0.17899920304568528</c:v>
                </c:pt>
                <c:pt idx="912">
                  <c:v>0.1790132030456853</c:v>
                </c:pt>
                <c:pt idx="913">
                  <c:v>0.17902620304568528</c:v>
                </c:pt>
                <c:pt idx="914">
                  <c:v>0.1790402030456853</c:v>
                </c:pt>
                <c:pt idx="915">
                  <c:v>0.17905320304568531</c:v>
                </c:pt>
                <c:pt idx="916">
                  <c:v>0.17906620304568532</c:v>
                </c:pt>
                <c:pt idx="917">
                  <c:v>0.17907920304568531</c:v>
                </c:pt>
                <c:pt idx="918">
                  <c:v>0.17909120304568532</c:v>
                </c:pt>
                <c:pt idx="919">
                  <c:v>0.17910320304568531</c:v>
                </c:pt>
                <c:pt idx="920">
                  <c:v>0.17911620304568532</c:v>
                </c:pt>
                <c:pt idx="921">
                  <c:v>0.1791272030456853</c:v>
                </c:pt>
                <c:pt idx="922">
                  <c:v>0.17913920304568531</c:v>
                </c:pt>
                <c:pt idx="923">
                  <c:v>0.1791502030456853</c:v>
                </c:pt>
                <c:pt idx="924">
                  <c:v>0.17916120304568531</c:v>
                </c:pt>
                <c:pt idx="925">
                  <c:v>0.17917220304568532</c:v>
                </c:pt>
                <c:pt idx="926">
                  <c:v>0.1791832030456853</c:v>
                </c:pt>
                <c:pt idx="927">
                  <c:v>0.17919320304568531</c:v>
                </c:pt>
                <c:pt idx="928">
                  <c:v>0.17920320304568532</c:v>
                </c:pt>
                <c:pt idx="929">
                  <c:v>0.1792122030456853</c:v>
                </c:pt>
                <c:pt idx="930">
                  <c:v>0.17922120304568528</c:v>
                </c:pt>
                <c:pt idx="931">
                  <c:v>0.17923020304568532</c:v>
                </c:pt>
                <c:pt idx="932">
                  <c:v>0.1792382030456853</c:v>
                </c:pt>
                <c:pt idx="933">
                  <c:v>0.17924720304568531</c:v>
                </c:pt>
                <c:pt idx="934">
                  <c:v>0.17925420304568529</c:v>
                </c:pt>
                <c:pt idx="935">
                  <c:v>0.1792622030456853</c:v>
                </c:pt>
                <c:pt idx="936">
                  <c:v>0.1792682030456853</c:v>
                </c:pt>
                <c:pt idx="937">
                  <c:v>0.17927520304568531</c:v>
                </c:pt>
                <c:pt idx="938">
                  <c:v>0.17928120304568529</c:v>
                </c:pt>
                <c:pt idx="939">
                  <c:v>0.17928720304568529</c:v>
                </c:pt>
                <c:pt idx="940">
                  <c:v>0.1792922030456853</c:v>
                </c:pt>
                <c:pt idx="941">
                  <c:v>0.1792972030456853</c:v>
                </c:pt>
                <c:pt idx="942">
                  <c:v>0.17930120304568531</c:v>
                </c:pt>
                <c:pt idx="943">
                  <c:v>0.17930520304568531</c:v>
                </c:pt>
                <c:pt idx="944">
                  <c:v>0.17930920304568532</c:v>
                </c:pt>
                <c:pt idx="945">
                  <c:v>0.17931220304568529</c:v>
                </c:pt>
                <c:pt idx="946">
                  <c:v>0.17931420304568529</c:v>
                </c:pt>
                <c:pt idx="947">
                  <c:v>0.1793162030456853</c:v>
                </c:pt>
                <c:pt idx="948">
                  <c:v>0.1793182030456853</c:v>
                </c:pt>
                <c:pt idx="949">
                  <c:v>0.1793192030456853</c:v>
                </c:pt>
                <c:pt idx="950">
                  <c:v>0.1793192030456853</c:v>
                </c:pt>
                <c:pt idx="951">
                  <c:v>0.1793192030456853</c:v>
                </c:pt>
                <c:pt idx="952">
                  <c:v>0.1793192030456853</c:v>
                </c:pt>
                <c:pt idx="953">
                  <c:v>0.1793182030456853</c:v>
                </c:pt>
                <c:pt idx="954">
                  <c:v>0.1793162030456853</c:v>
                </c:pt>
                <c:pt idx="955">
                  <c:v>0.17931420304568529</c:v>
                </c:pt>
                <c:pt idx="956">
                  <c:v>0.17931120304568532</c:v>
                </c:pt>
                <c:pt idx="957">
                  <c:v>0.17930820304568529</c:v>
                </c:pt>
                <c:pt idx="958">
                  <c:v>0.17930520304568531</c:v>
                </c:pt>
                <c:pt idx="959">
                  <c:v>0.17930020304568531</c:v>
                </c:pt>
                <c:pt idx="960">
                  <c:v>0.1792962030456853</c:v>
                </c:pt>
                <c:pt idx="961">
                  <c:v>0.1792902030456853</c:v>
                </c:pt>
                <c:pt idx="962">
                  <c:v>0.17928420304568532</c:v>
                </c:pt>
                <c:pt idx="963">
                  <c:v>0.17927820304568531</c:v>
                </c:pt>
                <c:pt idx="964">
                  <c:v>0.17927120304568531</c:v>
                </c:pt>
                <c:pt idx="965">
                  <c:v>0.1792642030456853</c:v>
                </c:pt>
                <c:pt idx="966">
                  <c:v>0.17925620304568529</c:v>
                </c:pt>
                <c:pt idx="967">
                  <c:v>0.17924720304568531</c:v>
                </c:pt>
                <c:pt idx="968">
                  <c:v>0.1792382030456853</c:v>
                </c:pt>
                <c:pt idx="969">
                  <c:v>0.17922920304568529</c:v>
                </c:pt>
                <c:pt idx="970">
                  <c:v>0.17921820304568531</c:v>
                </c:pt>
                <c:pt idx="971">
                  <c:v>0.1792082030456853</c:v>
                </c:pt>
                <c:pt idx="972">
                  <c:v>0.17919720304568532</c:v>
                </c:pt>
                <c:pt idx="973">
                  <c:v>0.1791852030456853</c:v>
                </c:pt>
                <c:pt idx="974">
                  <c:v>0.17917320304568529</c:v>
                </c:pt>
                <c:pt idx="975">
                  <c:v>0.17916020304568531</c:v>
                </c:pt>
                <c:pt idx="976">
                  <c:v>0.17914720304568532</c:v>
                </c:pt>
                <c:pt idx="977">
                  <c:v>0.17913420304568531</c:v>
                </c:pt>
                <c:pt idx="978">
                  <c:v>0.17911920304568529</c:v>
                </c:pt>
                <c:pt idx="979">
                  <c:v>0.17910520304568531</c:v>
                </c:pt>
                <c:pt idx="980">
                  <c:v>0.17909020304568529</c:v>
                </c:pt>
                <c:pt idx="981">
                  <c:v>0.17907520304568531</c:v>
                </c:pt>
                <c:pt idx="982">
                  <c:v>0.17905920304568529</c:v>
                </c:pt>
                <c:pt idx="983">
                  <c:v>0.1790432030456853</c:v>
                </c:pt>
                <c:pt idx="984">
                  <c:v>0.17902620304568528</c:v>
                </c:pt>
                <c:pt idx="985">
                  <c:v>0.17900920304568529</c:v>
                </c:pt>
                <c:pt idx="986">
                  <c:v>0.17899220304568531</c:v>
                </c:pt>
                <c:pt idx="987">
                  <c:v>0.17897420304568529</c:v>
                </c:pt>
                <c:pt idx="988">
                  <c:v>0.17895620304568532</c:v>
                </c:pt>
                <c:pt idx="989">
                  <c:v>0.17893820304568531</c:v>
                </c:pt>
                <c:pt idx="990">
                  <c:v>0.17891920304568532</c:v>
                </c:pt>
                <c:pt idx="991">
                  <c:v>0.17890020304568532</c:v>
                </c:pt>
                <c:pt idx="992">
                  <c:v>0.17888120304568531</c:v>
                </c:pt>
                <c:pt idx="993">
                  <c:v>0.17886220304568529</c:v>
                </c:pt>
                <c:pt idx="994">
                  <c:v>0.17884220304568532</c:v>
                </c:pt>
                <c:pt idx="995">
                  <c:v>0.1788232030456853</c:v>
                </c:pt>
                <c:pt idx="996">
                  <c:v>0.17880320304568531</c:v>
                </c:pt>
                <c:pt idx="997">
                  <c:v>0.17878320304568529</c:v>
                </c:pt>
                <c:pt idx="998">
                  <c:v>0.1787632030456853</c:v>
                </c:pt>
                <c:pt idx="999">
                  <c:v>0.17874220304568531</c:v>
                </c:pt>
                <c:pt idx="1000">
                  <c:v>0.17872220304568531</c:v>
                </c:pt>
                <c:pt idx="1001">
                  <c:v>0.17870220304568529</c:v>
                </c:pt>
                <c:pt idx="1002">
                  <c:v>0.1786812030456853</c:v>
                </c:pt>
                <c:pt idx="1003">
                  <c:v>0.17866120304568531</c:v>
                </c:pt>
                <c:pt idx="1004">
                  <c:v>0.17864020304568529</c:v>
                </c:pt>
                <c:pt idx="1005">
                  <c:v>0.17862020304568532</c:v>
                </c:pt>
                <c:pt idx="1006">
                  <c:v>0.1786002030456853</c:v>
                </c:pt>
                <c:pt idx="1007">
                  <c:v>0.17858020304568531</c:v>
                </c:pt>
                <c:pt idx="1008">
                  <c:v>0.17856020304568532</c:v>
                </c:pt>
                <c:pt idx="1009">
                  <c:v>0.1785402030456853</c:v>
                </c:pt>
                <c:pt idx="1010">
                  <c:v>0.17852020304568531</c:v>
                </c:pt>
                <c:pt idx="1011">
                  <c:v>0.17850120304568529</c:v>
                </c:pt>
                <c:pt idx="1012">
                  <c:v>0.17848120304568532</c:v>
                </c:pt>
                <c:pt idx="1013">
                  <c:v>0.1784622030456853</c:v>
                </c:pt>
                <c:pt idx="1014">
                  <c:v>0.17844420304568531</c:v>
                </c:pt>
                <c:pt idx="1015">
                  <c:v>0.17842520304568532</c:v>
                </c:pt>
                <c:pt idx="1016">
                  <c:v>0.1784072030456853</c:v>
                </c:pt>
                <c:pt idx="1017">
                  <c:v>0.17838920304568529</c:v>
                </c:pt>
                <c:pt idx="1018">
                  <c:v>0.1783722030456853</c:v>
                </c:pt>
                <c:pt idx="1019">
                  <c:v>0.17835520304568531</c:v>
                </c:pt>
                <c:pt idx="1020">
                  <c:v>0.17833920304568529</c:v>
                </c:pt>
                <c:pt idx="1021">
                  <c:v>0.1783232030456853</c:v>
                </c:pt>
                <c:pt idx="1022">
                  <c:v>0.17830720304568531</c:v>
                </c:pt>
                <c:pt idx="1023">
                  <c:v>0.1782922030456853</c:v>
                </c:pt>
                <c:pt idx="1024">
                  <c:v>0.17827820304568531</c:v>
                </c:pt>
                <c:pt idx="1025">
                  <c:v>0.1782642030456853</c:v>
                </c:pt>
                <c:pt idx="1026">
                  <c:v>0.17825020304568528</c:v>
                </c:pt>
                <c:pt idx="1027">
                  <c:v>0.1782382030456853</c:v>
                </c:pt>
                <c:pt idx="1028">
                  <c:v>0.17822620304568532</c:v>
                </c:pt>
                <c:pt idx="1029">
                  <c:v>0.1782142030456853</c:v>
                </c:pt>
                <c:pt idx="1030">
                  <c:v>0.17820320304568532</c:v>
                </c:pt>
                <c:pt idx="1031">
                  <c:v>0.17819320304568531</c:v>
                </c:pt>
                <c:pt idx="1032">
                  <c:v>0.1781842030456853</c:v>
                </c:pt>
                <c:pt idx="1033">
                  <c:v>0.17817520304568529</c:v>
                </c:pt>
                <c:pt idx="1034">
                  <c:v>0.17816720304568529</c:v>
                </c:pt>
                <c:pt idx="1035">
                  <c:v>0.17816020304568531</c:v>
                </c:pt>
                <c:pt idx="1036">
                  <c:v>0.1781532030456853</c:v>
                </c:pt>
                <c:pt idx="1037">
                  <c:v>0.17814820304568529</c:v>
                </c:pt>
                <c:pt idx="1038">
                  <c:v>0.17814320304568532</c:v>
                </c:pt>
                <c:pt idx="1039">
                  <c:v>0.17813920304568531</c:v>
                </c:pt>
                <c:pt idx="1040">
                  <c:v>0.17813520304568531</c:v>
                </c:pt>
                <c:pt idx="1041">
                  <c:v>0.17813320304568531</c:v>
                </c:pt>
                <c:pt idx="1042">
                  <c:v>0.1781312030456853</c:v>
                </c:pt>
                <c:pt idx="1043">
                  <c:v>0.1781302030456853</c:v>
                </c:pt>
                <c:pt idx="1044">
                  <c:v>0.1781302030456853</c:v>
                </c:pt>
                <c:pt idx="1045">
                  <c:v>0.1781312030456853</c:v>
                </c:pt>
                <c:pt idx="1046">
                  <c:v>0.17813220304568531</c:v>
                </c:pt>
                <c:pt idx="1047">
                  <c:v>0.17813520304568531</c:v>
                </c:pt>
                <c:pt idx="1048">
                  <c:v>0.17813820304568528</c:v>
                </c:pt>
                <c:pt idx="1049">
                  <c:v>0.17814220304568529</c:v>
                </c:pt>
                <c:pt idx="1050">
                  <c:v>0.17814720304568532</c:v>
                </c:pt>
                <c:pt idx="1051">
                  <c:v>0.1781532030456853</c:v>
                </c:pt>
                <c:pt idx="1052">
                  <c:v>0.17816020304568531</c:v>
                </c:pt>
                <c:pt idx="1053">
                  <c:v>0.17816720304568529</c:v>
                </c:pt>
                <c:pt idx="1054">
                  <c:v>0.17817520304568529</c:v>
                </c:pt>
                <c:pt idx="1055">
                  <c:v>0.1781842030456853</c:v>
                </c:pt>
                <c:pt idx="1056">
                  <c:v>0.17819420304568528</c:v>
                </c:pt>
                <c:pt idx="1057">
                  <c:v>0.17820420304568529</c:v>
                </c:pt>
                <c:pt idx="1058">
                  <c:v>0.17821620304568531</c:v>
                </c:pt>
                <c:pt idx="1059">
                  <c:v>0.17822820304568532</c:v>
                </c:pt>
                <c:pt idx="1060">
                  <c:v>0.1782402030456853</c:v>
                </c:pt>
                <c:pt idx="1061">
                  <c:v>0.17825420304568529</c:v>
                </c:pt>
                <c:pt idx="1062">
                  <c:v>0.1782682030456853</c:v>
                </c:pt>
                <c:pt idx="1063">
                  <c:v>0.17828220304568532</c:v>
                </c:pt>
                <c:pt idx="1064">
                  <c:v>0.17829820304568531</c:v>
                </c:pt>
                <c:pt idx="1065">
                  <c:v>0.17831420304568529</c:v>
                </c:pt>
                <c:pt idx="1066">
                  <c:v>0.17833020304568531</c:v>
                </c:pt>
                <c:pt idx="1067">
                  <c:v>0.1783482030456853</c:v>
                </c:pt>
                <c:pt idx="1068">
                  <c:v>0.17836520304568532</c:v>
                </c:pt>
                <c:pt idx="1069">
                  <c:v>0.17838320304568531</c:v>
                </c:pt>
                <c:pt idx="1070">
                  <c:v>0.1784022030456853</c:v>
                </c:pt>
                <c:pt idx="1071">
                  <c:v>0.17842120304568532</c:v>
                </c:pt>
                <c:pt idx="1072">
                  <c:v>0.17844120304568531</c:v>
                </c:pt>
                <c:pt idx="1073">
                  <c:v>0.1784612030456853</c:v>
                </c:pt>
                <c:pt idx="1074">
                  <c:v>0.17848120304568532</c:v>
                </c:pt>
                <c:pt idx="1075">
                  <c:v>0.17850220304568531</c:v>
                </c:pt>
                <c:pt idx="1076">
                  <c:v>0.17852220304568531</c:v>
                </c:pt>
                <c:pt idx="1077">
                  <c:v>0.1785442030456853</c:v>
                </c:pt>
                <c:pt idx="1078">
                  <c:v>0.17856520304568529</c:v>
                </c:pt>
                <c:pt idx="1079">
                  <c:v>0.17858720304568532</c:v>
                </c:pt>
                <c:pt idx="1080">
                  <c:v>0.17860820304568531</c:v>
                </c:pt>
                <c:pt idx="1081">
                  <c:v>0.1786302030456853</c:v>
                </c:pt>
                <c:pt idx="1082">
                  <c:v>0.1786522030456853</c:v>
                </c:pt>
                <c:pt idx="1083">
                  <c:v>0.17867420304568532</c:v>
                </c:pt>
                <c:pt idx="1084">
                  <c:v>0.17869620304568529</c:v>
                </c:pt>
                <c:pt idx="1085">
                  <c:v>0.17871820304568531</c:v>
                </c:pt>
                <c:pt idx="1086">
                  <c:v>0.1787402030456853</c:v>
                </c:pt>
                <c:pt idx="1087">
                  <c:v>0.1787622030456853</c:v>
                </c:pt>
                <c:pt idx="1088">
                  <c:v>0.17878420304568532</c:v>
                </c:pt>
                <c:pt idx="1089">
                  <c:v>0.17880520304568531</c:v>
                </c:pt>
                <c:pt idx="1090">
                  <c:v>0.17882620304568531</c:v>
                </c:pt>
                <c:pt idx="1091">
                  <c:v>0.1788472030456853</c:v>
                </c:pt>
                <c:pt idx="1092">
                  <c:v>0.17886820304568529</c:v>
                </c:pt>
                <c:pt idx="1093">
                  <c:v>0.17888920304568529</c:v>
                </c:pt>
                <c:pt idx="1094">
                  <c:v>0.17890920304568531</c:v>
                </c:pt>
                <c:pt idx="1095">
                  <c:v>0.1789282030456853</c:v>
                </c:pt>
                <c:pt idx="1096">
                  <c:v>0.17894820304568532</c:v>
                </c:pt>
                <c:pt idx="1097">
                  <c:v>0.17896620304568531</c:v>
                </c:pt>
                <c:pt idx="1098">
                  <c:v>0.1789852030456853</c:v>
                </c:pt>
                <c:pt idx="1099">
                  <c:v>0.17900320304568529</c:v>
                </c:pt>
                <c:pt idx="1100">
                  <c:v>0.17902020304568531</c:v>
                </c:pt>
                <c:pt idx="1101">
                  <c:v>0.17903720304568532</c:v>
                </c:pt>
                <c:pt idx="1102">
                  <c:v>0.17905320304568531</c:v>
                </c:pt>
                <c:pt idx="1103">
                  <c:v>0.1790682030456853</c:v>
                </c:pt>
                <c:pt idx="1104">
                  <c:v>0.17908320304568531</c:v>
                </c:pt>
                <c:pt idx="1105">
                  <c:v>0.1790972030456853</c:v>
                </c:pt>
                <c:pt idx="1106">
                  <c:v>0.17911020304568531</c:v>
                </c:pt>
                <c:pt idx="1107">
                  <c:v>0.1791232030456853</c:v>
                </c:pt>
                <c:pt idx="1108">
                  <c:v>0.17913520304568531</c:v>
                </c:pt>
                <c:pt idx="1109">
                  <c:v>0.17914620304568529</c:v>
                </c:pt>
                <c:pt idx="1110">
                  <c:v>0.1791562030456853</c:v>
                </c:pt>
                <c:pt idx="1111">
                  <c:v>0.17916620304568531</c:v>
                </c:pt>
                <c:pt idx="1112">
                  <c:v>0.17917420304568532</c:v>
                </c:pt>
                <c:pt idx="1113">
                  <c:v>0.1791822030456853</c:v>
                </c:pt>
                <c:pt idx="1114">
                  <c:v>0.17918920304568531</c:v>
                </c:pt>
                <c:pt idx="1115">
                  <c:v>0.17919520304568531</c:v>
                </c:pt>
                <c:pt idx="1116">
                  <c:v>0.17920020304568529</c:v>
                </c:pt>
                <c:pt idx="1117">
                  <c:v>0.17920520304568532</c:v>
                </c:pt>
                <c:pt idx="1118">
                  <c:v>0.1792082030456853</c:v>
                </c:pt>
                <c:pt idx="1119">
                  <c:v>0.1792102030456853</c:v>
                </c:pt>
                <c:pt idx="1120">
                  <c:v>0.1792122030456853</c:v>
                </c:pt>
                <c:pt idx="1121">
                  <c:v>0.1792122030456853</c:v>
                </c:pt>
                <c:pt idx="1122">
                  <c:v>0.1792122030456853</c:v>
                </c:pt>
                <c:pt idx="1123">
                  <c:v>0.1792112030456853</c:v>
                </c:pt>
                <c:pt idx="1124">
                  <c:v>0.1792092030456853</c:v>
                </c:pt>
                <c:pt idx="1125">
                  <c:v>0.1792062030456853</c:v>
                </c:pt>
                <c:pt idx="1126">
                  <c:v>0.17920220304568529</c:v>
                </c:pt>
                <c:pt idx="1127">
                  <c:v>0.17919720304568532</c:v>
                </c:pt>
                <c:pt idx="1128">
                  <c:v>0.17919120304568531</c:v>
                </c:pt>
                <c:pt idx="1129">
                  <c:v>0.1791852030456853</c:v>
                </c:pt>
                <c:pt idx="1130">
                  <c:v>0.1791772030456853</c:v>
                </c:pt>
                <c:pt idx="1131">
                  <c:v>0.17916920304568529</c:v>
                </c:pt>
                <c:pt idx="1132">
                  <c:v>0.17915920304568531</c:v>
                </c:pt>
                <c:pt idx="1133">
                  <c:v>0.17914920304568532</c:v>
                </c:pt>
                <c:pt idx="1134">
                  <c:v>0.17913920304568531</c:v>
                </c:pt>
                <c:pt idx="1135">
                  <c:v>0.1791272030456853</c:v>
                </c:pt>
                <c:pt idx="1136">
                  <c:v>0.17911520304568529</c:v>
                </c:pt>
                <c:pt idx="1137">
                  <c:v>0.1791012030456853</c:v>
                </c:pt>
                <c:pt idx="1138">
                  <c:v>0.17908820304568529</c:v>
                </c:pt>
                <c:pt idx="1139">
                  <c:v>0.1790732030456853</c:v>
                </c:pt>
                <c:pt idx="1140">
                  <c:v>0.17905820304568532</c:v>
                </c:pt>
                <c:pt idx="1141">
                  <c:v>0.1790422030456853</c:v>
                </c:pt>
                <c:pt idx="1142">
                  <c:v>0.17902520304568531</c:v>
                </c:pt>
                <c:pt idx="1143">
                  <c:v>0.17900820304568532</c:v>
                </c:pt>
                <c:pt idx="1144">
                  <c:v>0.1789912030456853</c:v>
                </c:pt>
                <c:pt idx="1145">
                  <c:v>0.17897220304568529</c:v>
                </c:pt>
                <c:pt idx="1146">
                  <c:v>0.17895420304568532</c:v>
                </c:pt>
                <c:pt idx="1147">
                  <c:v>0.1789352030456853</c:v>
                </c:pt>
                <c:pt idx="1148">
                  <c:v>0.17891520304568531</c:v>
                </c:pt>
                <c:pt idx="1149">
                  <c:v>0.17889520304568529</c:v>
                </c:pt>
                <c:pt idx="1150">
                  <c:v>0.1788752030456853</c:v>
                </c:pt>
                <c:pt idx="1151">
                  <c:v>0.17885420304568531</c:v>
                </c:pt>
                <c:pt idx="1152">
                  <c:v>0.17883320304568529</c:v>
                </c:pt>
                <c:pt idx="1153">
                  <c:v>0.17881220304568529</c:v>
                </c:pt>
                <c:pt idx="1154">
                  <c:v>0.1787902030456853</c:v>
                </c:pt>
                <c:pt idx="1155">
                  <c:v>0.1787682030456853</c:v>
                </c:pt>
                <c:pt idx="1156">
                  <c:v>0.17874720304568531</c:v>
                </c:pt>
                <c:pt idx="1157">
                  <c:v>0.17872520304568529</c:v>
                </c:pt>
                <c:pt idx="1158">
                  <c:v>0.17870320304568532</c:v>
                </c:pt>
                <c:pt idx="1159">
                  <c:v>0.1786812030456853</c:v>
                </c:pt>
                <c:pt idx="1160">
                  <c:v>0.17865920304568531</c:v>
                </c:pt>
                <c:pt idx="1161">
                  <c:v>0.17863720304568531</c:v>
                </c:pt>
                <c:pt idx="1162">
                  <c:v>0.17861520304568529</c:v>
                </c:pt>
                <c:pt idx="1163">
                  <c:v>0.17859320304568532</c:v>
                </c:pt>
                <c:pt idx="1164">
                  <c:v>0.1785712030456853</c:v>
                </c:pt>
                <c:pt idx="1165">
                  <c:v>0.17855020304568531</c:v>
                </c:pt>
                <c:pt idx="1166">
                  <c:v>0.17852820304568529</c:v>
                </c:pt>
                <c:pt idx="1167">
                  <c:v>0.17850720304568529</c:v>
                </c:pt>
                <c:pt idx="1168">
                  <c:v>0.1784872030456853</c:v>
                </c:pt>
                <c:pt idx="1169">
                  <c:v>0.17846620304568531</c:v>
                </c:pt>
                <c:pt idx="1170">
                  <c:v>0.17844620304568531</c:v>
                </c:pt>
                <c:pt idx="1171">
                  <c:v>0.17842720304568532</c:v>
                </c:pt>
                <c:pt idx="1172">
                  <c:v>0.1784072030456853</c:v>
                </c:pt>
                <c:pt idx="1173">
                  <c:v>0.17838820304568531</c:v>
                </c:pt>
                <c:pt idx="1174">
                  <c:v>0.17837020304568529</c:v>
                </c:pt>
                <c:pt idx="1175">
                  <c:v>0.1783522030456853</c:v>
                </c:pt>
                <c:pt idx="1176">
                  <c:v>0.17833520304568529</c:v>
                </c:pt>
                <c:pt idx="1177">
                  <c:v>0.1783182030456853</c:v>
                </c:pt>
                <c:pt idx="1178">
                  <c:v>0.17830220304568531</c:v>
                </c:pt>
                <c:pt idx="1179">
                  <c:v>0.17828720304568529</c:v>
                </c:pt>
                <c:pt idx="1180">
                  <c:v>0.17827220304568531</c:v>
                </c:pt>
                <c:pt idx="1181">
                  <c:v>0.17825820304568529</c:v>
                </c:pt>
                <c:pt idx="1182">
                  <c:v>0.17824420304568531</c:v>
                </c:pt>
                <c:pt idx="1183">
                  <c:v>0.17823120304568529</c:v>
                </c:pt>
                <c:pt idx="1184">
                  <c:v>0.17821920304568531</c:v>
                </c:pt>
                <c:pt idx="1185">
                  <c:v>0.1782082030456853</c:v>
                </c:pt>
                <c:pt idx="1186">
                  <c:v>0.17819720304568532</c:v>
                </c:pt>
                <c:pt idx="1187">
                  <c:v>0.17818720304568531</c:v>
                </c:pt>
                <c:pt idx="1188">
                  <c:v>0.17817820304568532</c:v>
                </c:pt>
                <c:pt idx="1189">
                  <c:v>0.17817020304568532</c:v>
                </c:pt>
                <c:pt idx="1190">
                  <c:v>0.17816220304568531</c:v>
                </c:pt>
                <c:pt idx="1191">
                  <c:v>0.1781562030456853</c:v>
                </c:pt>
                <c:pt idx="1192">
                  <c:v>0.1781502030456853</c:v>
                </c:pt>
                <c:pt idx="1193">
                  <c:v>0.17814520304568532</c:v>
                </c:pt>
                <c:pt idx="1194">
                  <c:v>0.17814120304568531</c:v>
                </c:pt>
                <c:pt idx="1195">
                  <c:v>0.17813720304568531</c:v>
                </c:pt>
                <c:pt idx="1196">
                  <c:v>0.17813520304568531</c:v>
                </c:pt>
                <c:pt idx="1197">
                  <c:v>0.17813320304568531</c:v>
                </c:pt>
                <c:pt idx="1198">
                  <c:v>0.17813320304568531</c:v>
                </c:pt>
                <c:pt idx="1199">
                  <c:v>0.17813320304568531</c:v>
                </c:pt>
                <c:pt idx="1200">
                  <c:v>0.17813420304568531</c:v>
                </c:pt>
                <c:pt idx="1201">
                  <c:v>0.17813520304568531</c:v>
                </c:pt>
                <c:pt idx="1202">
                  <c:v>0.17813820304568528</c:v>
                </c:pt>
                <c:pt idx="1203">
                  <c:v>0.17814120304568531</c:v>
                </c:pt>
                <c:pt idx="1204">
                  <c:v>0.17814520304568532</c:v>
                </c:pt>
                <c:pt idx="1205">
                  <c:v>0.1781502030456853</c:v>
                </c:pt>
                <c:pt idx="1206">
                  <c:v>0.1781562030456853</c:v>
                </c:pt>
                <c:pt idx="1207">
                  <c:v>0.17816320304568531</c:v>
                </c:pt>
                <c:pt idx="1208">
                  <c:v>0.17817020304568532</c:v>
                </c:pt>
                <c:pt idx="1209">
                  <c:v>0.17817820304568532</c:v>
                </c:pt>
                <c:pt idx="1210">
                  <c:v>0.17818720304568531</c:v>
                </c:pt>
                <c:pt idx="1211">
                  <c:v>0.17819720304568532</c:v>
                </c:pt>
                <c:pt idx="1212">
                  <c:v>0.1782072030456853</c:v>
                </c:pt>
                <c:pt idx="1213">
                  <c:v>0.17821820304568531</c:v>
                </c:pt>
                <c:pt idx="1214">
                  <c:v>0.17823020304568532</c:v>
                </c:pt>
                <c:pt idx="1215">
                  <c:v>0.1782422030456853</c:v>
                </c:pt>
                <c:pt idx="1216">
                  <c:v>0.17825520304568532</c:v>
                </c:pt>
                <c:pt idx="1217">
                  <c:v>0.1782682030456853</c:v>
                </c:pt>
                <c:pt idx="1218">
                  <c:v>0.17828320304568529</c:v>
                </c:pt>
                <c:pt idx="1219">
                  <c:v>0.1782972030456853</c:v>
                </c:pt>
                <c:pt idx="1220">
                  <c:v>0.17831320304568532</c:v>
                </c:pt>
                <c:pt idx="1221">
                  <c:v>0.17832820304568531</c:v>
                </c:pt>
                <c:pt idx="1222">
                  <c:v>0.1783452030456853</c:v>
                </c:pt>
                <c:pt idx="1223">
                  <c:v>0.17836120304568531</c:v>
                </c:pt>
                <c:pt idx="1224">
                  <c:v>0.1783782030456853</c:v>
                </c:pt>
                <c:pt idx="1225">
                  <c:v>0.17839620304568532</c:v>
                </c:pt>
                <c:pt idx="1226">
                  <c:v>0.17841420304568531</c:v>
                </c:pt>
                <c:pt idx="1227">
                  <c:v>0.1784322030456853</c:v>
                </c:pt>
                <c:pt idx="1228">
                  <c:v>0.17845120304568529</c:v>
                </c:pt>
                <c:pt idx="1229">
                  <c:v>0.17847020304568531</c:v>
                </c:pt>
                <c:pt idx="1230">
                  <c:v>0.1784892030456853</c:v>
                </c:pt>
                <c:pt idx="1231">
                  <c:v>0.17850920304568529</c:v>
                </c:pt>
                <c:pt idx="1232">
                  <c:v>0.17852920304568531</c:v>
                </c:pt>
                <c:pt idx="1233">
                  <c:v>0.17854920304568531</c:v>
                </c:pt>
                <c:pt idx="1234">
                  <c:v>0.1785692030456853</c:v>
                </c:pt>
                <c:pt idx="1235">
                  <c:v>0.17858920304568532</c:v>
                </c:pt>
                <c:pt idx="1236">
                  <c:v>0.17860920304568531</c:v>
                </c:pt>
                <c:pt idx="1237">
                  <c:v>0.1786302030456853</c:v>
                </c:pt>
                <c:pt idx="1238">
                  <c:v>0.1786502030456853</c:v>
                </c:pt>
                <c:pt idx="1239">
                  <c:v>0.17867120304568529</c:v>
                </c:pt>
                <c:pt idx="1240">
                  <c:v>0.17869220304568531</c:v>
                </c:pt>
                <c:pt idx="1241">
                  <c:v>0.1787122030456853</c:v>
                </c:pt>
                <c:pt idx="1242">
                  <c:v>0.1787332030456853</c:v>
                </c:pt>
                <c:pt idx="1243">
                  <c:v>0.17875320304568532</c:v>
                </c:pt>
                <c:pt idx="1244">
                  <c:v>0.17877420304568531</c:v>
                </c:pt>
                <c:pt idx="1245">
                  <c:v>0.1787942030456853</c:v>
                </c:pt>
                <c:pt idx="1246">
                  <c:v>0.17881420304568529</c:v>
                </c:pt>
                <c:pt idx="1247">
                  <c:v>0.17883420304568531</c:v>
                </c:pt>
                <c:pt idx="1248">
                  <c:v>0.17885420304568531</c:v>
                </c:pt>
                <c:pt idx="1249">
                  <c:v>0.1788732030456853</c:v>
                </c:pt>
                <c:pt idx="1250">
                  <c:v>0.17889320304568529</c:v>
                </c:pt>
                <c:pt idx="1251">
                  <c:v>0.17891220304568531</c:v>
                </c:pt>
                <c:pt idx="1252">
                  <c:v>0.1789312030456853</c:v>
                </c:pt>
                <c:pt idx="1253">
                  <c:v>0.17894920304568529</c:v>
                </c:pt>
                <c:pt idx="1254">
                  <c:v>0.17896720304568531</c:v>
                </c:pt>
                <c:pt idx="1255">
                  <c:v>0.1789852030456853</c:v>
                </c:pt>
                <c:pt idx="1256">
                  <c:v>0.17900320304568529</c:v>
                </c:pt>
                <c:pt idx="1257">
                  <c:v>0.17902020304568531</c:v>
                </c:pt>
                <c:pt idx="1258">
                  <c:v>0.17903720304568532</c:v>
                </c:pt>
                <c:pt idx="1259">
                  <c:v>0.17905320304568531</c:v>
                </c:pt>
                <c:pt idx="1260">
                  <c:v>0.1790692030456853</c:v>
                </c:pt>
                <c:pt idx="1261">
                  <c:v>0.17908420304568529</c:v>
                </c:pt>
                <c:pt idx="1262">
                  <c:v>0.1791002030456853</c:v>
                </c:pt>
                <c:pt idx="1263">
                  <c:v>0.17911420304568532</c:v>
                </c:pt>
                <c:pt idx="1264">
                  <c:v>0.1791282030456853</c:v>
                </c:pt>
                <c:pt idx="1265">
                  <c:v>0.17914220304568529</c:v>
                </c:pt>
                <c:pt idx="1266">
                  <c:v>0.1791552030456853</c:v>
                </c:pt>
                <c:pt idx="1267">
                  <c:v>0.17916820304568531</c:v>
                </c:pt>
                <c:pt idx="1268">
                  <c:v>0.1791802030456853</c:v>
                </c:pt>
                <c:pt idx="1269">
                  <c:v>0.17919220304568531</c:v>
                </c:pt>
                <c:pt idx="1270">
                  <c:v>0.17920320304568532</c:v>
                </c:pt>
                <c:pt idx="1271">
                  <c:v>0.1792132030456853</c:v>
                </c:pt>
                <c:pt idx="1272">
                  <c:v>0.17922320304568529</c:v>
                </c:pt>
                <c:pt idx="1273">
                  <c:v>0.1792332030456853</c:v>
                </c:pt>
                <c:pt idx="1274">
                  <c:v>0.17924220304568531</c:v>
                </c:pt>
                <c:pt idx="1275">
                  <c:v>0.17925020304568529</c:v>
                </c:pt>
                <c:pt idx="1276">
                  <c:v>0.17925820304568529</c:v>
                </c:pt>
                <c:pt idx="1277">
                  <c:v>0.1792652030456853</c:v>
                </c:pt>
                <c:pt idx="1278">
                  <c:v>0.17927220304568531</c:v>
                </c:pt>
                <c:pt idx="1279">
                  <c:v>0.17927820304568531</c:v>
                </c:pt>
                <c:pt idx="1280">
                  <c:v>0.17928420304568532</c:v>
                </c:pt>
                <c:pt idx="1281">
                  <c:v>0.17928820304568532</c:v>
                </c:pt>
                <c:pt idx="1282">
                  <c:v>0.1792932030456853</c:v>
                </c:pt>
                <c:pt idx="1283">
                  <c:v>0.1792972030456853</c:v>
                </c:pt>
                <c:pt idx="1284">
                  <c:v>0.17930020304568531</c:v>
                </c:pt>
                <c:pt idx="1285">
                  <c:v>0.17930320304568531</c:v>
                </c:pt>
                <c:pt idx="1286">
                  <c:v>0.17930520304568531</c:v>
                </c:pt>
                <c:pt idx="1287">
                  <c:v>0.17930620304568529</c:v>
                </c:pt>
                <c:pt idx="1288">
                  <c:v>0.17930820304568529</c:v>
                </c:pt>
                <c:pt idx="1289">
                  <c:v>0.17930820304568529</c:v>
                </c:pt>
                <c:pt idx="1290">
                  <c:v>0.17930820304568529</c:v>
                </c:pt>
                <c:pt idx="1291">
                  <c:v>0.17930720304568531</c:v>
                </c:pt>
                <c:pt idx="1292">
                  <c:v>0.17930620304568529</c:v>
                </c:pt>
                <c:pt idx="1293">
                  <c:v>0.17930520304568531</c:v>
                </c:pt>
                <c:pt idx="1294">
                  <c:v>0.17930220304568531</c:v>
                </c:pt>
                <c:pt idx="1295">
                  <c:v>0.17930020304568531</c:v>
                </c:pt>
                <c:pt idx="1296">
                  <c:v>0.1792972030456853</c:v>
                </c:pt>
                <c:pt idx="1297">
                  <c:v>0.1792932030456853</c:v>
                </c:pt>
                <c:pt idx="1298">
                  <c:v>0.1792892030456853</c:v>
                </c:pt>
                <c:pt idx="1299">
                  <c:v>0.17928420304568532</c:v>
                </c:pt>
                <c:pt idx="1300">
                  <c:v>0.17927920304568529</c:v>
                </c:pt>
                <c:pt idx="1301">
                  <c:v>0.17927320304568531</c:v>
                </c:pt>
                <c:pt idx="1302">
                  <c:v>0.1792672030456853</c:v>
                </c:pt>
                <c:pt idx="1303">
                  <c:v>0.17926120304568532</c:v>
                </c:pt>
                <c:pt idx="1304">
                  <c:v>0.17925420304568529</c:v>
                </c:pt>
                <c:pt idx="1305">
                  <c:v>0.17924620304568531</c:v>
                </c:pt>
                <c:pt idx="1306">
                  <c:v>0.1792392030456853</c:v>
                </c:pt>
                <c:pt idx="1307">
                  <c:v>0.17923020304568532</c:v>
                </c:pt>
                <c:pt idx="1308">
                  <c:v>0.17922220304568531</c:v>
                </c:pt>
                <c:pt idx="1309">
                  <c:v>0.1792132030456853</c:v>
                </c:pt>
                <c:pt idx="1310">
                  <c:v>0.17920320304568532</c:v>
                </c:pt>
                <c:pt idx="1311">
                  <c:v>0.17919420304568529</c:v>
                </c:pt>
                <c:pt idx="1312">
                  <c:v>0.1791842030456853</c:v>
                </c:pt>
                <c:pt idx="1313">
                  <c:v>0.17917320304568529</c:v>
                </c:pt>
                <c:pt idx="1314">
                  <c:v>0.17916220304568531</c:v>
                </c:pt>
                <c:pt idx="1315">
                  <c:v>0.1791512030456853</c:v>
                </c:pt>
                <c:pt idx="1316">
                  <c:v>0.17914020304568529</c:v>
                </c:pt>
                <c:pt idx="1317">
                  <c:v>0.1791282030456853</c:v>
                </c:pt>
                <c:pt idx="1318">
                  <c:v>0.17911620304568532</c:v>
                </c:pt>
                <c:pt idx="1319">
                  <c:v>0.17910420304568531</c:v>
                </c:pt>
                <c:pt idx="1320">
                  <c:v>0.17909220304568529</c:v>
                </c:pt>
                <c:pt idx="1321">
                  <c:v>0.17907920304568531</c:v>
                </c:pt>
                <c:pt idx="1322">
                  <c:v>0.17906620304568532</c:v>
                </c:pt>
                <c:pt idx="1323">
                  <c:v>0.17905220304568531</c:v>
                </c:pt>
                <c:pt idx="1324">
                  <c:v>0.17903920304568532</c:v>
                </c:pt>
                <c:pt idx="1325">
                  <c:v>0.17902520304568531</c:v>
                </c:pt>
                <c:pt idx="1326">
                  <c:v>0.1790112030456853</c:v>
                </c:pt>
                <c:pt idx="1327">
                  <c:v>0.17899720304568531</c:v>
                </c:pt>
                <c:pt idx="1328">
                  <c:v>0.17898320304568532</c:v>
                </c:pt>
                <c:pt idx="1329">
                  <c:v>0.17896820304568531</c:v>
                </c:pt>
                <c:pt idx="1330">
                  <c:v>0.17895420304568532</c:v>
                </c:pt>
                <c:pt idx="1331">
                  <c:v>0.17893920304568531</c:v>
                </c:pt>
                <c:pt idx="1332">
                  <c:v>0.17892420304568529</c:v>
                </c:pt>
                <c:pt idx="1333">
                  <c:v>0.17890920304568531</c:v>
                </c:pt>
                <c:pt idx="1334">
                  <c:v>0.17889420304568532</c:v>
                </c:pt>
                <c:pt idx="1335">
                  <c:v>0.1788792030456853</c:v>
                </c:pt>
                <c:pt idx="1336">
                  <c:v>0.17886320304568532</c:v>
                </c:pt>
                <c:pt idx="1337">
                  <c:v>0.1788482030456853</c:v>
                </c:pt>
                <c:pt idx="1338">
                  <c:v>0.17883220304568531</c:v>
                </c:pt>
                <c:pt idx="1339">
                  <c:v>0.17881720304568532</c:v>
                </c:pt>
                <c:pt idx="1340">
                  <c:v>0.17880120304568531</c:v>
                </c:pt>
                <c:pt idx="1341">
                  <c:v>0.17878520304568529</c:v>
                </c:pt>
                <c:pt idx="1342">
                  <c:v>0.1787692030456853</c:v>
                </c:pt>
                <c:pt idx="1343">
                  <c:v>0.17875320304568532</c:v>
                </c:pt>
                <c:pt idx="1344">
                  <c:v>0.1787372030456853</c:v>
                </c:pt>
                <c:pt idx="1345">
                  <c:v>0.17872120304568528</c:v>
                </c:pt>
                <c:pt idx="1346">
                  <c:v>0.1787062030456853</c:v>
                </c:pt>
                <c:pt idx="1347">
                  <c:v>0.17869020304568531</c:v>
                </c:pt>
                <c:pt idx="1348">
                  <c:v>0.17867420304568532</c:v>
                </c:pt>
                <c:pt idx="1349">
                  <c:v>0.1786582030456853</c:v>
                </c:pt>
                <c:pt idx="1350">
                  <c:v>0.17864220304568529</c:v>
                </c:pt>
                <c:pt idx="1351">
                  <c:v>0.1786262030456853</c:v>
                </c:pt>
                <c:pt idx="1352">
                  <c:v>0.17861020304568531</c:v>
                </c:pt>
                <c:pt idx="1353">
                  <c:v>0.1785942030456853</c:v>
                </c:pt>
                <c:pt idx="1354">
                  <c:v>0.17857820304568531</c:v>
                </c:pt>
                <c:pt idx="1355">
                  <c:v>0.17856220304568532</c:v>
                </c:pt>
                <c:pt idx="1356">
                  <c:v>0.1785462030456853</c:v>
                </c:pt>
                <c:pt idx="1357">
                  <c:v>0.17853120304568532</c:v>
                </c:pt>
                <c:pt idx="1358">
                  <c:v>0.1785152030456853</c:v>
                </c:pt>
                <c:pt idx="1359">
                  <c:v>0.17850020304568531</c:v>
                </c:pt>
                <c:pt idx="1360">
                  <c:v>0.1784842030456853</c:v>
                </c:pt>
                <c:pt idx="1361">
                  <c:v>0.17846920304568531</c:v>
                </c:pt>
                <c:pt idx="1362">
                  <c:v>0.17845320304568529</c:v>
                </c:pt>
                <c:pt idx="1363">
                  <c:v>0.17843820304568531</c:v>
                </c:pt>
                <c:pt idx="1364">
                  <c:v>0.17842320304568532</c:v>
                </c:pt>
                <c:pt idx="1365">
                  <c:v>0.1784082030456853</c:v>
                </c:pt>
                <c:pt idx="1366">
                  <c:v>0.17839320304568529</c:v>
                </c:pt>
                <c:pt idx="1367">
                  <c:v>0.1783782030456853</c:v>
                </c:pt>
                <c:pt idx="1368">
                  <c:v>0.17836320304568531</c:v>
                </c:pt>
                <c:pt idx="1369">
                  <c:v>0.1783482030456853</c:v>
                </c:pt>
                <c:pt idx="1370">
                  <c:v>0.17833420304568531</c:v>
                </c:pt>
                <c:pt idx="1371">
                  <c:v>0.1783192030456853</c:v>
                </c:pt>
                <c:pt idx="1372">
                  <c:v>0.17830520304568531</c:v>
                </c:pt>
                <c:pt idx="1373">
                  <c:v>0.1782912030456853</c:v>
                </c:pt>
                <c:pt idx="1374">
                  <c:v>0.17827720304568528</c:v>
                </c:pt>
                <c:pt idx="1375">
                  <c:v>0.1782632030456853</c:v>
                </c:pt>
                <c:pt idx="1376">
                  <c:v>0.17824920304568531</c:v>
                </c:pt>
                <c:pt idx="1377">
                  <c:v>0.1782362030456853</c:v>
                </c:pt>
                <c:pt idx="1378">
                  <c:v>0.17822220304568531</c:v>
                </c:pt>
                <c:pt idx="1379">
                  <c:v>0.1782092030456853</c:v>
                </c:pt>
                <c:pt idx="1380">
                  <c:v>0.17819620304568529</c:v>
                </c:pt>
                <c:pt idx="1381">
                  <c:v>0.1781832030456853</c:v>
                </c:pt>
                <c:pt idx="1382">
                  <c:v>0.17817020304568532</c:v>
                </c:pt>
                <c:pt idx="1383">
                  <c:v>0.1781572030456853</c:v>
                </c:pt>
                <c:pt idx="1384">
                  <c:v>0.17814420304568529</c:v>
                </c:pt>
                <c:pt idx="1385">
                  <c:v>0.17813220304568531</c:v>
                </c:pt>
                <c:pt idx="1386">
                  <c:v>0.17812020304568532</c:v>
                </c:pt>
                <c:pt idx="1387">
                  <c:v>0.17810820304568531</c:v>
                </c:pt>
                <c:pt idx="1388">
                  <c:v>0.1780962030456853</c:v>
                </c:pt>
                <c:pt idx="1389">
                  <c:v>0.17808420304568529</c:v>
                </c:pt>
                <c:pt idx="1390">
                  <c:v>0.1780722030456853</c:v>
                </c:pt>
                <c:pt idx="1391">
                  <c:v>0.17806120304568529</c:v>
                </c:pt>
                <c:pt idx="1392">
                  <c:v>0.17805020304568531</c:v>
                </c:pt>
                <c:pt idx="1393">
                  <c:v>0.17803920304568532</c:v>
                </c:pt>
                <c:pt idx="1394">
                  <c:v>0.17802820304568528</c:v>
                </c:pt>
                <c:pt idx="1395">
                  <c:v>0.1780172030456853</c:v>
                </c:pt>
                <c:pt idx="1396">
                  <c:v>0.17800620304568532</c:v>
                </c:pt>
                <c:pt idx="1397">
                  <c:v>0.17799620304568531</c:v>
                </c:pt>
                <c:pt idx="1398">
                  <c:v>0.1779862030456853</c:v>
                </c:pt>
                <c:pt idx="1399">
                  <c:v>0.17797620304568529</c:v>
                </c:pt>
                <c:pt idx="1400">
                  <c:v>0.17796620304568531</c:v>
                </c:pt>
                <c:pt idx="1401">
                  <c:v>0.17795620304568532</c:v>
                </c:pt>
                <c:pt idx="1402">
                  <c:v>0.17794720304568529</c:v>
                </c:pt>
                <c:pt idx="1403">
                  <c:v>0.17793820304568531</c:v>
                </c:pt>
                <c:pt idx="1404">
                  <c:v>0.1779282030456853</c:v>
                </c:pt>
                <c:pt idx="1405">
                  <c:v>0.17791920304568531</c:v>
                </c:pt>
                <c:pt idx="1406">
                  <c:v>0.17791120304568531</c:v>
                </c:pt>
                <c:pt idx="1407">
                  <c:v>0.1779022030456853</c:v>
                </c:pt>
                <c:pt idx="1408">
                  <c:v>0.17789420304568532</c:v>
                </c:pt>
                <c:pt idx="1409">
                  <c:v>0.17788620304568531</c:v>
                </c:pt>
                <c:pt idx="1410">
                  <c:v>0.1778782030456853</c:v>
                </c:pt>
                <c:pt idx="1411">
                  <c:v>0.17787020304568529</c:v>
                </c:pt>
                <c:pt idx="1412">
                  <c:v>0.17786220304568529</c:v>
                </c:pt>
                <c:pt idx="1413">
                  <c:v>0.17785520304568531</c:v>
                </c:pt>
                <c:pt idx="1414">
                  <c:v>0.1778472030456853</c:v>
                </c:pt>
                <c:pt idx="1415">
                  <c:v>0.17784020304568532</c:v>
                </c:pt>
                <c:pt idx="1416">
                  <c:v>0.17783320304568528</c:v>
                </c:pt>
                <c:pt idx="1417">
                  <c:v>0.17782720304568531</c:v>
                </c:pt>
                <c:pt idx="1418">
                  <c:v>0.1778202030456853</c:v>
                </c:pt>
                <c:pt idx="1419">
                  <c:v>0.17781420304568529</c:v>
                </c:pt>
                <c:pt idx="1420">
                  <c:v>0.17780720304568531</c:v>
                </c:pt>
                <c:pt idx="1421">
                  <c:v>0.17780120304568531</c:v>
                </c:pt>
                <c:pt idx="1422">
                  <c:v>0.1777962030456853</c:v>
                </c:pt>
                <c:pt idx="1423">
                  <c:v>0.17779020304568532</c:v>
                </c:pt>
                <c:pt idx="1424">
                  <c:v>0.17778520304568529</c:v>
                </c:pt>
                <c:pt idx="1425">
                  <c:v>0.17777920304568529</c:v>
                </c:pt>
                <c:pt idx="1426">
                  <c:v>0.17777420304568531</c:v>
                </c:pt>
                <c:pt idx="1427">
                  <c:v>0.1777692030456853</c:v>
                </c:pt>
                <c:pt idx="1428">
                  <c:v>0.1777652030456853</c:v>
                </c:pt>
                <c:pt idx="1429">
                  <c:v>0.17776020304568529</c:v>
                </c:pt>
                <c:pt idx="1430">
                  <c:v>0.17775620304568529</c:v>
                </c:pt>
                <c:pt idx="1431">
                  <c:v>0.17775220304568529</c:v>
                </c:pt>
                <c:pt idx="1432">
                  <c:v>0.17774820304568531</c:v>
                </c:pt>
                <c:pt idx="1433">
                  <c:v>0.17774420304568531</c:v>
                </c:pt>
                <c:pt idx="1434">
                  <c:v>0.1777402030456853</c:v>
                </c:pt>
                <c:pt idx="1435">
                  <c:v>0.1777372030456853</c:v>
                </c:pt>
                <c:pt idx="1436">
                  <c:v>0.17773420304568532</c:v>
                </c:pt>
                <c:pt idx="1437">
                  <c:v>0.17773120304568529</c:v>
                </c:pt>
                <c:pt idx="1438">
                  <c:v>0.17772820304568532</c:v>
                </c:pt>
                <c:pt idx="1439">
                  <c:v>0.17772520304568529</c:v>
                </c:pt>
                <c:pt idx="1440">
                  <c:v>0.17772220304568531</c:v>
                </c:pt>
                <c:pt idx="1441">
                  <c:v>0.17772020304568531</c:v>
                </c:pt>
                <c:pt idx="1442">
                  <c:v>0.17771820304568531</c:v>
                </c:pt>
                <c:pt idx="1443">
                  <c:v>0.17771620304568531</c:v>
                </c:pt>
                <c:pt idx="1444">
                  <c:v>0.1777142030456853</c:v>
                </c:pt>
                <c:pt idx="1445">
                  <c:v>0.1777132030456853</c:v>
                </c:pt>
                <c:pt idx="1446">
                  <c:v>0.1777112030456853</c:v>
                </c:pt>
                <c:pt idx="1447">
                  <c:v>0.1777102030456853</c:v>
                </c:pt>
                <c:pt idx="1448">
                  <c:v>0.1777092030456853</c:v>
                </c:pt>
                <c:pt idx="1449">
                  <c:v>0.1777082030456853</c:v>
                </c:pt>
                <c:pt idx="1450">
                  <c:v>0.17770720304568532</c:v>
                </c:pt>
                <c:pt idx="1451">
                  <c:v>0.1777062030456853</c:v>
                </c:pt>
                <c:pt idx="1452">
                  <c:v>0.1777062030456853</c:v>
                </c:pt>
                <c:pt idx="1453">
                  <c:v>0.1777062030456853</c:v>
                </c:pt>
                <c:pt idx="1454">
                  <c:v>0.1777062030456853</c:v>
                </c:pt>
                <c:pt idx="1455">
                  <c:v>0.1777062030456853</c:v>
                </c:pt>
                <c:pt idx="1456">
                  <c:v>0.1777062030456853</c:v>
                </c:pt>
                <c:pt idx="1457">
                  <c:v>0.17770720304568532</c:v>
                </c:pt>
                <c:pt idx="1458">
                  <c:v>0.17770720304568532</c:v>
                </c:pt>
                <c:pt idx="1459">
                  <c:v>0.1777082030456853</c:v>
                </c:pt>
                <c:pt idx="1460">
                  <c:v>0.1777092030456853</c:v>
                </c:pt>
                <c:pt idx="1461">
                  <c:v>0.1777102030456853</c:v>
                </c:pt>
                <c:pt idx="1462">
                  <c:v>0.1777122030456853</c:v>
                </c:pt>
                <c:pt idx="1463">
                  <c:v>0.1777132030456853</c:v>
                </c:pt>
                <c:pt idx="1464">
                  <c:v>0.1777152030456853</c:v>
                </c:pt>
                <c:pt idx="1465">
                  <c:v>0.17771720304568531</c:v>
                </c:pt>
                <c:pt idx="1466">
                  <c:v>0.17771920304568531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Schrodinger!$S$459</c:f>
              <c:strCache>
                <c:ptCount val="1"/>
                <c:pt idx="0">
                  <c:v>2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Schrodinger!$S$460:$S$4895</c:f>
              <c:numCache>
                <c:formatCode>General</c:formatCode>
                <c:ptCount val="4436"/>
                <c:pt idx="217">
                  <c:v>0.3634670050761421</c:v>
                </c:pt>
                <c:pt idx="218">
                  <c:v>0.3634670050761421</c:v>
                </c:pt>
                <c:pt idx="219">
                  <c:v>0.3634670050761421</c:v>
                </c:pt>
                <c:pt idx="220">
                  <c:v>0.3634670050761421</c:v>
                </c:pt>
                <c:pt idx="221">
                  <c:v>0.3634670050761421</c:v>
                </c:pt>
                <c:pt idx="222">
                  <c:v>0.36346800507614208</c:v>
                </c:pt>
                <c:pt idx="223">
                  <c:v>0.36346800507614208</c:v>
                </c:pt>
                <c:pt idx="224">
                  <c:v>0.36346800507614208</c:v>
                </c:pt>
                <c:pt idx="225">
                  <c:v>0.3634690050761421</c:v>
                </c:pt>
                <c:pt idx="226">
                  <c:v>0.3634690050761421</c:v>
                </c:pt>
                <c:pt idx="227">
                  <c:v>0.3634690050761421</c:v>
                </c:pt>
                <c:pt idx="228">
                  <c:v>0.36347000507614213</c:v>
                </c:pt>
                <c:pt idx="229">
                  <c:v>0.36347100507614211</c:v>
                </c:pt>
                <c:pt idx="230">
                  <c:v>0.36347100507614211</c:v>
                </c:pt>
                <c:pt idx="231">
                  <c:v>0.36347200507614208</c:v>
                </c:pt>
                <c:pt idx="232">
                  <c:v>0.36347300507614211</c:v>
                </c:pt>
                <c:pt idx="233">
                  <c:v>0.36347300507614211</c:v>
                </c:pt>
                <c:pt idx="234">
                  <c:v>0.36347400507614214</c:v>
                </c:pt>
                <c:pt idx="235">
                  <c:v>0.36347500507614211</c:v>
                </c:pt>
                <c:pt idx="236">
                  <c:v>0.36347600507614208</c:v>
                </c:pt>
                <c:pt idx="237">
                  <c:v>0.36347700507614211</c:v>
                </c:pt>
                <c:pt idx="238">
                  <c:v>0.36347800507614214</c:v>
                </c:pt>
                <c:pt idx="239">
                  <c:v>0.36347900507614211</c:v>
                </c:pt>
                <c:pt idx="240">
                  <c:v>0.36348000507614209</c:v>
                </c:pt>
                <c:pt idx="241">
                  <c:v>0.36348100507614212</c:v>
                </c:pt>
                <c:pt idx="242">
                  <c:v>0.36348300507614212</c:v>
                </c:pt>
                <c:pt idx="243">
                  <c:v>0.36348400507614209</c:v>
                </c:pt>
                <c:pt idx="244">
                  <c:v>0.36348500507614212</c:v>
                </c:pt>
                <c:pt idx="245">
                  <c:v>0.36348700507614212</c:v>
                </c:pt>
                <c:pt idx="246">
                  <c:v>0.3634880050761421</c:v>
                </c:pt>
                <c:pt idx="247">
                  <c:v>0.3634900050761421</c:v>
                </c:pt>
                <c:pt idx="248">
                  <c:v>0.36349100507614213</c:v>
                </c:pt>
                <c:pt idx="249">
                  <c:v>0.36349300507614213</c:v>
                </c:pt>
                <c:pt idx="250">
                  <c:v>0.3634940050761421</c:v>
                </c:pt>
                <c:pt idx="251">
                  <c:v>0.3634960050761421</c:v>
                </c:pt>
                <c:pt idx="252">
                  <c:v>0.36349800507614211</c:v>
                </c:pt>
                <c:pt idx="253">
                  <c:v>0.36350000507614211</c:v>
                </c:pt>
                <c:pt idx="254">
                  <c:v>0.36350200507614211</c:v>
                </c:pt>
                <c:pt idx="255">
                  <c:v>0.36350400507614211</c:v>
                </c:pt>
                <c:pt idx="256">
                  <c:v>0.36350600507614211</c:v>
                </c:pt>
                <c:pt idx="257">
                  <c:v>0.36350800507614212</c:v>
                </c:pt>
                <c:pt idx="258">
                  <c:v>0.36351000507614212</c:v>
                </c:pt>
                <c:pt idx="259">
                  <c:v>0.36351200507614212</c:v>
                </c:pt>
                <c:pt idx="260">
                  <c:v>0.36351500507614209</c:v>
                </c:pt>
                <c:pt idx="261">
                  <c:v>0.3635170050761421</c:v>
                </c:pt>
                <c:pt idx="262">
                  <c:v>0.3635190050761421</c:v>
                </c:pt>
                <c:pt idx="263">
                  <c:v>0.36352200507614207</c:v>
                </c:pt>
                <c:pt idx="264">
                  <c:v>0.3635250050761421</c:v>
                </c:pt>
                <c:pt idx="265">
                  <c:v>0.36352700507614211</c:v>
                </c:pt>
                <c:pt idx="266">
                  <c:v>0.36353000507614208</c:v>
                </c:pt>
                <c:pt idx="267">
                  <c:v>0.36353300507614211</c:v>
                </c:pt>
                <c:pt idx="268">
                  <c:v>0.36353500507614211</c:v>
                </c:pt>
                <c:pt idx="269">
                  <c:v>0.36353800507614209</c:v>
                </c:pt>
                <c:pt idx="270">
                  <c:v>0.36354100507614212</c:v>
                </c:pt>
                <c:pt idx="271">
                  <c:v>0.3635440050761421</c:v>
                </c:pt>
                <c:pt idx="272">
                  <c:v>0.3635480050761421</c:v>
                </c:pt>
                <c:pt idx="273">
                  <c:v>0.36355100507614213</c:v>
                </c:pt>
                <c:pt idx="274">
                  <c:v>0.36355400507614211</c:v>
                </c:pt>
                <c:pt idx="275">
                  <c:v>0.36355700507614208</c:v>
                </c:pt>
                <c:pt idx="276">
                  <c:v>0.36356100507614209</c:v>
                </c:pt>
                <c:pt idx="277">
                  <c:v>0.36356400507614212</c:v>
                </c:pt>
                <c:pt idx="278">
                  <c:v>0.36356800507614212</c:v>
                </c:pt>
                <c:pt idx="279">
                  <c:v>0.36357200507614212</c:v>
                </c:pt>
                <c:pt idx="280">
                  <c:v>0.3635750050761421</c:v>
                </c:pt>
                <c:pt idx="281">
                  <c:v>0.3635790050761421</c:v>
                </c:pt>
                <c:pt idx="282">
                  <c:v>0.36358300507614211</c:v>
                </c:pt>
                <c:pt idx="283">
                  <c:v>0.36358700507614211</c:v>
                </c:pt>
                <c:pt idx="284">
                  <c:v>0.36359100507614212</c:v>
                </c:pt>
                <c:pt idx="285">
                  <c:v>0.36359600507614209</c:v>
                </c:pt>
                <c:pt idx="286">
                  <c:v>0.3636000050761421</c:v>
                </c:pt>
                <c:pt idx="287">
                  <c:v>0.3636040050761421</c:v>
                </c:pt>
                <c:pt idx="288">
                  <c:v>0.36360900507614213</c:v>
                </c:pt>
                <c:pt idx="289">
                  <c:v>0.36361300507614214</c:v>
                </c:pt>
                <c:pt idx="290">
                  <c:v>0.36361800507614211</c:v>
                </c:pt>
                <c:pt idx="291">
                  <c:v>0.36362300507614209</c:v>
                </c:pt>
                <c:pt idx="292">
                  <c:v>0.3636270050761421</c:v>
                </c:pt>
                <c:pt idx="293">
                  <c:v>0.36363200507614213</c:v>
                </c:pt>
                <c:pt idx="294">
                  <c:v>0.36363700507614211</c:v>
                </c:pt>
                <c:pt idx="295">
                  <c:v>0.36364300507614211</c:v>
                </c:pt>
                <c:pt idx="296">
                  <c:v>0.36364800507614209</c:v>
                </c:pt>
                <c:pt idx="297">
                  <c:v>0.36365300507614212</c:v>
                </c:pt>
                <c:pt idx="298">
                  <c:v>0.36365900507614213</c:v>
                </c:pt>
                <c:pt idx="299">
                  <c:v>0.36366400507614211</c:v>
                </c:pt>
                <c:pt idx="300">
                  <c:v>0.36367000507614211</c:v>
                </c:pt>
                <c:pt idx="301">
                  <c:v>0.36367600507614212</c:v>
                </c:pt>
                <c:pt idx="302">
                  <c:v>0.36368200507614212</c:v>
                </c:pt>
                <c:pt idx="303">
                  <c:v>0.36368800507614213</c:v>
                </c:pt>
                <c:pt idx="304">
                  <c:v>0.36369400507614214</c:v>
                </c:pt>
                <c:pt idx="305">
                  <c:v>0.36370000507614209</c:v>
                </c:pt>
                <c:pt idx="306">
                  <c:v>0.36370600507614209</c:v>
                </c:pt>
                <c:pt idx="307">
                  <c:v>0.36371300507614213</c:v>
                </c:pt>
                <c:pt idx="308">
                  <c:v>0.36371900507614208</c:v>
                </c:pt>
                <c:pt idx="309">
                  <c:v>0.36372600507614211</c:v>
                </c:pt>
                <c:pt idx="310">
                  <c:v>0.36373300507614209</c:v>
                </c:pt>
                <c:pt idx="311">
                  <c:v>0.36374000507614213</c:v>
                </c:pt>
                <c:pt idx="312">
                  <c:v>0.3637470050761421</c:v>
                </c:pt>
                <c:pt idx="313">
                  <c:v>0.36375400507614208</c:v>
                </c:pt>
                <c:pt idx="314">
                  <c:v>0.36376100507614212</c:v>
                </c:pt>
                <c:pt idx="315">
                  <c:v>0.36376900507614213</c:v>
                </c:pt>
                <c:pt idx="316">
                  <c:v>0.36377600507614211</c:v>
                </c:pt>
                <c:pt idx="317">
                  <c:v>0.36378400507614211</c:v>
                </c:pt>
                <c:pt idx="318">
                  <c:v>0.36379200507614212</c:v>
                </c:pt>
                <c:pt idx="319">
                  <c:v>0.36380000507614207</c:v>
                </c:pt>
                <c:pt idx="320">
                  <c:v>0.36380800507614208</c:v>
                </c:pt>
                <c:pt idx="321">
                  <c:v>0.36381600507614209</c:v>
                </c:pt>
                <c:pt idx="322">
                  <c:v>0.3638240050761421</c:v>
                </c:pt>
                <c:pt idx="323">
                  <c:v>0.36383300507614214</c:v>
                </c:pt>
                <c:pt idx="324">
                  <c:v>0.36384200507614212</c:v>
                </c:pt>
                <c:pt idx="325">
                  <c:v>0.36385000507614212</c:v>
                </c:pt>
                <c:pt idx="326">
                  <c:v>0.36385900507614211</c:v>
                </c:pt>
                <c:pt idx="327">
                  <c:v>0.36386800507614214</c:v>
                </c:pt>
                <c:pt idx="328">
                  <c:v>0.36387700507614212</c:v>
                </c:pt>
                <c:pt idx="329">
                  <c:v>0.36388700507614213</c:v>
                </c:pt>
                <c:pt idx="330">
                  <c:v>0.36389600507614211</c:v>
                </c:pt>
                <c:pt idx="331">
                  <c:v>0.36390600507614212</c:v>
                </c:pt>
                <c:pt idx="332">
                  <c:v>0.36391600507614208</c:v>
                </c:pt>
                <c:pt idx="333">
                  <c:v>0.36392500507614212</c:v>
                </c:pt>
                <c:pt idx="334">
                  <c:v>0.36393500507614213</c:v>
                </c:pt>
                <c:pt idx="335">
                  <c:v>0.36394600507614211</c:v>
                </c:pt>
                <c:pt idx="336">
                  <c:v>0.36395600507614212</c:v>
                </c:pt>
                <c:pt idx="337">
                  <c:v>0.36396600507614213</c:v>
                </c:pt>
                <c:pt idx="338">
                  <c:v>0.36397700507614211</c:v>
                </c:pt>
                <c:pt idx="339">
                  <c:v>0.3639880050761421</c:v>
                </c:pt>
                <c:pt idx="340">
                  <c:v>0.36399900507614213</c:v>
                </c:pt>
                <c:pt idx="341">
                  <c:v>0.36401000507614212</c:v>
                </c:pt>
                <c:pt idx="342">
                  <c:v>0.3640210050761421</c:v>
                </c:pt>
                <c:pt idx="343">
                  <c:v>0.36403200507614208</c:v>
                </c:pt>
                <c:pt idx="344">
                  <c:v>0.3640440050761421</c:v>
                </c:pt>
                <c:pt idx="345">
                  <c:v>0.36405500507614208</c:v>
                </c:pt>
                <c:pt idx="346">
                  <c:v>0.36406700507614209</c:v>
                </c:pt>
                <c:pt idx="347">
                  <c:v>0.3640790050761421</c:v>
                </c:pt>
                <c:pt idx="348">
                  <c:v>0.36409100507614212</c:v>
                </c:pt>
                <c:pt idx="349">
                  <c:v>0.36410300507614213</c:v>
                </c:pt>
                <c:pt idx="350">
                  <c:v>0.36411500507614214</c:v>
                </c:pt>
                <c:pt idx="351">
                  <c:v>0.36412800507614212</c:v>
                </c:pt>
                <c:pt idx="352">
                  <c:v>0.36414000507614208</c:v>
                </c:pt>
                <c:pt idx="353">
                  <c:v>0.36415300507614212</c:v>
                </c:pt>
                <c:pt idx="354">
                  <c:v>0.36416500507614213</c:v>
                </c:pt>
                <c:pt idx="355">
                  <c:v>0.36417800507614212</c:v>
                </c:pt>
                <c:pt idx="356">
                  <c:v>0.3641910050761421</c:v>
                </c:pt>
                <c:pt idx="357">
                  <c:v>0.36420400507614209</c:v>
                </c:pt>
                <c:pt idx="358">
                  <c:v>0.3642180050761421</c:v>
                </c:pt>
                <c:pt idx="359">
                  <c:v>0.36423100507614209</c:v>
                </c:pt>
                <c:pt idx="360">
                  <c:v>0.36424400507614207</c:v>
                </c:pt>
                <c:pt idx="361">
                  <c:v>0.36425800507614209</c:v>
                </c:pt>
                <c:pt idx="362">
                  <c:v>0.3642720050761421</c:v>
                </c:pt>
                <c:pt idx="363">
                  <c:v>0.36428500507614214</c:v>
                </c:pt>
                <c:pt idx="364">
                  <c:v>0.3642990050761421</c:v>
                </c:pt>
                <c:pt idx="365">
                  <c:v>0.36431300507614212</c:v>
                </c:pt>
                <c:pt idx="366">
                  <c:v>0.36432700507614213</c:v>
                </c:pt>
                <c:pt idx="367">
                  <c:v>0.36434100507614209</c:v>
                </c:pt>
                <c:pt idx="368">
                  <c:v>0.3643550050761421</c:v>
                </c:pt>
                <c:pt idx="369">
                  <c:v>0.36436900507614212</c:v>
                </c:pt>
                <c:pt idx="370">
                  <c:v>0.36438300507614207</c:v>
                </c:pt>
                <c:pt idx="371">
                  <c:v>0.36439700507614209</c:v>
                </c:pt>
                <c:pt idx="372">
                  <c:v>0.36441200507614213</c:v>
                </c:pt>
                <c:pt idx="373">
                  <c:v>0.36442600507614209</c:v>
                </c:pt>
                <c:pt idx="374">
                  <c:v>0.3644400050761421</c:v>
                </c:pt>
                <c:pt idx="375">
                  <c:v>0.36445500507614209</c:v>
                </c:pt>
                <c:pt idx="376">
                  <c:v>0.36446900507614211</c:v>
                </c:pt>
                <c:pt idx="377">
                  <c:v>0.36448300507614212</c:v>
                </c:pt>
                <c:pt idx="378">
                  <c:v>0.36449800507614211</c:v>
                </c:pt>
                <c:pt idx="379">
                  <c:v>0.36451200507614212</c:v>
                </c:pt>
                <c:pt idx="380">
                  <c:v>0.36452600507614208</c:v>
                </c:pt>
                <c:pt idx="381">
                  <c:v>0.36454100507614212</c:v>
                </c:pt>
                <c:pt idx="382">
                  <c:v>0.36455500507614214</c:v>
                </c:pt>
                <c:pt idx="383">
                  <c:v>0.36456900507614209</c:v>
                </c:pt>
                <c:pt idx="384">
                  <c:v>0.36458300507614211</c:v>
                </c:pt>
                <c:pt idx="385">
                  <c:v>0.36459700507614212</c:v>
                </c:pt>
                <c:pt idx="386">
                  <c:v>0.36461100507614208</c:v>
                </c:pt>
                <c:pt idx="387">
                  <c:v>0.36462500507614209</c:v>
                </c:pt>
                <c:pt idx="388">
                  <c:v>0.36463800507614208</c:v>
                </c:pt>
                <c:pt idx="389">
                  <c:v>0.36465200507614209</c:v>
                </c:pt>
                <c:pt idx="390">
                  <c:v>0.36466500507614208</c:v>
                </c:pt>
                <c:pt idx="391">
                  <c:v>0.36467900507614209</c:v>
                </c:pt>
                <c:pt idx="392">
                  <c:v>0.36469200507614208</c:v>
                </c:pt>
                <c:pt idx="393">
                  <c:v>0.36470500507614212</c:v>
                </c:pt>
                <c:pt idx="394">
                  <c:v>0.3647180050761421</c:v>
                </c:pt>
                <c:pt idx="395">
                  <c:v>0.36473000507614212</c:v>
                </c:pt>
                <c:pt idx="396">
                  <c:v>0.3647430050761421</c:v>
                </c:pt>
                <c:pt idx="397">
                  <c:v>0.36475500507614211</c:v>
                </c:pt>
                <c:pt idx="398">
                  <c:v>0.36476700507614213</c:v>
                </c:pt>
                <c:pt idx="399">
                  <c:v>0.36477800507614211</c:v>
                </c:pt>
                <c:pt idx="400">
                  <c:v>0.36479000507614212</c:v>
                </c:pt>
                <c:pt idx="401">
                  <c:v>0.3648010050761421</c:v>
                </c:pt>
                <c:pt idx="402">
                  <c:v>0.36481200507614209</c:v>
                </c:pt>
                <c:pt idx="403">
                  <c:v>0.3648220050761421</c:v>
                </c:pt>
                <c:pt idx="404">
                  <c:v>0.36483300507614214</c:v>
                </c:pt>
                <c:pt idx="405">
                  <c:v>0.36484300507614209</c:v>
                </c:pt>
                <c:pt idx="406">
                  <c:v>0.36485200507614213</c:v>
                </c:pt>
                <c:pt idx="407">
                  <c:v>0.36486100507614211</c:v>
                </c:pt>
                <c:pt idx="408">
                  <c:v>0.36487000507614209</c:v>
                </c:pt>
                <c:pt idx="409">
                  <c:v>0.36487900507614213</c:v>
                </c:pt>
                <c:pt idx="410">
                  <c:v>0.36488700507614213</c:v>
                </c:pt>
                <c:pt idx="411">
                  <c:v>0.36489400507614211</c:v>
                </c:pt>
                <c:pt idx="412">
                  <c:v>0.36490200507614212</c:v>
                </c:pt>
                <c:pt idx="413">
                  <c:v>0.3649090050761421</c:v>
                </c:pt>
                <c:pt idx="414">
                  <c:v>0.36491500507614211</c:v>
                </c:pt>
                <c:pt idx="415">
                  <c:v>0.36492100507614211</c:v>
                </c:pt>
                <c:pt idx="416">
                  <c:v>0.36492600507614209</c:v>
                </c:pt>
                <c:pt idx="417">
                  <c:v>0.36493100507614212</c:v>
                </c:pt>
                <c:pt idx="418">
                  <c:v>0.3649360050761421</c:v>
                </c:pt>
                <c:pt idx="419">
                  <c:v>0.3649400050761421</c:v>
                </c:pt>
                <c:pt idx="420">
                  <c:v>0.36494300507614208</c:v>
                </c:pt>
                <c:pt idx="421">
                  <c:v>0.36494600507614211</c:v>
                </c:pt>
                <c:pt idx="422">
                  <c:v>0.36494900507614214</c:v>
                </c:pt>
                <c:pt idx="423">
                  <c:v>0.36495100507614209</c:v>
                </c:pt>
                <c:pt idx="424">
                  <c:v>0.36495200507614212</c:v>
                </c:pt>
                <c:pt idx="425">
                  <c:v>0.36495300507614209</c:v>
                </c:pt>
                <c:pt idx="426">
                  <c:v>0.36495300507614209</c:v>
                </c:pt>
                <c:pt idx="427">
                  <c:v>0.36495300507614209</c:v>
                </c:pt>
                <c:pt idx="428">
                  <c:v>0.36495200507614212</c:v>
                </c:pt>
                <c:pt idx="429">
                  <c:v>0.36495000507614211</c:v>
                </c:pt>
                <c:pt idx="430">
                  <c:v>0.36494800507614211</c:v>
                </c:pt>
                <c:pt idx="431">
                  <c:v>0.36494600507614211</c:v>
                </c:pt>
                <c:pt idx="432">
                  <c:v>0.36494300507614208</c:v>
                </c:pt>
                <c:pt idx="433">
                  <c:v>0.36493900507614208</c:v>
                </c:pt>
                <c:pt idx="434">
                  <c:v>0.3649340050761421</c:v>
                </c:pt>
                <c:pt idx="435">
                  <c:v>0.36492900507614212</c:v>
                </c:pt>
                <c:pt idx="436">
                  <c:v>0.36492400507614209</c:v>
                </c:pt>
                <c:pt idx="437">
                  <c:v>0.36491800507614214</c:v>
                </c:pt>
                <c:pt idx="438">
                  <c:v>0.3649110050761421</c:v>
                </c:pt>
                <c:pt idx="439">
                  <c:v>0.36490400507614212</c:v>
                </c:pt>
                <c:pt idx="440">
                  <c:v>0.36489600507614212</c:v>
                </c:pt>
                <c:pt idx="441">
                  <c:v>0.36488800507614211</c:v>
                </c:pt>
                <c:pt idx="442">
                  <c:v>0.36487900507614213</c:v>
                </c:pt>
                <c:pt idx="443">
                  <c:v>0.36486900507614212</c:v>
                </c:pt>
                <c:pt idx="444">
                  <c:v>0.36485900507614211</c:v>
                </c:pt>
                <c:pt idx="445">
                  <c:v>0.36484800507614212</c:v>
                </c:pt>
                <c:pt idx="446">
                  <c:v>0.36483700507614214</c:v>
                </c:pt>
                <c:pt idx="447">
                  <c:v>0.3648260050761421</c:v>
                </c:pt>
                <c:pt idx="448">
                  <c:v>0.36481400507614209</c:v>
                </c:pt>
                <c:pt idx="449">
                  <c:v>0.3648010050761421</c:v>
                </c:pt>
                <c:pt idx="450">
                  <c:v>0.36478800507614212</c:v>
                </c:pt>
                <c:pt idx="451">
                  <c:v>0.3647740050761421</c:v>
                </c:pt>
                <c:pt idx="452">
                  <c:v>0.36476000507614209</c:v>
                </c:pt>
                <c:pt idx="453">
                  <c:v>0.36474600507614208</c:v>
                </c:pt>
                <c:pt idx="454">
                  <c:v>0.36473100507614209</c:v>
                </c:pt>
                <c:pt idx="455">
                  <c:v>0.3647160050761421</c:v>
                </c:pt>
                <c:pt idx="456">
                  <c:v>0.36470000507614209</c:v>
                </c:pt>
                <c:pt idx="457">
                  <c:v>0.36468400507614213</c:v>
                </c:pt>
                <c:pt idx="458">
                  <c:v>0.36466800507614211</c:v>
                </c:pt>
                <c:pt idx="459">
                  <c:v>0.36465200507614209</c:v>
                </c:pt>
                <c:pt idx="460">
                  <c:v>0.3646350050761421</c:v>
                </c:pt>
                <c:pt idx="461">
                  <c:v>0.36461800507614212</c:v>
                </c:pt>
                <c:pt idx="462">
                  <c:v>0.3646000050761421</c:v>
                </c:pt>
                <c:pt idx="463">
                  <c:v>0.36458300507614211</c:v>
                </c:pt>
                <c:pt idx="464">
                  <c:v>0.36456500507614209</c:v>
                </c:pt>
                <c:pt idx="465">
                  <c:v>0.36454700507614213</c:v>
                </c:pt>
                <c:pt idx="466">
                  <c:v>0.36452900507614211</c:v>
                </c:pt>
                <c:pt idx="467">
                  <c:v>0.36451100507614209</c:v>
                </c:pt>
                <c:pt idx="468">
                  <c:v>0.36449300507614213</c:v>
                </c:pt>
                <c:pt idx="469">
                  <c:v>0.36447500507614211</c:v>
                </c:pt>
                <c:pt idx="470">
                  <c:v>0.36445700507614209</c:v>
                </c:pt>
                <c:pt idx="471">
                  <c:v>0.36443900507614213</c:v>
                </c:pt>
                <c:pt idx="472">
                  <c:v>0.36442100507614211</c:v>
                </c:pt>
                <c:pt idx="473">
                  <c:v>0.36440300507614209</c:v>
                </c:pt>
                <c:pt idx="474">
                  <c:v>0.36438500507614213</c:v>
                </c:pt>
                <c:pt idx="475">
                  <c:v>0.36436700507614211</c:v>
                </c:pt>
                <c:pt idx="476">
                  <c:v>0.3643490050761421</c:v>
                </c:pt>
                <c:pt idx="477">
                  <c:v>0.36433200507614211</c:v>
                </c:pt>
                <c:pt idx="478">
                  <c:v>0.36431500507614212</c:v>
                </c:pt>
                <c:pt idx="479">
                  <c:v>0.36429800507614213</c:v>
                </c:pt>
                <c:pt idx="480">
                  <c:v>0.36428100507614214</c:v>
                </c:pt>
                <c:pt idx="481">
                  <c:v>0.36426400507614209</c:v>
                </c:pt>
                <c:pt idx="482">
                  <c:v>0.36424800507614208</c:v>
                </c:pt>
                <c:pt idx="483">
                  <c:v>0.36423300507614209</c:v>
                </c:pt>
                <c:pt idx="484">
                  <c:v>0.36421700507614208</c:v>
                </c:pt>
                <c:pt idx="485">
                  <c:v>0.36420300507614212</c:v>
                </c:pt>
                <c:pt idx="486">
                  <c:v>0.36418800507614213</c:v>
                </c:pt>
                <c:pt idx="487">
                  <c:v>0.36417400507614212</c:v>
                </c:pt>
                <c:pt idx="488">
                  <c:v>0.36416100507614213</c:v>
                </c:pt>
                <c:pt idx="489">
                  <c:v>0.36414800507614209</c:v>
                </c:pt>
                <c:pt idx="490">
                  <c:v>0.3641350050761421</c:v>
                </c:pt>
                <c:pt idx="491">
                  <c:v>0.36412300507614209</c:v>
                </c:pt>
                <c:pt idx="492">
                  <c:v>0.36411200507614211</c:v>
                </c:pt>
                <c:pt idx="493">
                  <c:v>0.36410100507614213</c:v>
                </c:pt>
                <c:pt idx="494">
                  <c:v>0.36409100507614212</c:v>
                </c:pt>
                <c:pt idx="495">
                  <c:v>0.36408200507614208</c:v>
                </c:pt>
                <c:pt idx="496">
                  <c:v>0.3640730050761421</c:v>
                </c:pt>
                <c:pt idx="497">
                  <c:v>0.36406500507614209</c:v>
                </c:pt>
                <c:pt idx="498">
                  <c:v>0.36405800507614211</c:v>
                </c:pt>
                <c:pt idx="499">
                  <c:v>0.36405100507614208</c:v>
                </c:pt>
                <c:pt idx="500">
                  <c:v>0.36404500507614213</c:v>
                </c:pt>
                <c:pt idx="501">
                  <c:v>0.36404000507614209</c:v>
                </c:pt>
                <c:pt idx="502">
                  <c:v>0.36403500507614212</c:v>
                </c:pt>
                <c:pt idx="503">
                  <c:v>0.36403100507614211</c:v>
                </c:pt>
                <c:pt idx="504">
                  <c:v>0.36402800507614208</c:v>
                </c:pt>
                <c:pt idx="505">
                  <c:v>0.36402600507614213</c:v>
                </c:pt>
                <c:pt idx="506">
                  <c:v>0.36402500507614211</c:v>
                </c:pt>
                <c:pt idx="507">
                  <c:v>0.36402400507614208</c:v>
                </c:pt>
                <c:pt idx="508">
                  <c:v>0.36402400507614208</c:v>
                </c:pt>
                <c:pt idx="509">
                  <c:v>0.36402500507614211</c:v>
                </c:pt>
                <c:pt idx="510">
                  <c:v>0.36402600507614213</c:v>
                </c:pt>
                <c:pt idx="511">
                  <c:v>0.36402800507614208</c:v>
                </c:pt>
                <c:pt idx="512">
                  <c:v>0.36403200507614208</c:v>
                </c:pt>
                <c:pt idx="513">
                  <c:v>0.36403500507614212</c:v>
                </c:pt>
                <c:pt idx="514">
                  <c:v>0.36404000507614209</c:v>
                </c:pt>
                <c:pt idx="515">
                  <c:v>0.36404500507614213</c:v>
                </c:pt>
                <c:pt idx="516">
                  <c:v>0.36405100507614208</c:v>
                </c:pt>
                <c:pt idx="517">
                  <c:v>0.36405800507614211</c:v>
                </c:pt>
                <c:pt idx="518">
                  <c:v>0.36406500507614209</c:v>
                </c:pt>
                <c:pt idx="519">
                  <c:v>0.3640730050761421</c:v>
                </c:pt>
                <c:pt idx="520">
                  <c:v>0.36408200507614208</c:v>
                </c:pt>
                <c:pt idx="521">
                  <c:v>0.36409200507614209</c:v>
                </c:pt>
                <c:pt idx="522">
                  <c:v>0.3641020050761421</c:v>
                </c:pt>
                <c:pt idx="523">
                  <c:v>0.36411300507614208</c:v>
                </c:pt>
                <c:pt idx="524">
                  <c:v>0.36412400507614212</c:v>
                </c:pt>
                <c:pt idx="525">
                  <c:v>0.36413600507614208</c:v>
                </c:pt>
                <c:pt idx="526">
                  <c:v>0.36414800507614209</c:v>
                </c:pt>
                <c:pt idx="527">
                  <c:v>0.36416100507614213</c:v>
                </c:pt>
                <c:pt idx="528">
                  <c:v>0.36417500507614209</c:v>
                </c:pt>
                <c:pt idx="529">
                  <c:v>0.3641890050761421</c:v>
                </c:pt>
                <c:pt idx="530">
                  <c:v>0.36420300507614212</c:v>
                </c:pt>
                <c:pt idx="531">
                  <c:v>0.3642180050761421</c:v>
                </c:pt>
                <c:pt idx="532">
                  <c:v>0.36423400507614212</c:v>
                </c:pt>
                <c:pt idx="533">
                  <c:v>0.36424900507614211</c:v>
                </c:pt>
                <c:pt idx="534">
                  <c:v>0.36426500507614212</c:v>
                </c:pt>
                <c:pt idx="535">
                  <c:v>0.36428200507614211</c:v>
                </c:pt>
                <c:pt idx="536">
                  <c:v>0.3642990050761421</c:v>
                </c:pt>
                <c:pt idx="537">
                  <c:v>0.36431600507614209</c:v>
                </c:pt>
                <c:pt idx="538">
                  <c:v>0.36433300507614208</c:v>
                </c:pt>
                <c:pt idx="539">
                  <c:v>0.36435000507614212</c:v>
                </c:pt>
                <c:pt idx="540">
                  <c:v>0.36436800507614209</c:v>
                </c:pt>
                <c:pt idx="541">
                  <c:v>0.36438600507614211</c:v>
                </c:pt>
                <c:pt idx="542">
                  <c:v>0.36440400507614212</c:v>
                </c:pt>
                <c:pt idx="543">
                  <c:v>0.36442200507614209</c:v>
                </c:pt>
                <c:pt idx="544">
                  <c:v>0.3644400050761421</c:v>
                </c:pt>
                <c:pt idx="545">
                  <c:v>0.36445800507614212</c:v>
                </c:pt>
                <c:pt idx="546">
                  <c:v>0.36447700507614211</c:v>
                </c:pt>
                <c:pt idx="547">
                  <c:v>0.36449500507614208</c:v>
                </c:pt>
                <c:pt idx="548">
                  <c:v>0.36451300507614209</c:v>
                </c:pt>
                <c:pt idx="549">
                  <c:v>0.36453100507614211</c:v>
                </c:pt>
                <c:pt idx="550">
                  <c:v>0.36454900507614207</c:v>
                </c:pt>
                <c:pt idx="551">
                  <c:v>0.36456700507614209</c:v>
                </c:pt>
                <c:pt idx="552">
                  <c:v>0.36458500507614211</c:v>
                </c:pt>
                <c:pt idx="553">
                  <c:v>0.3646020050761421</c:v>
                </c:pt>
                <c:pt idx="554">
                  <c:v>0.36461900507614209</c:v>
                </c:pt>
                <c:pt idx="555">
                  <c:v>0.36463600507614213</c:v>
                </c:pt>
                <c:pt idx="556">
                  <c:v>0.36465300507614212</c:v>
                </c:pt>
                <c:pt idx="557">
                  <c:v>0.36467000507614211</c:v>
                </c:pt>
                <c:pt idx="558">
                  <c:v>0.36468600507614213</c:v>
                </c:pt>
                <c:pt idx="559">
                  <c:v>0.36470200507614209</c:v>
                </c:pt>
                <c:pt idx="560">
                  <c:v>0.36471700507614213</c:v>
                </c:pt>
                <c:pt idx="561">
                  <c:v>0.36473300507614209</c:v>
                </c:pt>
                <c:pt idx="562">
                  <c:v>0.36474700507614211</c:v>
                </c:pt>
                <c:pt idx="563">
                  <c:v>0.36476200507614209</c:v>
                </c:pt>
                <c:pt idx="564">
                  <c:v>0.36477600507614211</c:v>
                </c:pt>
                <c:pt idx="565">
                  <c:v>0.36478900507614209</c:v>
                </c:pt>
                <c:pt idx="566">
                  <c:v>0.36480200507614213</c:v>
                </c:pt>
                <c:pt idx="567">
                  <c:v>0.36481500507614212</c:v>
                </c:pt>
                <c:pt idx="568">
                  <c:v>0.36482700507614207</c:v>
                </c:pt>
                <c:pt idx="569">
                  <c:v>0.36483800507614211</c:v>
                </c:pt>
                <c:pt idx="570">
                  <c:v>0.3648490050761421</c:v>
                </c:pt>
                <c:pt idx="571">
                  <c:v>0.36486000507614214</c:v>
                </c:pt>
                <c:pt idx="572">
                  <c:v>0.36487000507614209</c:v>
                </c:pt>
                <c:pt idx="573">
                  <c:v>0.36487900507614213</c:v>
                </c:pt>
                <c:pt idx="574">
                  <c:v>0.36488800507614211</c:v>
                </c:pt>
                <c:pt idx="575">
                  <c:v>0.36489600507614212</c:v>
                </c:pt>
                <c:pt idx="576">
                  <c:v>0.36490400507614212</c:v>
                </c:pt>
                <c:pt idx="577">
                  <c:v>0.3649110050761421</c:v>
                </c:pt>
                <c:pt idx="578">
                  <c:v>0.36491800507614214</c:v>
                </c:pt>
                <c:pt idx="579">
                  <c:v>0.36492400507614209</c:v>
                </c:pt>
                <c:pt idx="580">
                  <c:v>0.36492900507614212</c:v>
                </c:pt>
                <c:pt idx="581">
                  <c:v>0.3649340050761421</c:v>
                </c:pt>
                <c:pt idx="582">
                  <c:v>0.3649380050761421</c:v>
                </c:pt>
                <c:pt idx="583">
                  <c:v>0.36494100507614213</c:v>
                </c:pt>
                <c:pt idx="584">
                  <c:v>0.36494400507614211</c:v>
                </c:pt>
                <c:pt idx="585">
                  <c:v>0.36494700507614208</c:v>
                </c:pt>
                <c:pt idx="586">
                  <c:v>0.36494800507614211</c:v>
                </c:pt>
                <c:pt idx="587">
                  <c:v>0.36495000507614211</c:v>
                </c:pt>
                <c:pt idx="588">
                  <c:v>0.36495000507614211</c:v>
                </c:pt>
                <c:pt idx="589">
                  <c:v>0.36495000507614211</c:v>
                </c:pt>
                <c:pt idx="590">
                  <c:v>0.36495000507614211</c:v>
                </c:pt>
                <c:pt idx="591">
                  <c:v>0.36494900507614214</c:v>
                </c:pt>
                <c:pt idx="592">
                  <c:v>0.36494700507614208</c:v>
                </c:pt>
                <c:pt idx="593">
                  <c:v>0.36494500507614214</c:v>
                </c:pt>
                <c:pt idx="594">
                  <c:v>0.36494200507614211</c:v>
                </c:pt>
                <c:pt idx="595">
                  <c:v>0.36493900507614208</c:v>
                </c:pt>
                <c:pt idx="596">
                  <c:v>0.36493500507614213</c:v>
                </c:pt>
                <c:pt idx="597">
                  <c:v>0.36493100507614212</c:v>
                </c:pt>
                <c:pt idx="598">
                  <c:v>0.36492600507614209</c:v>
                </c:pt>
                <c:pt idx="599">
                  <c:v>0.36492000507614208</c:v>
                </c:pt>
                <c:pt idx="600">
                  <c:v>0.36491500507614211</c:v>
                </c:pt>
                <c:pt idx="601">
                  <c:v>0.36490800507614213</c:v>
                </c:pt>
                <c:pt idx="602">
                  <c:v>0.36490200507614212</c:v>
                </c:pt>
                <c:pt idx="603">
                  <c:v>0.36489400507614211</c:v>
                </c:pt>
                <c:pt idx="604">
                  <c:v>0.36488700507614213</c:v>
                </c:pt>
                <c:pt idx="605">
                  <c:v>0.36487900507614213</c:v>
                </c:pt>
                <c:pt idx="606">
                  <c:v>0.36487000507614209</c:v>
                </c:pt>
                <c:pt idx="607">
                  <c:v>0.36486200507614208</c:v>
                </c:pt>
                <c:pt idx="608">
                  <c:v>0.36485200507614213</c:v>
                </c:pt>
                <c:pt idx="609">
                  <c:v>0.36484300507614209</c:v>
                </c:pt>
                <c:pt idx="610">
                  <c:v>0.36483300507614214</c:v>
                </c:pt>
                <c:pt idx="611">
                  <c:v>0.3648220050761421</c:v>
                </c:pt>
                <c:pt idx="612">
                  <c:v>0.36481200507614209</c:v>
                </c:pt>
                <c:pt idx="613">
                  <c:v>0.3648010050761421</c:v>
                </c:pt>
                <c:pt idx="614">
                  <c:v>0.36479000507614212</c:v>
                </c:pt>
                <c:pt idx="615">
                  <c:v>0.36477800507614211</c:v>
                </c:pt>
                <c:pt idx="616">
                  <c:v>0.3647660050761421</c:v>
                </c:pt>
                <c:pt idx="617">
                  <c:v>0.36475400507614208</c:v>
                </c:pt>
                <c:pt idx="618">
                  <c:v>0.36474200507614213</c:v>
                </c:pt>
                <c:pt idx="619">
                  <c:v>0.36473000507614212</c:v>
                </c:pt>
                <c:pt idx="620">
                  <c:v>0.36471700507614213</c:v>
                </c:pt>
                <c:pt idx="621">
                  <c:v>0.36470400507614209</c:v>
                </c:pt>
                <c:pt idx="622">
                  <c:v>0.36469100507614211</c:v>
                </c:pt>
                <c:pt idx="623">
                  <c:v>0.36467800507614212</c:v>
                </c:pt>
                <c:pt idx="624">
                  <c:v>0.36466400507614211</c:v>
                </c:pt>
                <c:pt idx="625">
                  <c:v>0.36465000507614209</c:v>
                </c:pt>
                <c:pt idx="626">
                  <c:v>0.36463700507614211</c:v>
                </c:pt>
                <c:pt idx="627">
                  <c:v>0.36462300507614209</c:v>
                </c:pt>
                <c:pt idx="628">
                  <c:v>0.36460900507614213</c:v>
                </c:pt>
                <c:pt idx="629">
                  <c:v>0.36459500507614212</c:v>
                </c:pt>
                <c:pt idx="630">
                  <c:v>0.36458100507614211</c:v>
                </c:pt>
                <c:pt idx="631">
                  <c:v>0.36456600507614212</c:v>
                </c:pt>
                <c:pt idx="632">
                  <c:v>0.3645520050761421</c:v>
                </c:pt>
                <c:pt idx="633">
                  <c:v>0.36453800507614209</c:v>
                </c:pt>
                <c:pt idx="634">
                  <c:v>0.3645230050761421</c:v>
                </c:pt>
                <c:pt idx="635">
                  <c:v>0.36450900507614209</c:v>
                </c:pt>
                <c:pt idx="636">
                  <c:v>0.3644940050761421</c:v>
                </c:pt>
                <c:pt idx="637">
                  <c:v>0.36448000507614209</c:v>
                </c:pt>
                <c:pt idx="638">
                  <c:v>0.3644650050761421</c:v>
                </c:pt>
                <c:pt idx="639">
                  <c:v>0.36445100507614214</c:v>
                </c:pt>
                <c:pt idx="640">
                  <c:v>0.3644360050761421</c:v>
                </c:pt>
                <c:pt idx="641">
                  <c:v>0.36442200507614209</c:v>
                </c:pt>
                <c:pt idx="642">
                  <c:v>0.3644070050761421</c:v>
                </c:pt>
                <c:pt idx="643">
                  <c:v>0.36439300507614214</c:v>
                </c:pt>
                <c:pt idx="644">
                  <c:v>0.3643780050761421</c:v>
                </c:pt>
                <c:pt idx="645">
                  <c:v>0.36436400507614208</c:v>
                </c:pt>
                <c:pt idx="646">
                  <c:v>0.36435000507614212</c:v>
                </c:pt>
                <c:pt idx="647">
                  <c:v>0.36433500507614214</c:v>
                </c:pt>
                <c:pt idx="648">
                  <c:v>0.36432100507614212</c:v>
                </c:pt>
                <c:pt idx="649">
                  <c:v>0.36430700507614211</c:v>
                </c:pt>
                <c:pt idx="650">
                  <c:v>0.3642930050761421</c:v>
                </c:pt>
                <c:pt idx="651">
                  <c:v>0.36427900507614208</c:v>
                </c:pt>
                <c:pt idx="652">
                  <c:v>0.3642660050761421</c:v>
                </c:pt>
                <c:pt idx="653">
                  <c:v>0.36425200507614208</c:v>
                </c:pt>
                <c:pt idx="654">
                  <c:v>0.36423800507614212</c:v>
                </c:pt>
                <c:pt idx="655">
                  <c:v>0.36422500507614208</c:v>
                </c:pt>
                <c:pt idx="656">
                  <c:v>0.36421100507614212</c:v>
                </c:pt>
                <c:pt idx="657">
                  <c:v>0.36419800507614208</c:v>
                </c:pt>
                <c:pt idx="658">
                  <c:v>0.3641850050761421</c:v>
                </c:pt>
                <c:pt idx="659">
                  <c:v>0.36417200507614211</c:v>
                </c:pt>
                <c:pt idx="660">
                  <c:v>0.36415900507614213</c:v>
                </c:pt>
                <c:pt idx="661">
                  <c:v>0.36414600507614214</c:v>
                </c:pt>
                <c:pt idx="662">
                  <c:v>0.3641330050761421</c:v>
                </c:pt>
                <c:pt idx="663">
                  <c:v>0.36412100507614209</c:v>
                </c:pt>
                <c:pt idx="664">
                  <c:v>0.3641080050761421</c:v>
                </c:pt>
                <c:pt idx="665">
                  <c:v>0.36409600507614209</c:v>
                </c:pt>
                <c:pt idx="666">
                  <c:v>0.36408400507614214</c:v>
                </c:pt>
                <c:pt idx="667">
                  <c:v>0.36407200507614212</c:v>
                </c:pt>
                <c:pt idx="668">
                  <c:v>0.36406000507614211</c:v>
                </c:pt>
                <c:pt idx="669">
                  <c:v>0.36404900507614213</c:v>
                </c:pt>
                <c:pt idx="670">
                  <c:v>0.36403700507614212</c:v>
                </c:pt>
                <c:pt idx="671">
                  <c:v>0.36402600507614213</c:v>
                </c:pt>
                <c:pt idx="672">
                  <c:v>0.3640150050761421</c:v>
                </c:pt>
                <c:pt idx="673">
                  <c:v>0.36400300507614214</c:v>
                </c:pt>
                <c:pt idx="674">
                  <c:v>0.36399300507614213</c:v>
                </c:pt>
                <c:pt idx="675">
                  <c:v>0.36398200507614209</c:v>
                </c:pt>
                <c:pt idx="676">
                  <c:v>0.36397100507614211</c:v>
                </c:pt>
                <c:pt idx="677">
                  <c:v>0.3639610050761421</c:v>
                </c:pt>
                <c:pt idx="678">
                  <c:v>0.36395000507614211</c:v>
                </c:pt>
                <c:pt idx="679">
                  <c:v>0.3639400050761421</c:v>
                </c:pt>
                <c:pt idx="680">
                  <c:v>0.36393000507614209</c:v>
                </c:pt>
                <c:pt idx="681">
                  <c:v>0.36392000507614208</c:v>
                </c:pt>
                <c:pt idx="682">
                  <c:v>0.3639110050761421</c:v>
                </c:pt>
                <c:pt idx="683">
                  <c:v>0.36390100507614209</c:v>
                </c:pt>
                <c:pt idx="684">
                  <c:v>0.36389200507614211</c:v>
                </c:pt>
                <c:pt idx="685">
                  <c:v>0.3638820050761421</c:v>
                </c:pt>
                <c:pt idx="686">
                  <c:v>0.36387300507614212</c:v>
                </c:pt>
                <c:pt idx="687">
                  <c:v>0.36386400507614214</c:v>
                </c:pt>
                <c:pt idx="688">
                  <c:v>0.3638550050761421</c:v>
                </c:pt>
                <c:pt idx="689">
                  <c:v>0.36384700507614209</c:v>
                </c:pt>
                <c:pt idx="690">
                  <c:v>0.36383800507614211</c:v>
                </c:pt>
                <c:pt idx="691">
                  <c:v>0.3638300050761421</c:v>
                </c:pt>
                <c:pt idx="692">
                  <c:v>0.3638220050761421</c:v>
                </c:pt>
                <c:pt idx="693">
                  <c:v>0.36381400507614209</c:v>
                </c:pt>
                <c:pt idx="694">
                  <c:v>0.36380600507614214</c:v>
                </c:pt>
                <c:pt idx="695">
                  <c:v>0.36379800507614213</c:v>
                </c:pt>
                <c:pt idx="696">
                  <c:v>0.36379000507614212</c:v>
                </c:pt>
                <c:pt idx="697">
                  <c:v>0.36378300507614214</c:v>
                </c:pt>
                <c:pt idx="698">
                  <c:v>0.36377500507614213</c:v>
                </c:pt>
                <c:pt idx="699">
                  <c:v>0.3637680050761421</c:v>
                </c:pt>
                <c:pt idx="700">
                  <c:v>0.36376100507614212</c:v>
                </c:pt>
                <c:pt idx="701">
                  <c:v>0.36375400507614208</c:v>
                </c:pt>
                <c:pt idx="702">
                  <c:v>0.3637470050761421</c:v>
                </c:pt>
                <c:pt idx="703">
                  <c:v>0.3637410050761421</c:v>
                </c:pt>
                <c:pt idx="704">
                  <c:v>0.36373400507614212</c:v>
                </c:pt>
                <c:pt idx="705">
                  <c:v>0.36372800507614211</c:v>
                </c:pt>
                <c:pt idx="706">
                  <c:v>0.36372100507614213</c:v>
                </c:pt>
                <c:pt idx="707">
                  <c:v>0.36371500507614213</c:v>
                </c:pt>
                <c:pt idx="708">
                  <c:v>0.36370900507614212</c:v>
                </c:pt>
                <c:pt idx="709">
                  <c:v>0.36370300507614212</c:v>
                </c:pt>
                <c:pt idx="710">
                  <c:v>0.36369700507614211</c:v>
                </c:pt>
                <c:pt idx="711">
                  <c:v>0.36369200507614208</c:v>
                </c:pt>
                <c:pt idx="712">
                  <c:v>0.36368600507614213</c:v>
                </c:pt>
                <c:pt idx="713">
                  <c:v>0.36368100507614209</c:v>
                </c:pt>
                <c:pt idx="714">
                  <c:v>0.36367500507614209</c:v>
                </c:pt>
                <c:pt idx="715">
                  <c:v>0.36367000507614211</c:v>
                </c:pt>
                <c:pt idx="716">
                  <c:v>0.36366500507614208</c:v>
                </c:pt>
                <c:pt idx="717">
                  <c:v>0.3636600050761421</c:v>
                </c:pt>
                <c:pt idx="718">
                  <c:v>0.36365500507614212</c:v>
                </c:pt>
                <c:pt idx="719">
                  <c:v>0.36365000507614209</c:v>
                </c:pt>
                <c:pt idx="720">
                  <c:v>0.36364500507614211</c:v>
                </c:pt>
                <c:pt idx="721">
                  <c:v>0.36364100507614211</c:v>
                </c:pt>
                <c:pt idx="722">
                  <c:v>0.36363600507614213</c:v>
                </c:pt>
                <c:pt idx="723">
                  <c:v>0.36363200507614213</c:v>
                </c:pt>
                <c:pt idx="724">
                  <c:v>0.36362800507614212</c:v>
                </c:pt>
                <c:pt idx="725">
                  <c:v>0.36362400507614212</c:v>
                </c:pt>
                <c:pt idx="726">
                  <c:v>0.36362000507614212</c:v>
                </c:pt>
                <c:pt idx="727">
                  <c:v>0.36361600507614211</c:v>
                </c:pt>
                <c:pt idx="728">
                  <c:v>0.36361200507614211</c:v>
                </c:pt>
                <c:pt idx="729">
                  <c:v>0.3636080050761421</c:v>
                </c:pt>
                <c:pt idx="730">
                  <c:v>0.3636040050761421</c:v>
                </c:pt>
                <c:pt idx="731">
                  <c:v>0.36360100507614213</c:v>
                </c:pt>
                <c:pt idx="732">
                  <c:v>0.36359700507614212</c:v>
                </c:pt>
                <c:pt idx="733">
                  <c:v>0.36359400507614209</c:v>
                </c:pt>
                <c:pt idx="734">
                  <c:v>0.36359000507614214</c:v>
                </c:pt>
                <c:pt idx="735">
                  <c:v>0.36358700507614211</c:v>
                </c:pt>
                <c:pt idx="736">
                  <c:v>0.36358400507614208</c:v>
                </c:pt>
                <c:pt idx="737">
                  <c:v>0.36358100507614211</c:v>
                </c:pt>
                <c:pt idx="738">
                  <c:v>0.36357800507614213</c:v>
                </c:pt>
                <c:pt idx="739">
                  <c:v>0.3635750050761421</c:v>
                </c:pt>
                <c:pt idx="740">
                  <c:v>0.36357200507614212</c:v>
                </c:pt>
                <c:pt idx="741">
                  <c:v>0.36357000507614212</c:v>
                </c:pt>
                <c:pt idx="742">
                  <c:v>0.36356700507614209</c:v>
                </c:pt>
                <c:pt idx="743">
                  <c:v>0.36356400507614212</c:v>
                </c:pt>
                <c:pt idx="744">
                  <c:v>0.36356200507614211</c:v>
                </c:pt>
                <c:pt idx="745">
                  <c:v>0.36355900507614214</c:v>
                </c:pt>
                <c:pt idx="746">
                  <c:v>0.36355700507614208</c:v>
                </c:pt>
                <c:pt idx="747">
                  <c:v>0.36355500507614213</c:v>
                </c:pt>
                <c:pt idx="748">
                  <c:v>0.3635520050761421</c:v>
                </c:pt>
                <c:pt idx="749">
                  <c:v>0.3635500050761421</c:v>
                </c:pt>
                <c:pt idx="750">
                  <c:v>0.3635480050761421</c:v>
                </c:pt>
                <c:pt idx="751">
                  <c:v>0.3635460050761421</c:v>
                </c:pt>
                <c:pt idx="752">
                  <c:v>0.3635440050761421</c:v>
                </c:pt>
                <c:pt idx="753">
                  <c:v>0.36354200507614209</c:v>
                </c:pt>
                <c:pt idx="754">
                  <c:v>0.36354100507614212</c:v>
                </c:pt>
                <c:pt idx="755">
                  <c:v>0.36353900507614212</c:v>
                </c:pt>
                <c:pt idx="756">
                  <c:v>0.36353700507614212</c:v>
                </c:pt>
                <c:pt idx="757">
                  <c:v>0.36353600507614209</c:v>
                </c:pt>
                <c:pt idx="758">
                  <c:v>0.36353400507614209</c:v>
                </c:pt>
                <c:pt idx="759">
                  <c:v>0.36353300507614211</c:v>
                </c:pt>
                <c:pt idx="760">
                  <c:v>0.36353100507614211</c:v>
                </c:pt>
                <c:pt idx="761">
                  <c:v>0.36353000507614208</c:v>
                </c:pt>
                <c:pt idx="762">
                  <c:v>0.36352800507614214</c:v>
                </c:pt>
                <c:pt idx="763">
                  <c:v>0.36352700507614211</c:v>
                </c:pt>
                <c:pt idx="764">
                  <c:v>0.36352600507614208</c:v>
                </c:pt>
                <c:pt idx="765">
                  <c:v>0.3635250050761421</c:v>
                </c:pt>
                <c:pt idx="766">
                  <c:v>0.36352400507614213</c:v>
                </c:pt>
                <c:pt idx="767">
                  <c:v>0.3635230050761421</c:v>
                </c:pt>
                <c:pt idx="768">
                  <c:v>0.36352200507614207</c:v>
                </c:pt>
                <c:pt idx="769">
                  <c:v>0.3635210050761421</c:v>
                </c:pt>
                <c:pt idx="770">
                  <c:v>0.36352000507614213</c:v>
                </c:pt>
                <c:pt idx="771">
                  <c:v>0.3635190050761421</c:v>
                </c:pt>
                <c:pt idx="772">
                  <c:v>0.3635190050761421</c:v>
                </c:pt>
                <c:pt idx="773">
                  <c:v>0.36351800507614213</c:v>
                </c:pt>
                <c:pt idx="774">
                  <c:v>0.3635170050761421</c:v>
                </c:pt>
                <c:pt idx="775">
                  <c:v>0.3635170050761421</c:v>
                </c:pt>
                <c:pt idx="776">
                  <c:v>0.36351600507614212</c:v>
                </c:pt>
                <c:pt idx="777">
                  <c:v>0.36351600507614212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Schrodinger!$T$459</c:f>
              <c:strCache>
                <c:ptCount val="1"/>
                <c:pt idx="0">
                  <c:v>1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Schrodinger!$T$460:$T$4895</c:f>
              <c:numCache>
                <c:formatCode>General</c:formatCode>
                <c:ptCount val="4436"/>
                <c:pt idx="0">
                  <c:v>0.99874700000000005</c:v>
                </c:pt>
                <c:pt idx="1">
                  <c:v>0.99875099999999994</c:v>
                </c:pt>
                <c:pt idx="2">
                  <c:v>0.99875500000000006</c:v>
                </c:pt>
                <c:pt idx="3">
                  <c:v>0.99875899999999995</c:v>
                </c:pt>
                <c:pt idx="4">
                  <c:v>0.99876399999999999</c:v>
                </c:pt>
                <c:pt idx="5">
                  <c:v>0.99877000000000005</c:v>
                </c:pt>
                <c:pt idx="6">
                  <c:v>0.99877499999999997</c:v>
                </c:pt>
                <c:pt idx="7">
                  <c:v>0.99878200000000006</c:v>
                </c:pt>
                <c:pt idx="8">
                  <c:v>0.99878800000000001</c:v>
                </c:pt>
                <c:pt idx="9">
                  <c:v>0.99879499999999999</c:v>
                </c:pt>
                <c:pt idx="10">
                  <c:v>0.99880199999999997</c:v>
                </c:pt>
                <c:pt idx="11">
                  <c:v>0.99880999999999998</c:v>
                </c:pt>
                <c:pt idx="12">
                  <c:v>0.99881799999999998</c:v>
                </c:pt>
                <c:pt idx="13">
                  <c:v>0.99882700000000002</c:v>
                </c:pt>
                <c:pt idx="14">
                  <c:v>0.99883600000000006</c:v>
                </c:pt>
                <c:pt idx="15">
                  <c:v>0.99884600000000001</c:v>
                </c:pt>
                <c:pt idx="16">
                  <c:v>0.99885599999999997</c:v>
                </c:pt>
                <c:pt idx="17">
                  <c:v>0.99886699999999995</c:v>
                </c:pt>
                <c:pt idx="18">
                  <c:v>0.99887800000000004</c:v>
                </c:pt>
                <c:pt idx="19">
                  <c:v>0.99889000000000006</c:v>
                </c:pt>
                <c:pt idx="20">
                  <c:v>0.99890199999999996</c:v>
                </c:pt>
                <c:pt idx="21">
                  <c:v>0.998915</c:v>
                </c:pt>
                <c:pt idx="22">
                  <c:v>0.99892899999999996</c:v>
                </c:pt>
                <c:pt idx="23">
                  <c:v>0.99894300000000003</c:v>
                </c:pt>
                <c:pt idx="24">
                  <c:v>0.99895699999999998</c:v>
                </c:pt>
                <c:pt idx="25">
                  <c:v>0.998973</c:v>
                </c:pt>
                <c:pt idx="26">
                  <c:v>0.99898799999999999</c:v>
                </c:pt>
                <c:pt idx="27">
                  <c:v>0.99900500000000003</c:v>
                </c:pt>
                <c:pt idx="28">
                  <c:v>0.99902199999999997</c:v>
                </c:pt>
                <c:pt idx="29">
                  <c:v>0.99904000000000004</c:v>
                </c:pt>
                <c:pt idx="30">
                  <c:v>0.999058</c:v>
                </c:pt>
                <c:pt idx="31">
                  <c:v>0.99907699999999999</c:v>
                </c:pt>
                <c:pt idx="32">
                  <c:v>0.99909599999999998</c:v>
                </c:pt>
                <c:pt idx="33">
                  <c:v>0.99911700000000003</c:v>
                </c:pt>
                <c:pt idx="34">
                  <c:v>0.99913799999999997</c:v>
                </c:pt>
                <c:pt idx="35">
                  <c:v>0.99915900000000002</c:v>
                </c:pt>
                <c:pt idx="36">
                  <c:v>0.99918099999999999</c:v>
                </c:pt>
                <c:pt idx="37">
                  <c:v>0.99920399999999998</c:v>
                </c:pt>
                <c:pt idx="38">
                  <c:v>0.99922800000000001</c:v>
                </c:pt>
                <c:pt idx="39">
                  <c:v>0.99925200000000003</c:v>
                </c:pt>
                <c:pt idx="40">
                  <c:v>0.99927600000000005</c:v>
                </c:pt>
                <c:pt idx="41">
                  <c:v>0.99930200000000002</c:v>
                </c:pt>
                <c:pt idx="42">
                  <c:v>0.99932799999999999</c:v>
                </c:pt>
                <c:pt idx="43">
                  <c:v>0.99935399999999996</c:v>
                </c:pt>
                <c:pt idx="44">
                  <c:v>0.99938099999999996</c:v>
                </c:pt>
                <c:pt idx="45">
                  <c:v>0.99940899999999999</c:v>
                </c:pt>
                <c:pt idx="46">
                  <c:v>0.99943800000000005</c:v>
                </c:pt>
                <c:pt idx="47">
                  <c:v>0.99946599999999997</c:v>
                </c:pt>
                <c:pt idx="48">
                  <c:v>0.99949600000000005</c:v>
                </c:pt>
                <c:pt idx="49">
                  <c:v>0.99952600000000003</c:v>
                </c:pt>
                <c:pt idx="50">
                  <c:v>0.999556</c:v>
                </c:pt>
                <c:pt idx="51">
                  <c:v>0.999587</c:v>
                </c:pt>
                <c:pt idx="52">
                  <c:v>0.99961800000000001</c:v>
                </c:pt>
                <c:pt idx="53">
                  <c:v>0.99965000000000004</c:v>
                </c:pt>
                <c:pt idx="54">
                  <c:v>0.99968199999999996</c:v>
                </c:pt>
                <c:pt idx="55">
                  <c:v>0.99971500000000002</c:v>
                </c:pt>
                <c:pt idx="56">
                  <c:v>0.99974799999999997</c:v>
                </c:pt>
                <c:pt idx="57">
                  <c:v>0.99978100000000003</c:v>
                </c:pt>
                <c:pt idx="58">
                  <c:v>0.99981399999999998</c:v>
                </c:pt>
                <c:pt idx="59">
                  <c:v>0.99984799999999996</c:v>
                </c:pt>
                <c:pt idx="60">
                  <c:v>0.99988100000000002</c:v>
                </c:pt>
                <c:pt idx="61">
                  <c:v>0.999915</c:v>
                </c:pt>
                <c:pt idx="62">
                  <c:v>0.99994899999999998</c:v>
                </c:pt>
                <c:pt idx="63">
                  <c:v>0.99998399999999998</c:v>
                </c:pt>
                <c:pt idx="64">
                  <c:v>1.0000180000000001</c:v>
                </c:pt>
                <c:pt idx="65">
                  <c:v>1.0000519999999999</c:v>
                </c:pt>
                <c:pt idx="66">
                  <c:v>1.000086</c:v>
                </c:pt>
                <c:pt idx="67">
                  <c:v>1.0001199999999999</c:v>
                </c:pt>
                <c:pt idx="68">
                  <c:v>1.000154</c:v>
                </c:pt>
                <c:pt idx="69">
                  <c:v>1.0001869999999999</c:v>
                </c:pt>
                <c:pt idx="70">
                  <c:v>1.0002200000000001</c:v>
                </c:pt>
                <c:pt idx="71">
                  <c:v>1.0002530000000001</c:v>
                </c:pt>
                <c:pt idx="72">
                  <c:v>1.000286</c:v>
                </c:pt>
                <c:pt idx="73">
                  <c:v>1.000318</c:v>
                </c:pt>
                <c:pt idx="74">
                  <c:v>1.0003500000000001</c:v>
                </c:pt>
                <c:pt idx="75">
                  <c:v>1.000381</c:v>
                </c:pt>
                <c:pt idx="76">
                  <c:v>1.0004120000000001</c:v>
                </c:pt>
                <c:pt idx="77">
                  <c:v>1.0004420000000001</c:v>
                </c:pt>
                <c:pt idx="78">
                  <c:v>1.0004710000000001</c:v>
                </c:pt>
                <c:pt idx="79">
                  <c:v>1.0004999999999999</c:v>
                </c:pt>
                <c:pt idx="80">
                  <c:v>1.0005269999999999</c:v>
                </c:pt>
                <c:pt idx="81">
                  <c:v>1.0005539999999999</c:v>
                </c:pt>
                <c:pt idx="82">
                  <c:v>1.00058</c:v>
                </c:pt>
                <c:pt idx="83">
                  <c:v>1.0006060000000001</c:v>
                </c:pt>
                <c:pt idx="84">
                  <c:v>1.0006299999999999</c:v>
                </c:pt>
                <c:pt idx="85">
                  <c:v>1.000653</c:v>
                </c:pt>
                <c:pt idx="86">
                  <c:v>1.000675</c:v>
                </c:pt>
                <c:pt idx="87">
                  <c:v>1.000696</c:v>
                </c:pt>
                <c:pt idx="88">
                  <c:v>1.0007159999999999</c:v>
                </c:pt>
                <c:pt idx="89">
                  <c:v>1.000734</c:v>
                </c:pt>
                <c:pt idx="90">
                  <c:v>1.0007520000000001</c:v>
                </c:pt>
                <c:pt idx="91">
                  <c:v>1.0007680000000001</c:v>
                </c:pt>
                <c:pt idx="92">
                  <c:v>1.0007820000000001</c:v>
                </c:pt>
                <c:pt idx="93">
                  <c:v>1.000796</c:v>
                </c:pt>
                <c:pt idx="94">
                  <c:v>1.0008079999999999</c:v>
                </c:pt>
                <c:pt idx="95">
                  <c:v>1.0008189999999999</c:v>
                </c:pt>
                <c:pt idx="96">
                  <c:v>1.0008280000000001</c:v>
                </c:pt>
                <c:pt idx="97">
                  <c:v>1.0008360000000001</c:v>
                </c:pt>
                <c:pt idx="98">
                  <c:v>1.0008429999999999</c:v>
                </c:pt>
                <c:pt idx="99">
                  <c:v>1.000848</c:v>
                </c:pt>
                <c:pt idx="100">
                  <c:v>1.0008509999999999</c:v>
                </c:pt>
                <c:pt idx="101">
                  <c:v>1.000853</c:v>
                </c:pt>
                <c:pt idx="102">
                  <c:v>1.0008539999999999</c:v>
                </c:pt>
                <c:pt idx="103">
                  <c:v>1.000853</c:v>
                </c:pt>
                <c:pt idx="104">
                  <c:v>1.0008509999999999</c:v>
                </c:pt>
                <c:pt idx="105">
                  <c:v>1.000847</c:v>
                </c:pt>
                <c:pt idx="106">
                  <c:v>1.000842</c:v>
                </c:pt>
                <c:pt idx="107">
                  <c:v>1.0008349999999999</c:v>
                </c:pt>
                <c:pt idx="108">
                  <c:v>1.0008269999999999</c:v>
                </c:pt>
                <c:pt idx="109">
                  <c:v>1.0008170000000001</c:v>
                </c:pt>
                <c:pt idx="110">
                  <c:v>1.0008060000000001</c:v>
                </c:pt>
                <c:pt idx="111">
                  <c:v>1.000794</c:v>
                </c:pt>
                <c:pt idx="112">
                  <c:v>1.00078</c:v>
                </c:pt>
                <c:pt idx="113">
                  <c:v>1.0007649999999999</c:v>
                </c:pt>
                <c:pt idx="114">
                  <c:v>1.0007489999999999</c:v>
                </c:pt>
                <c:pt idx="115">
                  <c:v>1.000731</c:v>
                </c:pt>
                <c:pt idx="116">
                  <c:v>1.000712</c:v>
                </c:pt>
                <c:pt idx="117">
                  <c:v>1.0006919999999999</c:v>
                </c:pt>
                <c:pt idx="118">
                  <c:v>1.0006710000000001</c:v>
                </c:pt>
                <c:pt idx="119">
                  <c:v>1.0006490000000001</c:v>
                </c:pt>
                <c:pt idx="120">
                  <c:v>1.0006250000000001</c:v>
                </c:pt>
                <c:pt idx="121">
                  <c:v>1.0006010000000001</c:v>
                </c:pt>
                <c:pt idx="122">
                  <c:v>1.0005759999999999</c:v>
                </c:pt>
                <c:pt idx="123">
                  <c:v>1.0005489999999999</c:v>
                </c:pt>
                <c:pt idx="124">
                  <c:v>1.0005219999999999</c:v>
                </c:pt>
                <c:pt idx="125">
                  <c:v>1.000494</c:v>
                </c:pt>
                <c:pt idx="126">
                  <c:v>1.0004660000000001</c:v>
                </c:pt>
                <c:pt idx="127">
                  <c:v>1.0004360000000001</c:v>
                </c:pt>
                <c:pt idx="128">
                  <c:v>1.0004059999999999</c:v>
                </c:pt>
                <c:pt idx="129">
                  <c:v>1.000375</c:v>
                </c:pt>
                <c:pt idx="130">
                  <c:v>1.0003440000000001</c:v>
                </c:pt>
                <c:pt idx="131">
                  <c:v>1.0003120000000001</c:v>
                </c:pt>
                <c:pt idx="132">
                  <c:v>1.0002789999999999</c:v>
                </c:pt>
                <c:pt idx="133">
                  <c:v>1.0002470000000001</c:v>
                </c:pt>
                <c:pt idx="134">
                  <c:v>1.000213</c:v>
                </c:pt>
                <c:pt idx="135">
                  <c:v>1.0001800000000001</c:v>
                </c:pt>
                <c:pt idx="136">
                  <c:v>1.000146</c:v>
                </c:pt>
                <c:pt idx="137">
                  <c:v>1.0001120000000001</c:v>
                </c:pt>
                <c:pt idx="138">
                  <c:v>1.000078</c:v>
                </c:pt>
                <c:pt idx="139">
                  <c:v>1.0000439999999999</c:v>
                </c:pt>
                <c:pt idx="140">
                  <c:v>1.0000100000000001</c:v>
                </c:pt>
                <c:pt idx="141">
                  <c:v>0.99997599999999998</c:v>
                </c:pt>
                <c:pt idx="142">
                  <c:v>0.99994099999999997</c:v>
                </c:pt>
                <c:pt idx="143">
                  <c:v>0.99990699999999999</c:v>
                </c:pt>
                <c:pt idx="144">
                  <c:v>0.99987300000000001</c:v>
                </c:pt>
                <c:pt idx="145">
                  <c:v>0.99983900000000003</c:v>
                </c:pt>
                <c:pt idx="146">
                  <c:v>0.99980599999999997</c:v>
                </c:pt>
                <c:pt idx="147">
                  <c:v>0.99977199999999999</c:v>
                </c:pt>
                <c:pt idx="148">
                  <c:v>0.99973900000000004</c:v>
                </c:pt>
                <c:pt idx="149">
                  <c:v>0.99970599999999998</c:v>
                </c:pt>
                <c:pt idx="150">
                  <c:v>0.99967399999999995</c:v>
                </c:pt>
                <c:pt idx="151">
                  <c:v>0.99964200000000003</c:v>
                </c:pt>
                <c:pt idx="152">
                  <c:v>0.99961</c:v>
                </c:pt>
                <c:pt idx="153">
                  <c:v>0.999579</c:v>
                </c:pt>
                <c:pt idx="154">
                  <c:v>0.99954799999999999</c:v>
                </c:pt>
                <c:pt idx="155">
                  <c:v>0.99951800000000002</c:v>
                </c:pt>
                <c:pt idx="156">
                  <c:v>0.99948800000000004</c:v>
                </c:pt>
                <c:pt idx="157">
                  <c:v>0.99945799999999996</c:v>
                </c:pt>
                <c:pt idx="158">
                  <c:v>0.99943000000000004</c:v>
                </c:pt>
                <c:pt idx="159">
                  <c:v>0.99940200000000001</c:v>
                </c:pt>
                <c:pt idx="160">
                  <c:v>0.99937399999999998</c:v>
                </c:pt>
                <c:pt idx="161">
                  <c:v>0.99934699999999999</c:v>
                </c:pt>
                <c:pt idx="162">
                  <c:v>0.99932100000000001</c:v>
                </c:pt>
                <c:pt idx="163">
                  <c:v>0.99929500000000004</c:v>
                </c:pt>
                <c:pt idx="164">
                  <c:v>0.99926999999999999</c:v>
                </c:pt>
                <c:pt idx="165">
                  <c:v>0.99924500000000005</c:v>
                </c:pt>
                <c:pt idx="166">
                  <c:v>0.99922100000000003</c:v>
                </c:pt>
                <c:pt idx="167">
                  <c:v>0.99919800000000003</c:v>
                </c:pt>
                <c:pt idx="168">
                  <c:v>0.99917600000000006</c:v>
                </c:pt>
                <c:pt idx="169">
                  <c:v>0.99915399999999999</c:v>
                </c:pt>
                <c:pt idx="170">
                  <c:v>0.99913300000000005</c:v>
                </c:pt>
                <c:pt idx="171">
                  <c:v>0.999112</c:v>
                </c:pt>
                <c:pt idx="172">
                  <c:v>0.99909199999999998</c:v>
                </c:pt>
                <c:pt idx="173">
                  <c:v>0.99907299999999999</c:v>
                </c:pt>
                <c:pt idx="174">
                  <c:v>0.99905500000000003</c:v>
                </c:pt>
                <c:pt idx="175">
                  <c:v>0.99903699999999995</c:v>
                </c:pt>
                <c:pt idx="176">
                  <c:v>0.99901899999999999</c:v>
                </c:pt>
                <c:pt idx="177">
                  <c:v>0.99900299999999997</c:v>
                </c:pt>
                <c:pt idx="178">
                  <c:v>0.99898699999999996</c:v>
                </c:pt>
                <c:pt idx="179">
                  <c:v>0.99897100000000005</c:v>
                </c:pt>
                <c:pt idx="180">
                  <c:v>0.99895699999999998</c:v>
                </c:pt>
                <c:pt idx="181">
                  <c:v>0.99894300000000003</c:v>
                </c:pt>
                <c:pt idx="182">
                  <c:v>0.99892899999999996</c:v>
                </c:pt>
                <c:pt idx="183">
                  <c:v>0.99891600000000003</c:v>
                </c:pt>
                <c:pt idx="184">
                  <c:v>0.99890400000000001</c:v>
                </c:pt>
                <c:pt idx="185">
                  <c:v>0.998892</c:v>
                </c:pt>
                <c:pt idx="186">
                  <c:v>0.99888100000000002</c:v>
                </c:pt>
                <c:pt idx="187">
                  <c:v>0.99887000000000004</c:v>
                </c:pt>
                <c:pt idx="188">
                  <c:v>0.99885999999999997</c:v>
                </c:pt>
                <c:pt idx="189">
                  <c:v>0.99885000000000002</c:v>
                </c:pt>
                <c:pt idx="190">
                  <c:v>0.99884099999999998</c:v>
                </c:pt>
                <c:pt idx="191">
                  <c:v>0.99883299999999997</c:v>
                </c:pt>
                <c:pt idx="192">
                  <c:v>0.99882499999999996</c:v>
                </c:pt>
                <c:pt idx="193">
                  <c:v>0.99881700000000007</c:v>
                </c:pt>
                <c:pt idx="194">
                  <c:v>0.99880999999999998</c:v>
                </c:pt>
                <c:pt idx="195">
                  <c:v>0.998803</c:v>
                </c:pt>
                <c:pt idx="196">
                  <c:v>0.99879700000000005</c:v>
                </c:pt>
                <c:pt idx="197">
                  <c:v>0.99879099999999998</c:v>
                </c:pt>
                <c:pt idx="198">
                  <c:v>0.99878599999999995</c:v>
                </c:pt>
                <c:pt idx="199">
                  <c:v>0.99878100000000003</c:v>
                </c:pt>
                <c:pt idx="200">
                  <c:v>0.998776</c:v>
                </c:pt>
                <c:pt idx="201">
                  <c:v>0.99877199999999999</c:v>
                </c:pt>
                <c:pt idx="202">
                  <c:v>0.99876799999999999</c:v>
                </c:pt>
                <c:pt idx="203">
                  <c:v>0.99876500000000001</c:v>
                </c:pt>
                <c:pt idx="204">
                  <c:v>0.99876100000000001</c:v>
                </c:pt>
                <c:pt idx="205">
                  <c:v>0.99875899999999995</c:v>
                </c:pt>
                <c:pt idx="206">
                  <c:v>0.99875599999999998</c:v>
                </c:pt>
                <c:pt idx="207">
                  <c:v>0.99875400000000003</c:v>
                </c:pt>
                <c:pt idx="208">
                  <c:v>0.99875199999999997</c:v>
                </c:pt>
                <c:pt idx="209">
                  <c:v>0.99875000000000003</c:v>
                </c:pt>
                <c:pt idx="210">
                  <c:v>0.998749</c:v>
                </c:pt>
                <c:pt idx="211">
                  <c:v>0.99874799999999997</c:v>
                </c:pt>
                <c:pt idx="212">
                  <c:v>0.99874700000000005</c:v>
                </c:pt>
                <c:pt idx="213">
                  <c:v>0.99874600000000002</c:v>
                </c:pt>
                <c:pt idx="214">
                  <c:v>0.99874600000000002</c:v>
                </c:pt>
                <c:pt idx="215">
                  <c:v>0.99874600000000002</c:v>
                </c:pt>
              </c:numCache>
            </c:numRef>
          </c:yVal>
          <c:smooth val="1"/>
        </c:ser>
        <c:axId val="167334272"/>
        <c:axId val="167335808"/>
      </c:scatterChart>
      <c:valAx>
        <c:axId val="167334272"/>
        <c:scaling>
          <c:orientation val="minMax"/>
          <c:max val="6.0000000000000032E-2"/>
          <c:min val="-6.0000000000000032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335808"/>
        <c:crosses val="autoZero"/>
        <c:crossBetween val="midCat"/>
      </c:valAx>
      <c:valAx>
        <c:axId val="167335808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334272"/>
        <c:crosses val="autoZero"/>
        <c:crossBetween val="midCat"/>
      </c:valAx>
    </c:plotArea>
    <c:legend>
      <c:legendPos val="r"/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533" l="0.70000000000000062" r="0.70000000000000062" t="0.75000000000000533" header="0.30000000000000032" footer="0.30000000000000032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Schrodinger!$O$459</c:f>
              <c:strCache>
                <c:ptCount val="1"/>
                <c:pt idx="0">
                  <c:v>6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Schrodinger!$O$460:$O$4895</c:f>
              <c:numCache>
                <c:formatCode>General</c:formatCode>
                <c:ptCount val="4436"/>
                <c:pt idx="3297">
                  <c:v>8.3263959390862938E-2</c:v>
                </c:pt>
                <c:pt idx="3298">
                  <c:v>8.3263959390862938E-2</c:v>
                </c:pt>
                <c:pt idx="3299">
                  <c:v>8.3264959390862939E-2</c:v>
                </c:pt>
                <c:pt idx="3300">
                  <c:v>8.3264959390862939E-2</c:v>
                </c:pt>
                <c:pt idx="3301">
                  <c:v>8.3266959390862941E-2</c:v>
                </c:pt>
                <c:pt idx="3302">
                  <c:v>8.3267959390862942E-2</c:v>
                </c:pt>
                <c:pt idx="3303">
                  <c:v>8.3269959390862944E-2</c:v>
                </c:pt>
                <c:pt idx="3304">
                  <c:v>8.3271959390862946E-2</c:v>
                </c:pt>
                <c:pt idx="3305">
                  <c:v>8.3274959390862949E-2</c:v>
                </c:pt>
                <c:pt idx="3306">
                  <c:v>8.3276959390862951E-2</c:v>
                </c:pt>
                <c:pt idx="3307">
                  <c:v>8.327995939086294E-2</c:v>
                </c:pt>
                <c:pt idx="3308">
                  <c:v>8.3283959390862944E-2</c:v>
                </c:pt>
                <c:pt idx="3309">
                  <c:v>8.3287959390862948E-2</c:v>
                </c:pt>
                <c:pt idx="3310">
                  <c:v>8.3291959390862938E-2</c:v>
                </c:pt>
                <c:pt idx="3311">
                  <c:v>8.3295959390862942E-2</c:v>
                </c:pt>
                <c:pt idx="3312">
                  <c:v>8.3300959390862947E-2</c:v>
                </c:pt>
                <c:pt idx="3313">
                  <c:v>8.3305959390862938E-2</c:v>
                </c:pt>
                <c:pt idx="3314">
                  <c:v>8.3310959390862943E-2</c:v>
                </c:pt>
                <c:pt idx="3315">
                  <c:v>8.3316959390862949E-2</c:v>
                </c:pt>
                <c:pt idx="3316">
                  <c:v>8.3322959390862941E-2</c:v>
                </c:pt>
                <c:pt idx="3317">
                  <c:v>8.3328959390862947E-2</c:v>
                </c:pt>
                <c:pt idx="3318">
                  <c:v>8.333595939086294E-2</c:v>
                </c:pt>
                <c:pt idx="3319">
                  <c:v>8.3342959390862947E-2</c:v>
                </c:pt>
                <c:pt idx="3320">
                  <c:v>8.334995939086294E-2</c:v>
                </c:pt>
                <c:pt idx="3321">
                  <c:v>8.3357959390862948E-2</c:v>
                </c:pt>
                <c:pt idx="3322">
                  <c:v>8.3365959390862943E-2</c:v>
                </c:pt>
                <c:pt idx="3323">
                  <c:v>8.3373959390862951E-2</c:v>
                </c:pt>
                <c:pt idx="3324">
                  <c:v>8.3381959390862945E-2</c:v>
                </c:pt>
                <c:pt idx="3325">
                  <c:v>8.339095939086294E-2</c:v>
                </c:pt>
                <c:pt idx="3326">
                  <c:v>8.3399959390862949E-2</c:v>
                </c:pt>
                <c:pt idx="3327">
                  <c:v>8.3408959390862944E-2</c:v>
                </c:pt>
                <c:pt idx="3328">
                  <c:v>8.341895939086294E-2</c:v>
                </c:pt>
                <c:pt idx="3329">
                  <c:v>8.342895939086295E-2</c:v>
                </c:pt>
                <c:pt idx="3330">
                  <c:v>8.3438959390862946E-2</c:v>
                </c:pt>
                <c:pt idx="3331">
                  <c:v>8.3449959390862943E-2</c:v>
                </c:pt>
                <c:pt idx="3332">
                  <c:v>8.346095939086294E-2</c:v>
                </c:pt>
                <c:pt idx="3333">
                  <c:v>8.3471959390862938E-2</c:v>
                </c:pt>
                <c:pt idx="3334">
                  <c:v>8.3482959390862949E-2</c:v>
                </c:pt>
                <c:pt idx="3335">
                  <c:v>8.3494959390862947E-2</c:v>
                </c:pt>
                <c:pt idx="3336">
                  <c:v>8.3506959390862945E-2</c:v>
                </c:pt>
                <c:pt idx="3337">
                  <c:v>8.3518959390862943E-2</c:v>
                </c:pt>
                <c:pt idx="3338">
                  <c:v>8.3530959390862941E-2</c:v>
                </c:pt>
                <c:pt idx="3339">
                  <c:v>8.354395939086294E-2</c:v>
                </c:pt>
                <c:pt idx="3340">
                  <c:v>8.3556959390862939E-2</c:v>
                </c:pt>
                <c:pt idx="3341">
                  <c:v>8.3569959390862938E-2</c:v>
                </c:pt>
                <c:pt idx="3342">
                  <c:v>8.3583959390862939E-2</c:v>
                </c:pt>
                <c:pt idx="3343">
                  <c:v>8.3596959390862938E-2</c:v>
                </c:pt>
                <c:pt idx="3344">
                  <c:v>8.3610959390862938E-2</c:v>
                </c:pt>
                <c:pt idx="3345">
                  <c:v>8.3624959390862938E-2</c:v>
                </c:pt>
                <c:pt idx="3346">
                  <c:v>8.3639959390862939E-2</c:v>
                </c:pt>
                <c:pt idx="3347">
                  <c:v>8.3653959390862939E-2</c:v>
                </c:pt>
                <c:pt idx="3348">
                  <c:v>8.366895939086294E-2</c:v>
                </c:pt>
                <c:pt idx="3349">
                  <c:v>8.3683959390862941E-2</c:v>
                </c:pt>
                <c:pt idx="3350">
                  <c:v>8.3699959390862944E-2</c:v>
                </c:pt>
                <c:pt idx="3351">
                  <c:v>8.3714959390862945E-2</c:v>
                </c:pt>
                <c:pt idx="3352">
                  <c:v>8.3730959390862947E-2</c:v>
                </c:pt>
                <c:pt idx="3353">
                  <c:v>8.3746959390862949E-2</c:v>
                </c:pt>
                <c:pt idx="3354">
                  <c:v>8.3762959390862951E-2</c:v>
                </c:pt>
                <c:pt idx="3355">
                  <c:v>8.3778959390862939E-2</c:v>
                </c:pt>
                <c:pt idx="3356">
                  <c:v>8.3795959390862942E-2</c:v>
                </c:pt>
                <c:pt idx="3357">
                  <c:v>8.3811959390862945E-2</c:v>
                </c:pt>
                <c:pt idx="3358">
                  <c:v>8.3828959390862948E-2</c:v>
                </c:pt>
                <c:pt idx="3359">
                  <c:v>8.3845959390862951E-2</c:v>
                </c:pt>
                <c:pt idx="3360">
                  <c:v>8.386295939086294E-2</c:v>
                </c:pt>
                <c:pt idx="3361">
                  <c:v>8.3880959390862944E-2</c:v>
                </c:pt>
                <c:pt idx="3362">
                  <c:v>8.3897959390862947E-2</c:v>
                </c:pt>
                <c:pt idx="3363">
                  <c:v>8.3915959390862938E-2</c:v>
                </c:pt>
                <c:pt idx="3364">
                  <c:v>8.3932959390862941E-2</c:v>
                </c:pt>
                <c:pt idx="3365">
                  <c:v>8.3950959390862945E-2</c:v>
                </c:pt>
                <c:pt idx="3366">
                  <c:v>8.3968959390862949E-2</c:v>
                </c:pt>
                <c:pt idx="3367">
                  <c:v>8.398795939086294E-2</c:v>
                </c:pt>
                <c:pt idx="3368">
                  <c:v>8.4005959390862944E-2</c:v>
                </c:pt>
                <c:pt idx="3369">
                  <c:v>8.4023959390862948E-2</c:v>
                </c:pt>
                <c:pt idx="3370">
                  <c:v>8.404295939086294E-2</c:v>
                </c:pt>
                <c:pt idx="3371">
                  <c:v>8.4060959390862944E-2</c:v>
                </c:pt>
                <c:pt idx="3372">
                  <c:v>8.4079959390862949E-2</c:v>
                </c:pt>
                <c:pt idx="3373">
                  <c:v>8.4097959390862939E-2</c:v>
                </c:pt>
                <c:pt idx="3374">
                  <c:v>8.4116959390862944E-2</c:v>
                </c:pt>
                <c:pt idx="3375">
                  <c:v>8.4135959390862949E-2</c:v>
                </c:pt>
                <c:pt idx="3376">
                  <c:v>8.4154959390862941E-2</c:v>
                </c:pt>
                <c:pt idx="3377">
                  <c:v>8.4173959390862946E-2</c:v>
                </c:pt>
                <c:pt idx="3378">
                  <c:v>8.4192959390862951E-2</c:v>
                </c:pt>
                <c:pt idx="3379">
                  <c:v>8.4211959390862942E-2</c:v>
                </c:pt>
                <c:pt idx="3380">
                  <c:v>8.4230959390862947E-2</c:v>
                </c:pt>
                <c:pt idx="3381">
                  <c:v>8.4249959390862939E-2</c:v>
                </c:pt>
                <c:pt idx="3382">
                  <c:v>8.4268959390862944E-2</c:v>
                </c:pt>
                <c:pt idx="3383">
                  <c:v>8.4287959390862949E-2</c:v>
                </c:pt>
                <c:pt idx="3384">
                  <c:v>8.430695939086294E-2</c:v>
                </c:pt>
                <c:pt idx="3385">
                  <c:v>8.4325959390862945E-2</c:v>
                </c:pt>
                <c:pt idx="3386">
                  <c:v>8.434495939086295E-2</c:v>
                </c:pt>
                <c:pt idx="3387">
                  <c:v>8.4363959390862941E-2</c:v>
                </c:pt>
                <c:pt idx="3388">
                  <c:v>8.4382959390862947E-2</c:v>
                </c:pt>
                <c:pt idx="3389">
                  <c:v>8.4401959390862938E-2</c:v>
                </c:pt>
                <c:pt idx="3390">
                  <c:v>8.4419959390862942E-2</c:v>
                </c:pt>
                <c:pt idx="3391">
                  <c:v>8.4438959390862947E-2</c:v>
                </c:pt>
                <c:pt idx="3392">
                  <c:v>8.4457959390862938E-2</c:v>
                </c:pt>
                <c:pt idx="3393">
                  <c:v>8.4475959390862942E-2</c:v>
                </c:pt>
                <c:pt idx="3394">
                  <c:v>8.4494959390862948E-2</c:v>
                </c:pt>
                <c:pt idx="3395">
                  <c:v>8.4512959390862938E-2</c:v>
                </c:pt>
                <c:pt idx="3396">
                  <c:v>8.4530959390862942E-2</c:v>
                </c:pt>
                <c:pt idx="3397">
                  <c:v>8.4548959390862946E-2</c:v>
                </c:pt>
                <c:pt idx="3398">
                  <c:v>8.456695939086295E-2</c:v>
                </c:pt>
                <c:pt idx="3399">
                  <c:v>8.458495939086294E-2</c:v>
                </c:pt>
                <c:pt idx="3400">
                  <c:v>8.4602959390862945E-2</c:v>
                </c:pt>
                <c:pt idx="3401">
                  <c:v>8.4619959390862948E-2</c:v>
                </c:pt>
                <c:pt idx="3402">
                  <c:v>8.4636959390862951E-2</c:v>
                </c:pt>
                <c:pt idx="3403">
                  <c:v>8.465395939086294E-2</c:v>
                </c:pt>
                <c:pt idx="3404">
                  <c:v>8.4670959390862943E-2</c:v>
                </c:pt>
                <c:pt idx="3405">
                  <c:v>8.4687959390862946E-2</c:v>
                </c:pt>
                <c:pt idx="3406">
                  <c:v>8.4703959390862948E-2</c:v>
                </c:pt>
                <c:pt idx="3407">
                  <c:v>8.4720959390862938E-2</c:v>
                </c:pt>
                <c:pt idx="3408">
                  <c:v>8.473695939086294E-2</c:v>
                </c:pt>
                <c:pt idx="3409">
                  <c:v>8.4751959390862941E-2</c:v>
                </c:pt>
                <c:pt idx="3410">
                  <c:v>8.4767959390862943E-2</c:v>
                </c:pt>
                <c:pt idx="3411">
                  <c:v>8.4782959390862944E-2</c:v>
                </c:pt>
                <c:pt idx="3412">
                  <c:v>8.4797959390862945E-2</c:v>
                </c:pt>
                <c:pt idx="3413">
                  <c:v>8.4812959390862946E-2</c:v>
                </c:pt>
                <c:pt idx="3414">
                  <c:v>8.4826959390862947E-2</c:v>
                </c:pt>
                <c:pt idx="3415">
                  <c:v>8.4840959390862947E-2</c:v>
                </c:pt>
                <c:pt idx="3416">
                  <c:v>8.4854959390862947E-2</c:v>
                </c:pt>
                <c:pt idx="3417">
                  <c:v>8.4867959390862946E-2</c:v>
                </c:pt>
                <c:pt idx="3418">
                  <c:v>8.4880959390862945E-2</c:v>
                </c:pt>
                <c:pt idx="3419">
                  <c:v>8.4893959390862944E-2</c:v>
                </c:pt>
                <c:pt idx="3420">
                  <c:v>8.4905959390862942E-2</c:v>
                </c:pt>
                <c:pt idx="3421">
                  <c:v>8.491795939086294E-2</c:v>
                </c:pt>
                <c:pt idx="3422">
                  <c:v>8.4928959390862938E-2</c:v>
                </c:pt>
                <c:pt idx="3423">
                  <c:v>8.494095939086295E-2</c:v>
                </c:pt>
                <c:pt idx="3424">
                  <c:v>8.4950959390862946E-2</c:v>
                </c:pt>
                <c:pt idx="3425">
                  <c:v>8.4961959390862943E-2</c:v>
                </c:pt>
                <c:pt idx="3426">
                  <c:v>8.4971959390862939E-2</c:v>
                </c:pt>
                <c:pt idx="3427">
                  <c:v>8.4980959390862948E-2</c:v>
                </c:pt>
                <c:pt idx="3428">
                  <c:v>8.4989959390862943E-2</c:v>
                </c:pt>
                <c:pt idx="3429">
                  <c:v>8.4998959390862938E-2</c:v>
                </c:pt>
                <c:pt idx="3430">
                  <c:v>8.5006959390862946E-2</c:v>
                </c:pt>
                <c:pt idx="3431">
                  <c:v>8.501495939086294E-2</c:v>
                </c:pt>
                <c:pt idx="3432">
                  <c:v>8.5021959390862947E-2</c:v>
                </c:pt>
                <c:pt idx="3433">
                  <c:v>8.502895939086294E-2</c:v>
                </c:pt>
                <c:pt idx="3434">
                  <c:v>8.5034959390862946E-2</c:v>
                </c:pt>
                <c:pt idx="3435">
                  <c:v>8.5040959390862939E-2</c:v>
                </c:pt>
                <c:pt idx="3436">
                  <c:v>8.5045959390862944E-2</c:v>
                </c:pt>
                <c:pt idx="3437">
                  <c:v>8.5050959390862949E-2</c:v>
                </c:pt>
                <c:pt idx="3438">
                  <c:v>8.5054959390862939E-2</c:v>
                </c:pt>
                <c:pt idx="3439">
                  <c:v>8.5058959390862943E-2</c:v>
                </c:pt>
                <c:pt idx="3440">
                  <c:v>8.5061959390862946E-2</c:v>
                </c:pt>
                <c:pt idx="3441">
                  <c:v>8.5063959390862948E-2</c:v>
                </c:pt>
                <c:pt idx="3442">
                  <c:v>8.5066959390862951E-2</c:v>
                </c:pt>
                <c:pt idx="3443">
                  <c:v>8.5067959390862938E-2</c:v>
                </c:pt>
                <c:pt idx="3444">
                  <c:v>8.5068959390862939E-2</c:v>
                </c:pt>
                <c:pt idx="3445">
                  <c:v>8.506995939086294E-2</c:v>
                </c:pt>
                <c:pt idx="3446">
                  <c:v>8.5068959390862939E-2</c:v>
                </c:pt>
                <c:pt idx="3447">
                  <c:v>8.5068959390862939E-2</c:v>
                </c:pt>
                <c:pt idx="3448">
                  <c:v>8.5067959390862938E-2</c:v>
                </c:pt>
                <c:pt idx="3449">
                  <c:v>8.506595939086295E-2</c:v>
                </c:pt>
                <c:pt idx="3450">
                  <c:v>8.5062959390862947E-2</c:v>
                </c:pt>
                <c:pt idx="3451">
                  <c:v>8.5059959390862944E-2</c:v>
                </c:pt>
                <c:pt idx="3452">
                  <c:v>8.5056959390862941E-2</c:v>
                </c:pt>
                <c:pt idx="3453">
                  <c:v>8.5052959390862951E-2</c:v>
                </c:pt>
                <c:pt idx="3454">
                  <c:v>8.5047959390862946E-2</c:v>
                </c:pt>
                <c:pt idx="3455">
                  <c:v>8.5042959390862941E-2</c:v>
                </c:pt>
                <c:pt idx="3456">
                  <c:v>8.5036959390862948E-2</c:v>
                </c:pt>
                <c:pt idx="3457">
                  <c:v>8.5029959390862941E-2</c:v>
                </c:pt>
                <c:pt idx="3458">
                  <c:v>8.5022959390862948E-2</c:v>
                </c:pt>
                <c:pt idx="3459">
                  <c:v>8.5015959390862941E-2</c:v>
                </c:pt>
                <c:pt idx="3460">
                  <c:v>8.5007959390862947E-2</c:v>
                </c:pt>
                <c:pt idx="3461">
                  <c:v>8.4998959390862938E-2</c:v>
                </c:pt>
                <c:pt idx="3462">
                  <c:v>8.4988959390862942E-2</c:v>
                </c:pt>
                <c:pt idx="3463">
                  <c:v>8.4979959390862947E-2</c:v>
                </c:pt>
                <c:pt idx="3464">
                  <c:v>8.496895939086295E-2</c:v>
                </c:pt>
                <c:pt idx="3465">
                  <c:v>8.4957959390862939E-2</c:v>
                </c:pt>
                <c:pt idx="3466">
                  <c:v>8.4945959390862941E-2</c:v>
                </c:pt>
                <c:pt idx="3467">
                  <c:v>8.4933959390862943E-2</c:v>
                </c:pt>
                <c:pt idx="3468">
                  <c:v>8.4921959390862944E-2</c:v>
                </c:pt>
                <c:pt idx="3469">
                  <c:v>8.4907959390862944E-2</c:v>
                </c:pt>
                <c:pt idx="3470">
                  <c:v>8.4894959390862945E-2</c:v>
                </c:pt>
                <c:pt idx="3471">
                  <c:v>8.4879959390862944E-2</c:v>
                </c:pt>
                <c:pt idx="3472">
                  <c:v>8.4865959390862944E-2</c:v>
                </c:pt>
                <c:pt idx="3473">
                  <c:v>8.4849959390862942E-2</c:v>
                </c:pt>
                <c:pt idx="3474">
                  <c:v>8.4834959390862941E-2</c:v>
                </c:pt>
                <c:pt idx="3475">
                  <c:v>8.4817959390862938E-2</c:v>
                </c:pt>
                <c:pt idx="3476">
                  <c:v>8.4801959390862949E-2</c:v>
                </c:pt>
                <c:pt idx="3477">
                  <c:v>8.4783959390862945E-2</c:v>
                </c:pt>
                <c:pt idx="3478">
                  <c:v>8.4766959390862942E-2</c:v>
                </c:pt>
                <c:pt idx="3479">
                  <c:v>8.4748959390862938E-2</c:v>
                </c:pt>
                <c:pt idx="3480">
                  <c:v>8.4729959390862947E-2</c:v>
                </c:pt>
                <c:pt idx="3481">
                  <c:v>8.4710959390862942E-2</c:v>
                </c:pt>
                <c:pt idx="3482">
                  <c:v>8.469195939086295E-2</c:v>
                </c:pt>
                <c:pt idx="3483">
                  <c:v>8.4671959390862944E-2</c:v>
                </c:pt>
                <c:pt idx="3484">
                  <c:v>8.4651959390862938E-2</c:v>
                </c:pt>
                <c:pt idx="3485">
                  <c:v>8.4631959390862946E-2</c:v>
                </c:pt>
                <c:pt idx="3486">
                  <c:v>8.4610959390862939E-2</c:v>
                </c:pt>
                <c:pt idx="3487">
                  <c:v>8.4589959390862945E-2</c:v>
                </c:pt>
                <c:pt idx="3488">
                  <c:v>8.4567959390862937E-2</c:v>
                </c:pt>
                <c:pt idx="3489">
                  <c:v>8.4546959390862944E-2</c:v>
                </c:pt>
                <c:pt idx="3490">
                  <c:v>8.452495939086295E-2</c:v>
                </c:pt>
                <c:pt idx="3491">
                  <c:v>8.4502959390862942E-2</c:v>
                </c:pt>
                <c:pt idx="3492">
                  <c:v>8.4479959390862946E-2</c:v>
                </c:pt>
                <c:pt idx="3493">
                  <c:v>8.4457959390862938E-2</c:v>
                </c:pt>
                <c:pt idx="3494">
                  <c:v>8.4434959390862943E-2</c:v>
                </c:pt>
                <c:pt idx="3495">
                  <c:v>8.4411959390862948E-2</c:v>
                </c:pt>
                <c:pt idx="3496">
                  <c:v>8.4388959390862939E-2</c:v>
                </c:pt>
                <c:pt idx="3497">
                  <c:v>8.4365959390862943E-2</c:v>
                </c:pt>
                <c:pt idx="3498">
                  <c:v>8.4341959390862947E-2</c:v>
                </c:pt>
                <c:pt idx="3499">
                  <c:v>8.4318959390862938E-2</c:v>
                </c:pt>
                <c:pt idx="3500">
                  <c:v>8.4295959390862943E-2</c:v>
                </c:pt>
                <c:pt idx="3501">
                  <c:v>8.4271959390862947E-2</c:v>
                </c:pt>
                <c:pt idx="3502">
                  <c:v>8.4248959390862938E-2</c:v>
                </c:pt>
                <c:pt idx="3503">
                  <c:v>8.4224959390862941E-2</c:v>
                </c:pt>
                <c:pt idx="3504">
                  <c:v>8.4201959390862946E-2</c:v>
                </c:pt>
                <c:pt idx="3505">
                  <c:v>8.417795939086295E-2</c:v>
                </c:pt>
                <c:pt idx="3506">
                  <c:v>8.4154959390862941E-2</c:v>
                </c:pt>
                <c:pt idx="3507">
                  <c:v>8.4131959390862945E-2</c:v>
                </c:pt>
                <c:pt idx="3508">
                  <c:v>8.410895939086295E-2</c:v>
                </c:pt>
                <c:pt idx="3509">
                  <c:v>8.4085959390862941E-2</c:v>
                </c:pt>
                <c:pt idx="3510">
                  <c:v>8.4062959390862946E-2</c:v>
                </c:pt>
                <c:pt idx="3511">
                  <c:v>8.4040959390862938E-2</c:v>
                </c:pt>
                <c:pt idx="3512">
                  <c:v>8.4018959390862943E-2</c:v>
                </c:pt>
                <c:pt idx="3513">
                  <c:v>8.3996959390862949E-2</c:v>
                </c:pt>
                <c:pt idx="3514">
                  <c:v>8.3974959390862941E-2</c:v>
                </c:pt>
                <c:pt idx="3515">
                  <c:v>8.3953959390862948E-2</c:v>
                </c:pt>
                <c:pt idx="3516">
                  <c:v>8.3932959390862941E-2</c:v>
                </c:pt>
                <c:pt idx="3517">
                  <c:v>8.3911959390862947E-2</c:v>
                </c:pt>
                <c:pt idx="3518">
                  <c:v>8.3891959390862941E-2</c:v>
                </c:pt>
                <c:pt idx="3519">
                  <c:v>8.3871959390862949E-2</c:v>
                </c:pt>
                <c:pt idx="3520">
                  <c:v>8.3851959390862943E-2</c:v>
                </c:pt>
                <c:pt idx="3521">
                  <c:v>8.3832959390862938E-2</c:v>
                </c:pt>
                <c:pt idx="3522">
                  <c:v>8.3814959390862948E-2</c:v>
                </c:pt>
                <c:pt idx="3523">
                  <c:v>8.3796959390862943E-2</c:v>
                </c:pt>
                <c:pt idx="3524">
                  <c:v>8.3778959390862939E-2</c:v>
                </c:pt>
                <c:pt idx="3525">
                  <c:v>8.376195939086295E-2</c:v>
                </c:pt>
                <c:pt idx="3526">
                  <c:v>8.3745959390862948E-2</c:v>
                </c:pt>
                <c:pt idx="3527">
                  <c:v>8.3729959390862946E-2</c:v>
                </c:pt>
                <c:pt idx="3528">
                  <c:v>8.3714959390862945E-2</c:v>
                </c:pt>
                <c:pt idx="3529">
                  <c:v>8.3699959390862944E-2</c:v>
                </c:pt>
                <c:pt idx="3530">
                  <c:v>8.3685959390862943E-2</c:v>
                </c:pt>
                <c:pt idx="3531">
                  <c:v>8.3672959390862944E-2</c:v>
                </c:pt>
                <c:pt idx="3532">
                  <c:v>8.3660959390862946E-2</c:v>
                </c:pt>
                <c:pt idx="3533">
                  <c:v>8.3648959390862948E-2</c:v>
                </c:pt>
                <c:pt idx="3534">
                  <c:v>8.3637959390862951E-2</c:v>
                </c:pt>
                <c:pt idx="3535">
                  <c:v>8.362695939086294E-2</c:v>
                </c:pt>
                <c:pt idx="3536">
                  <c:v>8.3617959390862945E-2</c:v>
                </c:pt>
                <c:pt idx="3537">
                  <c:v>8.360895939086295E-2</c:v>
                </c:pt>
                <c:pt idx="3538">
                  <c:v>8.3600959390862942E-2</c:v>
                </c:pt>
                <c:pt idx="3539">
                  <c:v>8.3593959390862949E-2</c:v>
                </c:pt>
                <c:pt idx="3540">
                  <c:v>8.3586959390862942E-2</c:v>
                </c:pt>
                <c:pt idx="3541">
                  <c:v>8.358195939086295E-2</c:v>
                </c:pt>
                <c:pt idx="3542">
                  <c:v>8.3576959390862945E-2</c:v>
                </c:pt>
                <c:pt idx="3543">
                  <c:v>8.3572959390862941E-2</c:v>
                </c:pt>
                <c:pt idx="3544">
                  <c:v>8.3569959390862938E-2</c:v>
                </c:pt>
                <c:pt idx="3545">
                  <c:v>8.3566959390862949E-2</c:v>
                </c:pt>
                <c:pt idx="3546">
                  <c:v>8.3565959390862948E-2</c:v>
                </c:pt>
                <c:pt idx="3547">
                  <c:v>8.3565959390862948E-2</c:v>
                </c:pt>
                <c:pt idx="3548">
                  <c:v>8.3565959390862948E-2</c:v>
                </c:pt>
                <c:pt idx="3549">
                  <c:v>8.3566959390862949E-2</c:v>
                </c:pt>
                <c:pt idx="3550">
                  <c:v>8.3568959390862937E-2</c:v>
                </c:pt>
                <c:pt idx="3551">
                  <c:v>8.357195939086294E-2</c:v>
                </c:pt>
                <c:pt idx="3552">
                  <c:v>8.3575959390862944E-2</c:v>
                </c:pt>
                <c:pt idx="3553">
                  <c:v>8.3580959390862949E-2</c:v>
                </c:pt>
                <c:pt idx="3554">
                  <c:v>8.3585959390862941E-2</c:v>
                </c:pt>
                <c:pt idx="3555">
                  <c:v>8.3592959390862948E-2</c:v>
                </c:pt>
                <c:pt idx="3556">
                  <c:v>8.3599959390862941E-2</c:v>
                </c:pt>
                <c:pt idx="3557">
                  <c:v>8.3607959390862949E-2</c:v>
                </c:pt>
                <c:pt idx="3558">
                  <c:v>8.3616959390862944E-2</c:v>
                </c:pt>
                <c:pt idx="3559">
                  <c:v>8.362695939086294E-2</c:v>
                </c:pt>
                <c:pt idx="3560">
                  <c:v>8.3637959390862951E-2</c:v>
                </c:pt>
                <c:pt idx="3561">
                  <c:v>8.3649959390862949E-2</c:v>
                </c:pt>
                <c:pt idx="3562">
                  <c:v>8.3661959390862947E-2</c:v>
                </c:pt>
                <c:pt idx="3563">
                  <c:v>8.3674959390862946E-2</c:v>
                </c:pt>
                <c:pt idx="3564">
                  <c:v>8.3688959390862946E-2</c:v>
                </c:pt>
                <c:pt idx="3565">
                  <c:v>8.3703959390862948E-2</c:v>
                </c:pt>
                <c:pt idx="3566">
                  <c:v>8.3718959390862949E-2</c:v>
                </c:pt>
                <c:pt idx="3567">
                  <c:v>8.3734959390862951E-2</c:v>
                </c:pt>
                <c:pt idx="3568">
                  <c:v>8.375195939086294E-2</c:v>
                </c:pt>
                <c:pt idx="3569">
                  <c:v>8.3769959390862944E-2</c:v>
                </c:pt>
                <c:pt idx="3570">
                  <c:v>8.3787959390862948E-2</c:v>
                </c:pt>
                <c:pt idx="3571">
                  <c:v>8.380695939086294E-2</c:v>
                </c:pt>
                <c:pt idx="3572">
                  <c:v>8.3825959390862945E-2</c:v>
                </c:pt>
                <c:pt idx="3573">
                  <c:v>8.3845959390862951E-2</c:v>
                </c:pt>
                <c:pt idx="3574">
                  <c:v>8.3866959390862944E-2</c:v>
                </c:pt>
                <c:pt idx="3575">
                  <c:v>8.3887959390862937E-2</c:v>
                </c:pt>
                <c:pt idx="3576">
                  <c:v>8.3909959390862945E-2</c:v>
                </c:pt>
                <c:pt idx="3577">
                  <c:v>8.393195939086294E-2</c:v>
                </c:pt>
                <c:pt idx="3578">
                  <c:v>8.3953959390862948E-2</c:v>
                </c:pt>
                <c:pt idx="3579">
                  <c:v>8.3976959390862943E-2</c:v>
                </c:pt>
                <c:pt idx="3580">
                  <c:v>8.4000959390862939E-2</c:v>
                </c:pt>
                <c:pt idx="3581">
                  <c:v>8.4024959390862949E-2</c:v>
                </c:pt>
                <c:pt idx="3582">
                  <c:v>8.4048959390862946E-2</c:v>
                </c:pt>
                <c:pt idx="3583">
                  <c:v>8.4072959390862942E-2</c:v>
                </c:pt>
                <c:pt idx="3584">
                  <c:v>8.4097959390862939E-2</c:v>
                </c:pt>
                <c:pt idx="3585">
                  <c:v>8.412295939086295E-2</c:v>
                </c:pt>
                <c:pt idx="3586">
                  <c:v>8.4147959390862948E-2</c:v>
                </c:pt>
                <c:pt idx="3587">
                  <c:v>8.4172959390862945E-2</c:v>
                </c:pt>
                <c:pt idx="3588">
                  <c:v>8.4198959390862943E-2</c:v>
                </c:pt>
                <c:pt idx="3589">
                  <c:v>8.422395939086294E-2</c:v>
                </c:pt>
                <c:pt idx="3590">
                  <c:v>8.4249959390862939E-2</c:v>
                </c:pt>
                <c:pt idx="3591">
                  <c:v>8.4275959390862951E-2</c:v>
                </c:pt>
                <c:pt idx="3592">
                  <c:v>8.4300959390862948E-2</c:v>
                </c:pt>
                <c:pt idx="3593">
                  <c:v>8.4326959390862946E-2</c:v>
                </c:pt>
                <c:pt idx="3594">
                  <c:v>8.4351959390862943E-2</c:v>
                </c:pt>
                <c:pt idx="3595">
                  <c:v>8.4377959390862942E-2</c:v>
                </c:pt>
                <c:pt idx="3596">
                  <c:v>8.4402959390862939E-2</c:v>
                </c:pt>
                <c:pt idx="3597">
                  <c:v>8.442795939086295E-2</c:v>
                </c:pt>
                <c:pt idx="3598">
                  <c:v>8.4451959390862946E-2</c:v>
                </c:pt>
                <c:pt idx="3599">
                  <c:v>8.4476959390862943E-2</c:v>
                </c:pt>
                <c:pt idx="3600">
                  <c:v>8.450095939086294E-2</c:v>
                </c:pt>
                <c:pt idx="3601">
                  <c:v>8.452495939086295E-2</c:v>
                </c:pt>
                <c:pt idx="3602">
                  <c:v>8.4547959390862945E-2</c:v>
                </c:pt>
                <c:pt idx="3603">
                  <c:v>8.457095939086294E-2</c:v>
                </c:pt>
                <c:pt idx="3604">
                  <c:v>8.4593959390862949E-2</c:v>
                </c:pt>
                <c:pt idx="3605">
                  <c:v>8.4615959390862944E-2</c:v>
                </c:pt>
                <c:pt idx="3606">
                  <c:v>8.4636959390862951E-2</c:v>
                </c:pt>
                <c:pt idx="3607">
                  <c:v>8.4657959390862944E-2</c:v>
                </c:pt>
                <c:pt idx="3608">
                  <c:v>8.4678959390862937E-2</c:v>
                </c:pt>
                <c:pt idx="3609">
                  <c:v>8.4697959390862942E-2</c:v>
                </c:pt>
                <c:pt idx="3610">
                  <c:v>8.4717959390862949E-2</c:v>
                </c:pt>
                <c:pt idx="3611">
                  <c:v>8.4735959390862939E-2</c:v>
                </c:pt>
                <c:pt idx="3612">
                  <c:v>8.4753959390862943E-2</c:v>
                </c:pt>
                <c:pt idx="3613">
                  <c:v>8.4770959390862946E-2</c:v>
                </c:pt>
                <c:pt idx="3614">
                  <c:v>8.4786959390862948E-2</c:v>
                </c:pt>
                <c:pt idx="3615">
                  <c:v>8.480295939086295E-2</c:v>
                </c:pt>
                <c:pt idx="3616">
                  <c:v>8.481695939086295E-2</c:v>
                </c:pt>
                <c:pt idx="3617">
                  <c:v>8.4830959390862951E-2</c:v>
                </c:pt>
                <c:pt idx="3618">
                  <c:v>8.484395939086295E-2</c:v>
                </c:pt>
                <c:pt idx="3619">
                  <c:v>8.4855959390862948E-2</c:v>
                </c:pt>
                <c:pt idx="3620">
                  <c:v>8.4866959390862945E-2</c:v>
                </c:pt>
                <c:pt idx="3621">
                  <c:v>8.4877959390862942E-2</c:v>
                </c:pt>
                <c:pt idx="3622">
                  <c:v>8.4886959390862951E-2</c:v>
                </c:pt>
                <c:pt idx="3623">
                  <c:v>8.4894959390862945E-2</c:v>
                </c:pt>
                <c:pt idx="3624">
                  <c:v>8.4902959390862939E-2</c:v>
                </c:pt>
                <c:pt idx="3625">
                  <c:v>8.4908959390862945E-2</c:v>
                </c:pt>
                <c:pt idx="3626">
                  <c:v>8.4914959390862937E-2</c:v>
                </c:pt>
                <c:pt idx="3627">
                  <c:v>8.4918959390862941E-2</c:v>
                </c:pt>
                <c:pt idx="3628">
                  <c:v>8.4921959390862944E-2</c:v>
                </c:pt>
                <c:pt idx="3629">
                  <c:v>8.4924959390862947E-2</c:v>
                </c:pt>
                <c:pt idx="3630">
                  <c:v>8.4925959390862948E-2</c:v>
                </c:pt>
                <c:pt idx="3631">
                  <c:v>8.4926959390862949E-2</c:v>
                </c:pt>
                <c:pt idx="3632">
                  <c:v>8.4925959390862948E-2</c:v>
                </c:pt>
                <c:pt idx="3633">
                  <c:v>8.4923959390862946E-2</c:v>
                </c:pt>
                <c:pt idx="3634">
                  <c:v>8.4921959390862944E-2</c:v>
                </c:pt>
                <c:pt idx="3635">
                  <c:v>8.491795939086294E-2</c:v>
                </c:pt>
                <c:pt idx="3636">
                  <c:v>8.4912959390862949E-2</c:v>
                </c:pt>
                <c:pt idx="3637">
                  <c:v>8.4906959390862943E-2</c:v>
                </c:pt>
                <c:pt idx="3638">
                  <c:v>8.4900959390862937E-2</c:v>
                </c:pt>
                <c:pt idx="3639">
                  <c:v>8.4892959390862943E-2</c:v>
                </c:pt>
                <c:pt idx="3640">
                  <c:v>8.4883959390862948E-2</c:v>
                </c:pt>
                <c:pt idx="3641">
                  <c:v>8.4873959390862938E-2</c:v>
                </c:pt>
                <c:pt idx="3642">
                  <c:v>8.4863959390862942E-2</c:v>
                </c:pt>
                <c:pt idx="3643">
                  <c:v>8.4851959390862944E-2</c:v>
                </c:pt>
                <c:pt idx="3644">
                  <c:v>8.4838959390862945E-2</c:v>
                </c:pt>
                <c:pt idx="3645">
                  <c:v>8.4825959390862946E-2</c:v>
                </c:pt>
                <c:pt idx="3646">
                  <c:v>8.4811959390862945E-2</c:v>
                </c:pt>
                <c:pt idx="3647">
                  <c:v>8.4795959390862943E-2</c:v>
                </c:pt>
                <c:pt idx="3648">
                  <c:v>8.4779959390862941E-2</c:v>
                </c:pt>
                <c:pt idx="3649">
                  <c:v>8.4762959390862938E-2</c:v>
                </c:pt>
                <c:pt idx="3650">
                  <c:v>8.4745959390862949E-2</c:v>
                </c:pt>
                <c:pt idx="3651">
                  <c:v>8.4726959390862944E-2</c:v>
                </c:pt>
                <c:pt idx="3652">
                  <c:v>8.4707959390862939E-2</c:v>
                </c:pt>
                <c:pt idx="3653">
                  <c:v>8.4687959390862946E-2</c:v>
                </c:pt>
                <c:pt idx="3654">
                  <c:v>8.466795939086294E-2</c:v>
                </c:pt>
                <c:pt idx="3655">
                  <c:v>8.4645959390862946E-2</c:v>
                </c:pt>
                <c:pt idx="3656">
                  <c:v>8.4623959390862938E-2</c:v>
                </c:pt>
                <c:pt idx="3657">
                  <c:v>8.4601959390862944E-2</c:v>
                </c:pt>
                <c:pt idx="3658">
                  <c:v>8.4578959390862948E-2</c:v>
                </c:pt>
                <c:pt idx="3659">
                  <c:v>8.4555959390862939E-2</c:v>
                </c:pt>
                <c:pt idx="3660">
                  <c:v>8.4531959390862943E-2</c:v>
                </c:pt>
                <c:pt idx="3661">
                  <c:v>8.4506959390862946E-2</c:v>
                </c:pt>
                <c:pt idx="3662">
                  <c:v>8.4482959390862949E-2</c:v>
                </c:pt>
                <c:pt idx="3663">
                  <c:v>8.4457959390862938E-2</c:v>
                </c:pt>
                <c:pt idx="3664">
                  <c:v>8.443195939086294E-2</c:v>
                </c:pt>
                <c:pt idx="3665">
                  <c:v>8.4406959390862943E-2</c:v>
                </c:pt>
                <c:pt idx="3666">
                  <c:v>8.4380959390862945E-2</c:v>
                </c:pt>
                <c:pt idx="3667">
                  <c:v>8.4353959390862945E-2</c:v>
                </c:pt>
                <c:pt idx="3668">
                  <c:v>8.4327959390862947E-2</c:v>
                </c:pt>
                <c:pt idx="3669">
                  <c:v>8.4301959390862949E-2</c:v>
                </c:pt>
                <c:pt idx="3670">
                  <c:v>8.4275959390862951E-2</c:v>
                </c:pt>
                <c:pt idx="3671">
                  <c:v>8.4248959390862938E-2</c:v>
                </c:pt>
                <c:pt idx="3672">
                  <c:v>8.4222959390862939E-2</c:v>
                </c:pt>
                <c:pt idx="3673">
                  <c:v>8.419595939086294E-2</c:v>
                </c:pt>
                <c:pt idx="3674">
                  <c:v>8.4169959390862942E-2</c:v>
                </c:pt>
                <c:pt idx="3675">
                  <c:v>8.4143959390862944E-2</c:v>
                </c:pt>
                <c:pt idx="3676">
                  <c:v>8.4117959390862945E-2</c:v>
                </c:pt>
                <c:pt idx="3677">
                  <c:v>8.4092959390862948E-2</c:v>
                </c:pt>
                <c:pt idx="3678">
                  <c:v>8.406695939086295E-2</c:v>
                </c:pt>
                <c:pt idx="3679">
                  <c:v>8.4041959390862939E-2</c:v>
                </c:pt>
                <c:pt idx="3680">
                  <c:v>8.4016959390862941E-2</c:v>
                </c:pt>
                <c:pt idx="3681">
                  <c:v>8.3992959390862945E-2</c:v>
                </c:pt>
                <c:pt idx="3682">
                  <c:v>8.3968959390862949E-2</c:v>
                </c:pt>
                <c:pt idx="3683">
                  <c:v>8.394595939086294E-2</c:v>
                </c:pt>
                <c:pt idx="3684">
                  <c:v>8.3922959390862945E-2</c:v>
                </c:pt>
                <c:pt idx="3685">
                  <c:v>8.390095939086295E-2</c:v>
                </c:pt>
                <c:pt idx="3686">
                  <c:v>8.3878959390862942E-2</c:v>
                </c:pt>
                <c:pt idx="3687">
                  <c:v>8.3857959390862949E-2</c:v>
                </c:pt>
                <c:pt idx="3688">
                  <c:v>8.3837959390862943E-2</c:v>
                </c:pt>
                <c:pt idx="3689">
                  <c:v>8.3817959390862951E-2</c:v>
                </c:pt>
                <c:pt idx="3690">
                  <c:v>8.3798959390862945E-2</c:v>
                </c:pt>
                <c:pt idx="3691">
                  <c:v>8.3780959390862941E-2</c:v>
                </c:pt>
                <c:pt idx="3692">
                  <c:v>8.3763959390862938E-2</c:v>
                </c:pt>
                <c:pt idx="3693">
                  <c:v>8.3746959390862949E-2</c:v>
                </c:pt>
                <c:pt idx="3694">
                  <c:v>8.3731959390862948E-2</c:v>
                </c:pt>
                <c:pt idx="3695">
                  <c:v>8.3716959390862947E-2</c:v>
                </c:pt>
                <c:pt idx="3696">
                  <c:v>8.3702959390862947E-2</c:v>
                </c:pt>
                <c:pt idx="3697">
                  <c:v>8.3689959390862947E-2</c:v>
                </c:pt>
                <c:pt idx="3698">
                  <c:v>8.3677959390862949E-2</c:v>
                </c:pt>
                <c:pt idx="3699">
                  <c:v>8.3666959390862938E-2</c:v>
                </c:pt>
                <c:pt idx="3700">
                  <c:v>8.3656959390862942E-2</c:v>
                </c:pt>
                <c:pt idx="3701">
                  <c:v>8.3647959390862947E-2</c:v>
                </c:pt>
                <c:pt idx="3702">
                  <c:v>8.3639959390862939E-2</c:v>
                </c:pt>
                <c:pt idx="3703">
                  <c:v>8.3632959390862946E-2</c:v>
                </c:pt>
                <c:pt idx="3704">
                  <c:v>8.362695939086294E-2</c:v>
                </c:pt>
                <c:pt idx="3705">
                  <c:v>8.3621959390862949E-2</c:v>
                </c:pt>
                <c:pt idx="3706">
                  <c:v>8.3617959390862945E-2</c:v>
                </c:pt>
                <c:pt idx="3707">
                  <c:v>8.3615959390862943E-2</c:v>
                </c:pt>
                <c:pt idx="3708">
                  <c:v>8.3613959390862941E-2</c:v>
                </c:pt>
                <c:pt idx="3709">
                  <c:v>8.3613959390862941E-2</c:v>
                </c:pt>
                <c:pt idx="3710">
                  <c:v>8.3613959390862941E-2</c:v>
                </c:pt>
                <c:pt idx="3711">
                  <c:v>8.3615959390862943E-2</c:v>
                </c:pt>
                <c:pt idx="3712">
                  <c:v>8.3618959390862946E-2</c:v>
                </c:pt>
                <c:pt idx="3713">
                  <c:v>8.3621959390862949E-2</c:v>
                </c:pt>
                <c:pt idx="3714">
                  <c:v>8.362695939086294E-2</c:v>
                </c:pt>
                <c:pt idx="3715">
                  <c:v>8.3632959390862946E-2</c:v>
                </c:pt>
                <c:pt idx="3716">
                  <c:v>8.3639959390862939E-2</c:v>
                </c:pt>
                <c:pt idx="3717">
                  <c:v>8.3647959390862947E-2</c:v>
                </c:pt>
                <c:pt idx="3718">
                  <c:v>8.3656959390862942E-2</c:v>
                </c:pt>
                <c:pt idx="3719">
                  <c:v>8.3667959390862939E-2</c:v>
                </c:pt>
                <c:pt idx="3720">
                  <c:v>8.367895939086295E-2</c:v>
                </c:pt>
                <c:pt idx="3721">
                  <c:v>8.3690959390862948E-2</c:v>
                </c:pt>
                <c:pt idx="3722">
                  <c:v>8.3703959390862948E-2</c:v>
                </c:pt>
                <c:pt idx="3723">
                  <c:v>8.3717959390862948E-2</c:v>
                </c:pt>
                <c:pt idx="3724">
                  <c:v>8.3732959390862949E-2</c:v>
                </c:pt>
                <c:pt idx="3725">
                  <c:v>8.3748959390862951E-2</c:v>
                </c:pt>
                <c:pt idx="3726">
                  <c:v>8.3764959390862939E-2</c:v>
                </c:pt>
                <c:pt idx="3727">
                  <c:v>8.3782959390862943E-2</c:v>
                </c:pt>
                <c:pt idx="3728">
                  <c:v>8.3800959390862947E-2</c:v>
                </c:pt>
                <c:pt idx="3729">
                  <c:v>8.3819959390862939E-2</c:v>
                </c:pt>
                <c:pt idx="3730">
                  <c:v>8.3839959390862945E-2</c:v>
                </c:pt>
                <c:pt idx="3731">
                  <c:v>8.3860959390862938E-2</c:v>
                </c:pt>
                <c:pt idx="3732">
                  <c:v>8.3881959390862945E-2</c:v>
                </c:pt>
                <c:pt idx="3733">
                  <c:v>8.3903959390862939E-2</c:v>
                </c:pt>
                <c:pt idx="3734">
                  <c:v>8.3926959390862949E-2</c:v>
                </c:pt>
                <c:pt idx="3735">
                  <c:v>8.3949959390862944E-2</c:v>
                </c:pt>
                <c:pt idx="3736">
                  <c:v>8.3972959390862939E-2</c:v>
                </c:pt>
                <c:pt idx="3737">
                  <c:v>8.399795939086295E-2</c:v>
                </c:pt>
                <c:pt idx="3738">
                  <c:v>8.4021959390862946E-2</c:v>
                </c:pt>
                <c:pt idx="3739">
                  <c:v>8.4046959390862944E-2</c:v>
                </c:pt>
                <c:pt idx="3740">
                  <c:v>8.4071959390862941E-2</c:v>
                </c:pt>
                <c:pt idx="3741">
                  <c:v>8.4097959390862939E-2</c:v>
                </c:pt>
                <c:pt idx="3742">
                  <c:v>8.4123959390862937E-2</c:v>
                </c:pt>
                <c:pt idx="3743">
                  <c:v>8.414995939086295E-2</c:v>
                </c:pt>
                <c:pt idx="3744">
                  <c:v>8.4176959390862949E-2</c:v>
                </c:pt>
                <c:pt idx="3745">
                  <c:v>8.4202959390862947E-2</c:v>
                </c:pt>
                <c:pt idx="3746">
                  <c:v>8.4229959390862946E-2</c:v>
                </c:pt>
                <c:pt idx="3747">
                  <c:v>8.4256959390862946E-2</c:v>
                </c:pt>
                <c:pt idx="3748">
                  <c:v>8.4282959390862944E-2</c:v>
                </c:pt>
                <c:pt idx="3749">
                  <c:v>8.4309959390862943E-2</c:v>
                </c:pt>
                <c:pt idx="3750">
                  <c:v>8.4336959390862942E-2</c:v>
                </c:pt>
                <c:pt idx="3751">
                  <c:v>8.436295939086294E-2</c:v>
                </c:pt>
                <c:pt idx="3752">
                  <c:v>8.4388959390862939E-2</c:v>
                </c:pt>
                <c:pt idx="3753">
                  <c:v>8.4415959390862938E-2</c:v>
                </c:pt>
                <c:pt idx="3754">
                  <c:v>8.4440959390862949E-2</c:v>
                </c:pt>
                <c:pt idx="3755">
                  <c:v>8.4466959390862947E-2</c:v>
                </c:pt>
                <c:pt idx="3756">
                  <c:v>8.4491959390862945E-2</c:v>
                </c:pt>
                <c:pt idx="3757">
                  <c:v>8.4516959390862942E-2</c:v>
                </c:pt>
                <c:pt idx="3758">
                  <c:v>8.4540959390862938E-2</c:v>
                </c:pt>
                <c:pt idx="3759">
                  <c:v>8.4564959390862948E-2</c:v>
                </c:pt>
                <c:pt idx="3760">
                  <c:v>8.4588959390862944E-2</c:v>
                </c:pt>
                <c:pt idx="3761">
                  <c:v>8.4610959390862939E-2</c:v>
                </c:pt>
                <c:pt idx="3762">
                  <c:v>8.4633959390862948E-2</c:v>
                </c:pt>
                <c:pt idx="3763">
                  <c:v>8.4654959390862941E-2</c:v>
                </c:pt>
                <c:pt idx="3764">
                  <c:v>8.4675959390862948E-2</c:v>
                </c:pt>
                <c:pt idx="3765">
                  <c:v>8.469595939086294E-2</c:v>
                </c:pt>
                <c:pt idx="3766">
                  <c:v>8.4715959390862947E-2</c:v>
                </c:pt>
                <c:pt idx="3767">
                  <c:v>8.4734959390862938E-2</c:v>
                </c:pt>
                <c:pt idx="3768">
                  <c:v>8.4752959390862942E-2</c:v>
                </c:pt>
                <c:pt idx="3769">
                  <c:v>8.4769959390862945E-2</c:v>
                </c:pt>
                <c:pt idx="3770">
                  <c:v>8.4785959390862947E-2</c:v>
                </c:pt>
                <c:pt idx="3771">
                  <c:v>8.4800959390862948E-2</c:v>
                </c:pt>
                <c:pt idx="3772">
                  <c:v>8.4815959390862949E-2</c:v>
                </c:pt>
                <c:pt idx="3773">
                  <c:v>8.4828959390862949E-2</c:v>
                </c:pt>
                <c:pt idx="3774">
                  <c:v>8.4841959390862948E-2</c:v>
                </c:pt>
                <c:pt idx="3775">
                  <c:v>8.4852959390862945E-2</c:v>
                </c:pt>
                <c:pt idx="3776">
                  <c:v>8.4863959390862942E-2</c:v>
                </c:pt>
                <c:pt idx="3777">
                  <c:v>8.4872959390862951E-2</c:v>
                </c:pt>
                <c:pt idx="3778">
                  <c:v>8.4881959390862946E-2</c:v>
                </c:pt>
                <c:pt idx="3779">
                  <c:v>8.4888959390862939E-2</c:v>
                </c:pt>
                <c:pt idx="3780">
                  <c:v>8.4894959390862945E-2</c:v>
                </c:pt>
                <c:pt idx="3781">
                  <c:v>8.489995939086295E-2</c:v>
                </c:pt>
                <c:pt idx="3782">
                  <c:v>8.4904959390862941E-2</c:v>
                </c:pt>
                <c:pt idx="3783">
                  <c:v>8.4907959390862944E-2</c:v>
                </c:pt>
                <c:pt idx="3784">
                  <c:v>8.4908959390862945E-2</c:v>
                </c:pt>
                <c:pt idx="3785">
                  <c:v>8.4909959390862946E-2</c:v>
                </c:pt>
                <c:pt idx="3786">
                  <c:v>8.4909959390862946E-2</c:v>
                </c:pt>
                <c:pt idx="3787">
                  <c:v>8.4908959390862945E-2</c:v>
                </c:pt>
                <c:pt idx="3788">
                  <c:v>8.4905959390862942E-2</c:v>
                </c:pt>
                <c:pt idx="3789">
                  <c:v>8.4901959390862938E-2</c:v>
                </c:pt>
                <c:pt idx="3790">
                  <c:v>8.4897959390862948E-2</c:v>
                </c:pt>
                <c:pt idx="3791">
                  <c:v>8.4891959390862942E-2</c:v>
                </c:pt>
                <c:pt idx="3792">
                  <c:v>8.4884959390862949E-2</c:v>
                </c:pt>
                <c:pt idx="3793">
                  <c:v>8.4876959390862941E-2</c:v>
                </c:pt>
                <c:pt idx="3794">
                  <c:v>8.4867959390862946E-2</c:v>
                </c:pt>
                <c:pt idx="3795">
                  <c:v>8.485795939086295E-2</c:v>
                </c:pt>
                <c:pt idx="3796">
                  <c:v>8.4846959390862939E-2</c:v>
                </c:pt>
                <c:pt idx="3797">
                  <c:v>8.4834959390862941E-2</c:v>
                </c:pt>
                <c:pt idx="3798">
                  <c:v>8.4821959390862942E-2</c:v>
                </c:pt>
                <c:pt idx="3799">
                  <c:v>8.4807959390862941E-2</c:v>
                </c:pt>
                <c:pt idx="3800">
                  <c:v>8.479295939086294E-2</c:v>
                </c:pt>
                <c:pt idx="3801">
                  <c:v>8.4776959390862938E-2</c:v>
                </c:pt>
                <c:pt idx="3802">
                  <c:v>8.4759959390862949E-2</c:v>
                </c:pt>
                <c:pt idx="3803">
                  <c:v>8.4742959390862946E-2</c:v>
                </c:pt>
                <c:pt idx="3804">
                  <c:v>8.4723959390862941E-2</c:v>
                </c:pt>
                <c:pt idx="3805">
                  <c:v>8.4704959390862949E-2</c:v>
                </c:pt>
                <c:pt idx="3806">
                  <c:v>8.4684959390862943E-2</c:v>
                </c:pt>
                <c:pt idx="3807">
                  <c:v>8.4664959390862951E-2</c:v>
                </c:pt>
                <c:pt idx="3808">
                  <c:v>8.4642959390862943E-2</c:v>
                </c:pt>
                <c:pt idx="3809">
                  <c:v>8.4620959390862949E-2</c:v>
                </c:pt>
                <c:pt idx="3810">
                  <c:v>8.459795939086294E-2</c:v>
                </c:pt>
                <c:pt idx="3811">
                  <c:v>8.4574959390862944E-2</c:v>
                </c:pt>
                <c:pt idx="3812">
                  <c:v>8.4551959390862949E-2</c:v>
                </c:pt>
                <c:pt idx="3813">
                  <c:v>8.4526959390862938E-2</c:v>
                </c:pt>
                <c:pt idx="3814">
                  <c:v>8.4502959390862942E-2</c:v>
                </c:pt>
                <c:pt idx="3815">
                  <c:v>8.4476959390862943E-2</c:v>
                </c:pt>
                <c:pt idx="3816">
                  <c:v>8.4451959390862946E-2</c:v>
                </c:pt>
                <c:pt idx="3817">
                  <c:v>8.4425959390862948E-2</c:v>
                </c:pt>
                <c:pt idx="3818">
                  <c:v>8.439995939086295E-2</c:v>
                </c:pt>
                <c:pt idx="3819">
                  <c:v>8.4373959390862938E-2</c:v>
                </c:pt>
                <c:pt idx="3820">
                  <c:v>8.4346959390862938E-2</c:v>
                </c:pt>
                <c:pt idx="3821">
                  <c:v>8.432095939086294E-2</c:v>
                </c:pt>
                <c:pt idx="3822">
                  <c:v>8.4293959390862941E-2</c:v>
                </c:pt>
                <c:pt idx="3823">
                  <c:v>8.4266959390862942E-2</c:v>
                </c:pt>
                <c:pt idx="3824">
                  <c:v>8.4239959390862942E-2</c:v>
                </c:pt>
                <c:pt idx="3825">
                  <c:v>8.4213959390862944E-2</c:v>
                </c:pt>
                <c:pt idx="3826">
                  <c:v>8.4186959390862945E-2</c:v>
                </c:pt>
                <c:pt idx="3827">
                  <c:v>8.4159959390862946E-2</c:v>
                </c:pt>
                <c:pt idx="3828">
                  <c:v>8.4133959390862947E-2</c:v>
                </c:pt>
                <c:pt idx="3829">
                  <c:v>8.4107959390862949E-2</c:v>
                </c:pt>
                <c:pt idx="3830">
                  <c:v>8.4081959390862951E-2</c:v>
                </c:pt>
                <c:pt idx="3831">
                  <c:v>8.4055959390862939E-2</c:v>
                </c:pt>
                <c:pt idx="3832">
                  <c:v>8.4030959390862942E-2</c:v>
                </c:pt>
                <c:pt idx="3833">
                  <c:v>8.4005959390862944E-2</c:v>
                </c:pt>
                <c:pt idx="3834">
                  <c:v>8.3981959390862948E-2</c:v>
                </c:pt>
                <c:pt idx="3835">
                  <c:v>8.3957959390862938E-2</c:v>
                </c:pt>
                <c:pt idx="3836">
                  <c:v>8.3934959390862943E-2</c:v>
                </c:pt>
                <c:pt idx="3837">
                  <c:v>8.3911959390862947E-2</c:v>
                </c:pt>
                <c:pt idx="3838">
                  <c:v>8.3889959390862939E-2</c:v>
                </c:pt>
                <c:pt idx="3839">
                  <c:v>8.3867959390862945E-2</c:v>
                </c:pt>
                <c:pt idx="3840">
                  <c:v>8.3846959390862938E-2</c:v>
                </c:pt>
                <c:pt idx="3841">
                  <c:v>8.3826959390862946E-2</c:v>
                </c:pt>
                <c:pt idx="3842">
                  <c:v>8.3807959390862941E-2</c:v>
                </c:pt>
                <c:pt idx="3843">
                  <c:v>8.3788959390862949E-2</c:v>
                </c:pt>
                <c:pt idx="3844">
                  <c:v>8.3771959390862946E-2</c:v>
                </c:pt>
                <c:pt idx="3845">
                  <c:v>8.3754959390862943E-2</c:v>
                </c:pt>
                <c:pt idx="3846">
                  <c:v>8.3738959390862941E-2</c:v>
                </c:pt>
                <c:pt idx="3847">
                  <c:v>8.372395939086294E-2</c:v>
                </c:pt>
                <c:pt idx="3848">
                  <c:v>8.3708959390862939E-2</c:v>
                </c:pt>
                <c:pt idx="3849">
                  <c:v>8.369595939086294E-2</c:v>
                </c:pt>
                <c:pt idx="3850">
                  <c:v>8.3683959390862941E-2</c:v>
                </c:pt>
                <c:pt idx="3851">
                  <c:v>8.3672959390862944E-2</c:v>
                </c:pt>
                <c:pt idx="3852">
                  <c:v>8.3661959390862947E-2</c:v>
                </c:pt>
                <c:pt idx="3853">
                  <c:v>8.3652959390862938E-2</c:v>
                </c:pt>
                <c:pt idx="3854">
                  <c:v>8.3644959390862944E-2</c:v>
                </c:pt>
                <c:pt idx="3855">
                  <c:v>8.3637959390862951E-2</c:v>
                </c:pt>
                <c:pt idx="3856">
                  <c:v>8.3631959390862945E-2</c:v>
                </c:pt>
                <c:pt idx="3857">
                  <c:v>8.362695939086294E-2</c:v>
                </c:pt>
                <c:pt idx="3858">
                  <c:v>8.362295939086295E-2</c:v>
                </c:pt>
                <c:pt idx="3859">
                  <c:v>8.3620959390862948E-2</c:v>
                </c:pt>
                <c:pt idx="3860">
                  <c:v>8.3618959390862946E-2</c:v>
                </c:pt>
                <c:pt idx="3861">
                  <c:v>8.3618959390862946E-2</c:v>
                </c:pt>
                <c:pt idx="3862">
                  <c:v>8.3618959390862946E-2</c:v>
                </c:pt>
                <c:pt idx="3863">
                  <c:v>8.3620959390862948E-2</c:v>
                </c:pt>
                <c:pt idx="3864">
                  <c:v>8.3623959390862951E-2</c:v>
                </c:pt>
                <c:pt idx="3865">
                  <c:v>8.3627959390862941E-2</c:v>
                </c:pt>
                <c:pt idx="3866">
                  <c:v>8.3632959390862946E-2</c:v>
                </c:pt>
                <c:pt idx="3867">
                  <c:v>8.3638959390862938E-2</c:v>
                </c:pt>
                <c:pt idx="3868">
                  <c:v>8.3645959390862945E-2</c:v>
                </c:pt>
                <c:pt idx="3869">
                  <c:v>8.365495939086294E-2</c:v>
                </c:pt>
                <c:pt idx="3870">
                  <c:v>8.3663959390862949E-2</c:v>
                </c:pt>
                <c:pt idx="3871">
                  <c:v>8.3673959390862945E-2</c:v>
                </c:pt>
                <c:pt idx="3872">
                  <c:v>8.3685959390862943E-2</c:v>
                </c:pt>
                <c:pt idx="3873">
                  <c:v>8.3697959390862942E-2</c:v>
                </c:pt>
                <c:pt idx="3874">
                  <c:v>8.3711959390862942E-2</c:v>
                </c:pt>
                <c:pt idx="3875">
                  <c:v>8.3725959390862942E-2</c:v>
                </c:pt>
                <c:pt idx="3876">
                  <c:v>8.3740959390862943E-2</c:v>
                </c:pt>
                <c:pt idx="3877">
                  <c:v>8.3756959390862945E-2</c:v>
                </c:pt>
                <c:pt idx="3878">
                  <c:v>8.3773959390862948E-2</c:v>
                </c:pt>
                <c:pt idx="3879">
                  <c:v>8.3791959390862938E-2</c:v>
                </c:pt>
                <c:pt idx="3880">
                  <c:v>8.3810959390862944E-2</c:v>
                </c:pt>
                <c:pt idx="3881">
                  <c:v>8.3829959390862949E-2</c:v>
                </c:pt>
                <c:pt idx="3882">
                  <c:v>8.3850959390862942E-2</c:v>
                </c:pt>
                <c:pt idx="3883">
                  <c:v>8.3871959390862949E-2</c:v>
                </c:pt>
                <c:pt idx="3884">
                  <c:v>8.3892959390862942E-2</c:v>
                </c:pt>
                <c:pt idx="3885">
                  <c:v>8.3915959390862938E-2</c:v>
                </c:pt>
                <c:pt idx="3886">
                  <c:v>8.3937959390862946E-2</c:v>
                </c:pt>
                <c:pt idx="3887">
                  <c:v>8.3961959390862942E-2</c:v>
                </c:pt>
                <c:pt idx="3888">
                  <c:v>8.3985959390862938E-2</c:v>
                </c:pt>
                <c:pt idx="3889">
                  <c:v>8.4009959390862948E-2</c:v>
                </c:pt>
                <c:pt idx="3890">
                  <c:v>8.4034959390862946E-2</c:v>
                </c:pt>
                <c:pt idx="3891">
                  <c:v>8.4059959390862943E-2</c:v>
                </c:pt>
                <c:pt idx="3892">
                  <c:v>8.4085959390862941E-2</c:v>
                </c:pt>
                <c:pt idx="3893">
                  <c:v>8.4111959390862939E-2</c:v>
                </c:pt>
                <c:pt idx="3894">
                  <c:v>8.4137959390862938E-2</c:v>
                </c:pt>
                <c:pt idx="3895">
                  <c:v>8.416395939086295E-2</c:v>
                </c:pt>
                <c:pt idx="3896">
                  <c:v>8.4190959390862949E-2</c:v>
                </c:pt>
                <c:pt idx="3897">
                  <c:v>8.4217959390862948E-2</c:v>
                </c:pt>
                <c:pt idx="3898">
                  <c:v>8.4243959390862946E-2</c:v>
                </c:pt>
                <c:pt idx="3899">
                  <c:v>8.4270959390862946E-2</c:v>
                </c:pt>
                <c:pt idx="3900">
                  <c:v>8.4297959390862945E-2</c:v>
                </c:pt>
                <c:pt idx="3901">
                  <c:v>8.4324959390862944E-2</c:v>
                </c:pt>
                <c:pt idx="3902">
                  <c:v>8.4350959390862942E-2</c:v>
                </c:pt>
                <c:pt idx="3903">
                  <c:v>8.4377959390862942E-2</c:v>
                </c:pt>
                <c:pt idx="3904">
                  <c:v>8.440395939086294E-2</c:v>
                </c:pt>
                <c:pt idx="3905">
                  <c:v>8.4429959390862938E-2</c:v>
                </c:pt>
                <c:pt idx="3906">
                  <c:v>8.445595939086295E-2</c:v>
                </c:pt>
                <c:pt idx="3907">
                  <c:v>8.4480959390862947E-2</c:v>
                </c:pt>
                <c:pt idx="3908">
                  <c:v>8.4505959390862945E-2</c:v>
                </c:pt>
                <c:pt idx="3909">
                  <c:v>8.4530959390862942E-2</c:v>
                </c:pt>
                <c:pt idx="3910">
                  <c:v>8.4554959390862938E-2</c:v>
                </c:pt>
                <c:pt idx="3911">
                  <c:v>8.4578959390862948E-2</c:v>
                </c:pt>
                <c:pt idx="3912">
                  <c:v>8.4601959390862944E-2</c:v>
                </c:pt>
                <c:pt idx="3913">
                  <c:v>8.4624959390862939E-2</c:v>
                </c:pt>
                <c:pt idx="3914">
                  <c:v>8.4645959390862946E-2</c:v>
                </c:pt>
                <c:pt idx="3915">
                  <c:v>8.466795939086294E-2</c:v>
                </c:pt>
                <c:pt idx="3916">
                  <c:v>8.4687959390862946E-2</c:v>
                </c:pt>
                <c:pt idx="3917">
                  <c:v>8.4707959390862939E-2</c:v>
                </c:pt>
                <c:pt idx="3918">
                  <c:v>8.4726959390862944E-2</c:v>
                </c:pt>
                <c:pt idx="3919">
                  <c:v>8.4745959390862949E-2</c:v>
                </c:pt>
                <c:pt idx="3920">
                  <c:v>8.4762959390862938E-2</c:v>
                </c:pt>
                <c:pt idx="3921">
                  <c:v>8.4779959390862941E-2</c:v>
                </c:pt>
                <c:pt idx="3922">
                  <c:v>8.4794959390862942E-2</c:v>
                </c:pt>
                <c:pt idx="3923">
                  <c:v>8.4809959390862943E-2</c:v>
                </c:pt>
                <c:pt idx="3924">
                  <c:v>8.4823959390862944E-2</c:v>
                </c:pt>
                <c:pt idx="3925">
                  <c:v>8.4836959390862943E-2</c:v>
                </c:pt>
                <c:pt idx="3926">
                  <c:v>8.4848959390862941E-2</c:v>
                </c:pt>
                <c:pt idx="3927">
                  <c:v>8.4859959390862938E-2</c:v>
                </c:pt>
                <c:pt idx="3928">
                  <c:v>8.4869959390862948E-2</c:v>
                </c:pt>
                <c:pt idx="3929">
                  <c:v>8.4878959390862943E-2</c:v>
                </c:pt>
                <c:pt idx="3930">
                  <c:v>8.488595939086295E-2</c:v>
                </c:pt>
                <c:pt idx="3931">
                  <c:v>8.4892959390862943E-2</c:v>
                </c:pt>
                <c:pt idx="3932">
                  <c:v>8.4898959390862949E-2</c:v>
                </c:pt>
                <c:pt idx="3933">
                  <c:v>8.4902959390862939E-2</c:v>
                </c:pt>
                <c:pt idx="3934">
                  <c:v>8.4906959390862943E-2</c:v>
                </c:pt>
                <c:pt idx="3935">
                  <c:v>8.4908959390862945E-2</c:v>
                </c:pt>
                <c:pt idx="3936">
                  <c:v>8.4909959390862946E-2</c:v>
                </c:pt>
                <c:pt idx="3937">
                  <c:v>8.4910959390862947E-2</c:v>
                </c:pt>
                <c:pt idx="3938">
                  <c:v>8.4909959390862946E-2</c:v>
                </c:pt>
                <c:pt idx="3939">
                  <c:v>8.4907959390862944E-2</c:v>
                </c:pt>
                <c:pt idx="3940">
                  <c:v>8.490395939086294E-2</c:v>
                </c:pt>
                <c:pt idx="3941">
                  <c:v>8.489995939086295E-2</c:v>
                </c:pt>
                <c:pt idx="3942">
                  <c:v>8.4894959390862945E-2</c:v>
                </c:pt>
                <c:pt idx="3943">
                  <c:v>8.4887959390862938E-2</c:v>
                </c:pt>
                <c:pt idx="3944">
                  <c:v>8.4880959390862945E-2</c:v>
                </c:pt>
                <c:pt idx="3945">
                  <c:v>8.487195939086295E-2</c:v>
                </c:pt>
                <c:pt idx="3946">
                  <c:v>8.4862959390862941E-2</c:v>
                </c:pt>
                <c:pt idx="3947">
                  <c:v>8.4851959390862944E-2</c:v>
                </c:pt>
                <c:pt idx="3948">
                  <c:v>8.4839959390862946E-2</c:v>
                </c:pt>
                <c:pt idx="3949">
                  <c:v>8.4827959390862948E-2</c:v>
                </c:pt>
                <c:pt idx="3950">
                  <c:v>8.4813959390862947E-2</c:v>
                </c:pt>
                <c:pt idx="3951">
                  <c:v>8.4799959390862947E-2</c:v>
                </c:pt>
                <c:pt idx="3952">
                  <c:v>8.4783959390862945E-2</c:v>
                </c:pt>
                <c:pt idx="3953">
                  <c:v>8.4767959390862943E-2</c:v>
                </c:pt>
                <c:pt idx="3954">
                  <c:v>8.475095939086294E-2</c:v>
                </c:pt>
                <c:pt idx="3955">
                  <c:v>8.473295939086295E-2</c:v>
                </c:pt>
                <c:pt idx="3956">
                  <c:v>8.4713959390862945E-2</c:v>
                </c:pt>
                <c:pt idx="3957">
                  <c:v>8.4693959390862938E-2</c:v>
                </c:pt>
                <c:pt idx="3958">
                  <c:v>8.4673959390862946E-2</c:v>
                </c:pt>
                <c:pt idx="3959">
                  <c:v>8.4652959390862939E-2</c:v>
                </c:pt>
                <c:pt idx="3960">
                  <c:v>8.4631959390862946E-2</c:v>
                </c:pt>
                <c:pt idx="3961">
                  <c:v>8.4608959390862951E-2</c:v>
                </c:pt>
                <c:pt idx="3962">
                  <c:v>8.4585959390862941E-2</c:v>
                </c:pt>
                <c:pt idx="3963">
                  <c:v>8.4562959390862946E-2</c:v>
                </c:pt>
                <c:pt idx="3964">
                  <c:v>8.453895939086295E-2</c:v>
                </c:pt>
                <c:pt idx="3965">
                  <c:v>8.451495939086294E-2</c:v>
                </c:pt>
                <c:pt idx="3966">
                  <c:v>8.4489959390862943E-2</c:v>
                </c:pt>
                <c:pt idx="3967">
                  <c:v>8.4464959390862945E-2</c:v>
                </c:pt>
                <c:pt idx="3968">
                  <c:v>8.4438959390862947E-2</c:v>
                </c:pt>
                <c:pt idx="3969">
                  <c:v>8.4412959390862949E-2</c:v>
                </c:pt>
                <c:pt idx="3970">
                  <c:v>8.4386959390862951E-2</c:v>
                </c:pt>
                <c:pt idx="3971">
                  <c:v>8.4360959390862938E-2</c:v>
                </c:pt>
                <c:pt idx="3972">
                  <c:v>8.4333959390862939E-2</c:v>
                </c:pt>
                <c:pt idx="3973">
                  <c:v>8.4307959390862941E-2</c:v>
                </c:pt>
                <c:pt idx="3974">
                  <c:v>8.4280959390862942E-2</c:v>
                </c:pt>
                <c:pt idx="3975">
                  <c:v>8.4253959390862943E-2</c:v>
                </c:pt>
                <c:pt idx="3976">
                  <c:v>8.4227959390862944E-2</c:v>
                </c:pt>
                <c:pt idx="3977">
                  <c:v>8.4200959390862945E-2</c:v>
                </c:pt>
                <c:pt idx="3978">
                  <c:v>8.4174959390862947E-2</c:v>
                </c:pt>
                <c:pt idx="3979">
                  <c:v>8.4147959390862948E-2</c:v>
                </c:pt>
                <c:pt idx="3980">
                  <c:v>8.4121959390862949E-2</c:v>
                </c:pt>
                <c:pt idx="3981">
                  <c:v>8.4095959390862951E-2</c:v>
                </c:pt>
                <c:pt idx="3982">
                  <c:v>8.4069959390862939E-2</c:v>
                </c:pt>
                <c:pt idx="3983">
                  <c:v>8.4044959390862942E-2</c:v>
                </c:pt>
                <c:pt idx="3984">
                  <c:v>8.4019959390862944E-2</c:v>
                </c:pt>
                <c:pt idx="3985">
                  <c:v>8.3995959390862948E-2</c:v>
                </c:pt>
                <c:pt idx="3986">
                  <c:v>8.3971959390862938E-2</c:v>
                </c:pt>
                <c:pt idx="3987">
                  <c:v>8.3947959390862942E-2</c:v>
                </c:pt>
                <c:pt idx="3988">
                  <c:v>8.3924959390862947E-2</c:v>
                </c:pt>
                <c:pt idx="3989">
                  <c:v>8.3901959390862937E-2</c:v>
                </c:pt>
                <c:pt idx="3990">
                  <c:v>8.3880959390862944E-2</c:v>
                </c:pt>
                <c:pt idx="3991">
                  <c:v>8.385895939086295E-2</c:v>
                </c:pt>
                <c:pt idx="3992">
                  <c:v>8.3838959390862944E-2</c:v>
                </c:pt>
                <c:pt idx="3993">
                  <c:v>8.3818959390862938E-2</c:v>
                </c:pt>
                <c:pt idx="3994">
                  <c:v>8.3799959390862946E-2</c:v>
                </c:pt>
                <c:pt idx="3995">
                  <c:v>8.3781959390862942E-2</c:v>
                </c:pt>
                <c:pt idx="3996">
                  <c:v>8.3763959390862938E-2</c:v>
                </c:pt>
                <c:pt idx="3997">
                  <c:v>8.3746959390862949E-2</c:v>
                </c:pt>
                <c:pt idx="3998">
                  <c:v>8.3731959390862948E-2</c:v>
                </c:pt>
                <c:pt idx="3999">
                  <c:v>8.3716959390862947E-2</c:v>
                </c:pt>
                <c:pt idx="4000">
                  <c:v>8.3702959390862947E-2</c:v>
                </c:pt>
                <c:pt idx="4001">
                  <c:v>8.3689959390862947E-2</c:v>
                </c:pt>
                <c:pt idx="4002">
                  <c:v>8.3677959390862949E-2</c:v>
                </c:pt>
                <c:pt idx="4003">
                  <c:v>8.3666959390862938E-2</c:v>
                </c:pt>
                <c:pt idx="4004">
                  <c:v>8.3655959390862941E-2</c:v>
                </c:pt>
                <c:pt idx="4005">
                  <c:v>8.3646959390862946E-2</c:v>
                </c:pt>
                <c:pt idx="4006">
                  <c:v>8.3638959390862938E-2</c:v>
                </c:pt>
                <c:pt idx="4007">
                  <c:v>8.3631959390862945E-2</c:v>
                </c:pt>
                <c:pt idx="4008">
                  <c:v>8.3625959390862939E-2</c:v>
                </c:pt>
                <c:pt idx="4009">
                  <c:v>8.3620959390862948E-2</c:v>
                </c:pt>
                <c:pt idx="4010">
                  <c:v>8.3617959390862945E-2</c:v>
                </c:pt>
                <c:pt idx="4011">
                  <c:v>8.3614959390862942E-2</c:v>
                </c:pt>
                <c:pt idx="4012">
                  <c:v>8.361295939086294E-2</c:v>
                </c:pt>
                <c:pt idx="4013">
                  <c:v>8.361295939086294E-2</c:v>
                </c:pt>
                <c:pt idx="4014">
                  <c:v>8.361295939086294E-2</c:v>
                </c:pt>
                <c:pt idx="4015">
                  <c:v>8.3614959390862942E-2</c:v>
                </c:pt>
                <c:pt idx="4016">
                  <c:v>8.3616959390862944E-2</c:v>
                </c:pt>
                <c:pt idx="4017">
                  <c:v>8.3620959390862948E-2</c:v>
                </c:pt>
                <c:pt idx="4018">
                  <c:v>8.3625959390862939E-2</c:v>
                </c:pt>
                <c:pt idx="4019">
                  <c:v>8.3631959390862945E-2</c:v>
                </c:pt>
                <c:pt idx="4020">
                  <c:v>8.3638959390862938E-2</c:v>
                </c:pt>
                <c:pt idx="4021">
                  <c:v>8.3646959390862946E-2</c:v>
                </c:pt>
                <c:pt idx="4022">
                  <c:v>8.3655959390862941E-2</c:v>
                </c:pt>
                <c:pt idx="4023">
                  <c:v>8.3665959390862937E-2</c:v>
                </c:pt>
                <c:pt idx="4024">
                  <c:v>8.3676959390862948E-2</c:v>
                </c:pt>
                <c:pt idx="4025">
                  <c:v>8.3688959390862946E-2</c:v>
                </c:pt>
                <c:pt idx="4026">
                  <c:v>8.3701959390862946E-2</c:v>
                </c:pt>
                <c:pt idx="4027">
                  <c:v>8.3714959390862945E-2</c:v>
                </c:pt>
                <c:pt idx="4028">
                  <c:v>8.3729959390862946E-2</c:v>
                </c:pt>
                <c:pt idx="4029">
                  <c:v>8.3745959390862948E-2</c:v>
                </c:pt>
                <c:pt idx="4030">
                  <c:v>8.376195939086295E-2</c:v>
                </c:pt>
                <c:pt idx="4031">
                  <c:v>8.3778959390862939E-2</c:v>
                </c:pt>
                <c:pt idx="4032">
                  <c:v>8.3797959390862944E-2</c:v>
                </c:pt>
                <c:pt idx="4033">
                  <c:v>8.3815959390862949E-2</c:v>
                </c:pt>
                <c:pt idx="4034">
                  <c:v>8.3835959390862941E-2</c:v>
                </c:pt>
                <c:pt idx="4035">
                  <c:v>8.3855959390862947E-2</c:v>
                </c:pt>
                <c:pt idx="4036">
                  <c:v>8.387695939086294E-2</c:v>
                </c:pt>
                <c:pt idx="4037">
                  <c:v>8.3898959390862948E-2</c:v>
                </c:pt>
                <c:pt idx="4038">
                  <c:v>8.3920959390862943E-2</c:v>
                </c:pt>
                <c:pt idx="4039">
                  <c:v>8.3943959390862938E-2</c:v>
                </c:pt>
                <c:pt idx="4040">
                  <c:v>8.3966959390862947E-2</c:v>
                </c:pt>
                <c:pt idx="4041">
                  <c:v>8.3990959390862943E-2</c:v>
                </c:pt>
                <c:pt idx="4042">
                  <c:v>8.4014959390862939E-2</c:v>
                </c:pt>
                <c:pt idx="4043">
                  <c:v>8.403895939086295E-2</c:v>
                </c:pt>
                <c:pt idx="4044">
                  <c:v>8.4063959390862947E-2</c:v>
                </c:pt>
                <c:pt idx="4045">
                  <c:v>8.4089959390862945E-2</c:v>
                </c:pt>
                <c:pt idx="4046">
                  <c:v>8.4114959390862942E-2</c:v>
                </c:pt>
                <c:pt idx="4047">
                  <c:v>8.4140959390862941E-2</c:v>
                </c:pt>
                <c:pt idx="4048">
                  <c:v>8.4166959390862939E-2</c:v>
                </c:pt>
                <c:pt idx="4049">
                  <c:v>8.4192959390862951E-2</c:v>
                </c:pt>
                <c:pt idx="4050">
                  <c:v>8.4218959390862949E-2</c:v>
                </c:pt>
                <c:pt idx="4051">
                  <c:v>8.4245959390862948E-2</c:v>
                </c:pt>
                <c:pt idx="4052">
                  <c:v>8.4271959390862947E-2</c:v>
                </c:pt>
                <c:pt idx="4053">
                  <c:v>8.4297959390862945E-2</c:v>
                </c:pt>
                <c:pt idx="4054">
                  <c:v>8.4324959390862944E-2</c:v>
                </c:pt>
                <c:pt idx="4055">
                  <c:v>8.4350959390862942E-2</c:v>
                </c:pt>
                <c:pt idx="4056">
                  <c:v>8.4376959390862941E-2</c:v>
                </c:pt>
                <c:pt idx="4057">
                  <c:v>8.4402959390862939E-2</c:v>
                </c:pt>
                <c:pt idx="4058">
                  <c:v>8.442795939086295E-2</c:v>
                </c:pt>
                <c:pt idx="4059">
                  <c:v>8.4453959390862948E-2</c:v>
                </c:pt>
                <c:pt idx="4060">
                  <c:v>8.4478959390862945E-2</c:v>
                </c:pt>
                <c:pt idx="4061">
                  <c:v>8.4503959390862943E-2</c:v>
                </c:pt>
                <c:pt idx="4062">
                  <c:v>8.4527959390862939E-2</c:v>
                </c:pt>
                <c:pt idx="4063">
                  <c:v>8.4551959390862949E-2</c:v>
                </c:pt>
                <c:pt idx="4064">
                  <c:v>8.4574959390862944E-2</c:v>
                </c:pt>
                <c:pt idx="4065">
                  <c:v>8.459795939086294E-2</c:v>
                </c:pt>
                <c:pt idx="4066">
                  <c:v>8.4620959390862949E-2</c:v>
                </c:pt>
                <c:pt idx="4067">
                  <c:v>8.4642959390862943E-2</c:v>
                </c:pt>
                <c:pt idx="4068">
                  <c:v>8.466395939086295E-2</c:v>
                </c:pt>
                <c:pt idx="4069">
                  <c:v>8.4684959390862943E-2</c:v>
                </c:pt>
                <c:pt idx="4070">
                  <c:v>8.4704959390862949E-2</c:v>
                </c:pt>
                <c:pt idx="4071">
                  <c:v>8.4723959390862941E-2</c:v>
                </c:pt>
                <c:pt idx="4072">
                  <c:v>8.4742959390862946E-2</c:v>
                </c:pt>
                <c:pt idx="4073">
                  <c:v>8.476095939086295E-2</c:v>
                </c:pt>
                <c:pt idx="4074">
                  <c:v>8.4777959390862939E-2</c:v>
                </c:pt>
                <c:pt idx="4075">
                  <c:v>8.4793959390862941E-2</c:v>
                </c:pt>
                <c:pt idx="4076">
                  <c:v>8.4808959390862942E-2</c:v>
                </c:pt>
                <c:pt idx="4077">
                  <c:v>8.4823959390862944E-2</c:v>
                </c:pt>
                <c:pt idx="4078">
                  <c:v>8.4837959390862944E-2</c:v>
                </c:pt>
                <c:pt idx="4079">
                  <c:v>8.4849959390862942E-2</c:v>
                </c:pt>
                <c:pt idx="4080">
                  <c:v>8.486195939086294E-2</c:v>
                </c:pt>
                <c:pt idx="4081">
                  <c:v>8.4872959390862951E-2</c:v>
                </c:pt>
                <c:pt idx="4082">
                  <c:v>8.4882959390862947E-2</c:v>
                </c:pt>
                <c:pt idx="4083">
                  <c:v>8.4891959390862942E-2</c:v>
                </c:pt>
                <c:pt idx="4084">
                  <c:v>8.489995939086295E-2</c:v>
                </c:pt>
                <c:pt idx="4085">
                  <c:v>8.4906959390862943E-2</c:v>
                </c:pt>
                <c:pt idx="4086">
                  <c:v>8.491395939086295E-2</c:v>
                </c:pt>
                <c:pt idx="4087">
                  <c:v>8.4918959390862941E-2</c:v>
                </c:pt>
                <c:pt idx="4088">
                  <c:v>8.4922959390862945E-2</c:v>
                </c:pt>
                <c:pt idx="4089">
                  <c:v>8.4925959390862948E-2</c:v>
                </c:pt>
                <c:pt idx="4090">
                  <c:v>8.492795939086295E-2</c:v>
                </c:pt>
                <c:pt idx="4091">
                  <c:v>8.4928959390862938E-2</c:v>
                </c:pt>
                <c:pt idx="4092">
                  <c:v>8.4928959390862938E-2</c:v>
                </c:pt>
                <c:pt idx="4093">
                  <c:v>8.492795939086295E-2</c:v>
                </c:pt>
                <c:pt idx="4094">
                  <c:v>8.4925959390862948E-2</c:v>
                </c:pt>
                <c:pt idx="4095">
                  <c:v>8.4922959390862945E-2</c:v>
                </c:pt>
                <c:pt idx="4096">
                  <c:v>8.4918959390862941E-2</c:v>
                </c:pt>
                <c:pt idx="4097">
                  <c:v>8.491395939086295E-2</c:v>
                </c:pt>
                <c:pt idx="4098">
                  <c:v>8.4907959390862944E-2</c:v>
                </c:pt>
                <c:pt idx="4099">
                  <c:v>8.4900959390862937E-2</c:v>
                </c:pt>
                <c:pt idx="4100">
                  <c:v>8.4892959390862943E-2</c:v>
                </c:pt>
                <c:pt idx="4101">
                  <c:v>8.4884959390862949E-2</c:v>
                </c:pt>
                <c:pt idx="4102">
                  <c:v>8.4874959390862939E-2</c:v>
                </c:pt>
                <c:pt idx="4103">
                  <c:v>8.4863959390862942E-2</c:v>
                </c:pt>
                <c:pt idx="4104">
                  <c:v>8.4852959390862945E-2</c:v>
                </c:pt>
                <c:pt idx="4105">
                  <c:v>8.4839959390862946E-2</c:v>
                </c:pt>
                <c:pt idx="4106">
                  <c:v>8.4826959390862947E-2</c:v>
                </c:pt>
                <c:pt idx="4107">
                  <c:v>8.4812959390862946E-2</c:v>
                </c:pt>
                <c:pt idx="4108">
                  <c:v>8.4797959390862945E-2</c:v>
                </c:pt>
                <c:pt idx="4109">
                  <c:v>8.4781959390862943E-2</c:v>
                </c:pt>
                <c:pt idx="4110">
                  <c:v>8.476495939086294E-2</c:v>
                </c:pt>
                <c:pt idx="4111">
                  <c:v>8.4747959390862951E-2</c:v>
                </c:pt>
                <c:pt idx="4112">
                  <c:v>8.4729959390862947E-2</c:v>
                </c:pt>
                <c:pt idx="4113">
                  <c:v>8.4711959390862943E-2</c:v>
                </c:pt>
                <c:pt idx="4114">
                  <c:v>8.469195939086295E-2</c:v>
                </c:pt>
                <c:pt idx="4115">
                  <c:v>8.4671959390862944E-2</c:v>
                </c:pt>
                <c:pt idx="4116">
                  <c:v>8.4651959390862938E-2</c:v>
                </c:pt>
                <c:pt idx="4117">
                  <c:v>8.4630959390862945E-2</c:v>
                </c:pt>
                <c:pt idx="4118">
                  <c:v>8.4608959390862951E-2</c:v>
                </c:pt>
                <c:pt idx="4119">
                  <c:v>8.4586959390862942E-2</c:v>
                </c:pt>
                <c:pt idx="4120">
                  <c:v>8.4564959390862948E-2</c:v>
                </c:pt>
                <c:pt idx="4121">
                  <c:v>8.4541959390862939E-2</c:v>
                </c:pt>
                <c:pt idx="4122">
                  <c:v>8.4517959390862943E-2</c:v>
                </c:pt>
                <c:pt idx="4123">
                  <c:v>8.4493959390862947E-2</c:v>
                </c:pt>
                <c:pt idx="4124">
                  <c:v>8.446995939086295E-2</c:v>
                </c:pt>
                <c:pt idx="4125">
                  <c:v>8.444595939086294E-2</c:v>
                </c:pt>
                <c:pt idx="4126">
                  <c:v>8.4420959390862943E-2</c:v>
                </c:pt>
                <c:pt idx="4127">
                  <c:v>8.4396959390862947E-2</c:v>
                </c:pt>
                <c:pt idx="4128">
                  <c:v>8.4370959390862948E-2</c:v>
                </c:pt>
                <c:pt idx="4129">
                  <c:v>8.4345959390862937E-2</c:v>
                </c:pt>
                <c:pt idx="4130">
                  <c:v>8.432095939086294E-2</c:v>
                </c:pt>
                <c:pt idx="4131">
                  <c:v>8.4295959390862943E-2</c:v>
                </c:pt>
                <c:pt idx="4132">
                  <c:v>8.4269959390862945E-2</c:v>
                </c:pt>
                <c:pt idx="4133">
                  <c:v>8.4244959390862947E-2</c:v>
                </c:pt>
                <c:pt idx="4134">
                  <c:v>8.4218959390862949E-2</c:v>
                </c:pt>
                <c:pt idx="4135">
                  <c:v>8.4193959390862938E-2</c:v>
                </c:pt>
                <c:pt idx="4136">
                  <c:v>8.4168959390862941E-2</c:v>
                </c:pt>
                <c:pt idx="4137">
                  <c:v>8.4143959390862944E-2</c:v>
                </c:pt>
                <c:pt idx="4138">
                  <c:v>8.4118959390862946E-2</c:v>
                </c:pt>
                <c:pt idx="4139">
                  <c:v>8.4093959390862949E-2</c:v>
                </c:pt>
                <c:pt idx="4140">
                  <c:v>8.4068959390862938E-2</c:v>
                </c:pt>
                <c:pt idx="4141">
                  <c:v>8.4044959390862942E-2</c:v>
                </c:pt>
                <c:pt idx="4142">
                  <c:v>8.4020959390862945E-2</c:v>
                </c:pt>
                <c:pt idx="4143">
                  <c:v>8.3996959390862949E-2</c:v>
                </c:pt>
                <c:pt idx="4144">
                  <c:v>8.397395939086294E-2</c:v>
                </c:pt>
                <c:pt idx="4145">
                  <c:v>8.3950959390862945E-2</c:v>
                </c:pt>
                <c:pt idx="4146">
                  <c:v>8.3928959390862951E-2</c:v>
                </c:pt>
                <c:pt idx="4147">
                  <c:v>8.3906959390862942E-2</c:v>
                </c:pt>
                <c:pt idx="4148">
                  <c:v>8.3884959390862948E-2</c:v>
                </c:pt>
                <c:pt idx="4149">
                  <c:v>8.3863959390862941E-2</c:v>
                </c:pt>
                <c:pt idx="4150">
                  <c:v>8.3843959390862949E-2</c:v>
                </c:pt>
                <c:pt idx="4151">
                  <c:v>8.3823959390862943E-2</c:v>
                </c:pt>
                <c:pt idx="4152">
                  <c:v>8.380395939086295E-2</c:v>
                </c:pt>
                <c:pt idx="4153">
                  <c:v>8.3784959390862945E-2</c:v>
                </c:pt>
                <c:pt idx="4154">
                  <c:v>8.3766959390862941E-2</c:v>
                </c:pt>
                <c:pt idx="4155">
                  <c:v>8.3749959390862938E-2</c:v>
                </c:pt>
                <c:pt idx="4156">
                  <c:v>8.3732959390862949E-2</c:v>
                </c:pt>
                <c:pt idx="4157">
                  <c:v>8.3716959390862947E-2</c:v>
                </c:pt>
                <c:pt idx="4158">
                  <c:v>8.3700959390862945E-2</c:v>
                </c:pt>
                <c:pt idx="4159">
                  <c:v>8.3686959390862944E-2</c:v>
                </c:pt>
                <c:pt idx="4160">
                  <c:v>8.3672959390862944E-2</c:v>
                </c:pt>
                <c:pt idx="4161">
                  <c:v>8.3658959390862944E-2</c:v>
                </c:pt>
                <c:pt idx="4162">
                  <c:v>8.3646959390862946E-2</c:v>
                </c:pt>
                <c:pt idx="4163">
                  <c:v>8.3634959390862948E-2</c:v>
                </c:pt>
                <c:pt idx="4164">
                  <c:v>8.3623959390862951E-2</c:v>
                </c:pt>
                <c:pt idx="4165">
                  <c:v>8.3613959390862941E-2</c:v>
                </c:pt>
                <c:pt idx="4166">
                  <c:v>8.3604959390862946E-2</c:v>
                </c:pt>
                <c:pt idx="4167">
                  <c:v>8.3595959390862951E-2</c:v>
                </c:pt>
                <c:pt idx="4168">
                  <c:v>8.3588959390862944E-2</c:v>
                </c:pt>
                <c:pt idx="4169">
                  <c:v>8.358195939086295E-2</c:v>
                </c:pt>
                <c:pt idx="4170">
                  <c:v>8.3575959390862944E-2</c:v>
                </c:pt>
                <c:pt idx="4171">
                  <c:v>8.3570959390862939E-2</c:v>
                </c:pt>
                <c:pt idx="4172">
                  <c:v>8.3566959390862949E-2</c:v>
                </c:pt>
                <c:pt idx="4173">
                  <c:v>8.3562959390862945E-2</c:v>
                </c:pt>
                <c:pt idx="4174">
                  <c:v>8.3560959390862943E-2</c:v>
                </c:pt>
                <c:pt idx="4175">
                  <c:v>8.3558959390862941E-2</c:v>
                </c:pt>
                <c:pt idx="4176">
                  <c:v>8.355795939086294E-2</c:v>
                </c:pt>
                <c:pt idx="4177">
                  <c:v>8.355795939086294E-2</c:v>
                </c:pt>
                <c:pt idx="4178">
                  <c:v>8.3558959390862941E-2</c:v>
                </c:pt>
                <c:pt idx="4179">
                  <c:v>8.3559959390862942E-2</c:v>
                </c:pt>
                <c:pt idx="4180">
                  <c:v>8.3562959390862945E-2</c:v>
                </c:pt>
                <c:pt idx="4181">
                  <c:v>8.3565959390862948E-2</c:v>
                </c:pt>
                <c:pt idx="4182">
                  <c:v>8.3569959390862938E-2</c:v>
                </c:pt>
                <c:pt idx="4183">
                  <c:v>8.3574959390862943E-2</c:v>
                </c:pt>
                <c:pt idx="4184">
                  <c:v>8.3580959390862949E-2</c:v>
                </c:pt>
                <c:pt idx="4185">
                  <c:v>8.3586959390862942E-2</c:v>
                </c:pt>
                <c:pt idx="4186">
                  <c:v>8.359495939086295E-2</c:v>
                </c:pt>
                <c:pt idx="4187">
                  <c:v>8.3602959390862944E-2</c:v>
                </c:pt>
                <c:pt idx="4188">
                  <c:v>8.3611959390862939E-2</c:v>
                </c:pt>
                <c:pt idx="4189">
                  <c:v>8.3620959390862948E-2</c:v>
                </c:pt>
                <c:pt idx="4190">
                  <c:v>8.3630959390862944E-2</c:v>
                </c:pt>
                <c:pt idx="4191">
                  <c:v>8.3641959390862941E-2</c:v>
                </c:pt>
                <c:pt idx="4192">
                  <c:v>8.3653959390862939E-2</c:v>
                </c:pt>
                <c:pt idx="4193">
                  <c:v>8.3665959390862937E-2</c:v>
                </c:pt>
                <c:pt idx="4194">
                  <c:v>8.367895939086295E-2</c:v>
                </c:pt>
                <c:pt idx="4195">
                  <c:v>8.369295939086295E-2</c:v>
                </c:pt>
                <c:pt idx="4196">
                  <c:v>8.3706959390862951E-2</c:v>
                </c:pt>
                <c:pt idx="4197">
                  <c:v>8.3721959390862938E-2</c:v>
                </c:pt>
                <c:pt idx="4198">
                  <c:v>8.373795939086294E-2</c:v>
                </c:pt>
                <c:pt idx="4199">
                  <c:v>8.3753959390862942E-2</c:v>
                </c:pt>
                <c:pt idx="4200">
                  <c:v>8.3769959390862944E-2</c:v>
                </c:pt>
                <c:pt idx="4201">
                  <c:v>8.3786959390862947E-2</c:v>
                </c:pt>
                <c:pt idx="4202">
                  <c:v>8.3804959390862938E-2</c:v>
                </c:pt>
                <c:pt idx="4203">
                  <c:v>8.3822959390862942E-2</c:v>
                </c:pt>
                <c:pt idx="4204">
                  <c:v>8.3841959390862947E-2</c:v>
                </c:pt>
                <c:pt idx="4205">
                  <c:v>8.3860959390862938E-2</c:v>
                </c:pt>
                <c:pt idx="4206">
                  <c:v>8.3879959390862943E-2</c:v>
                </c:pt>
                <c:pt idx="4207">
                  <c:v>8.3899959390862949E-2</c:v>
                </c:pt>
                <c:pt idx="4208">
                  <c:v>8.3919959390862942E-2</c:v>
                </c:pt>
                <c:pt idx="4209">
                  <c:v>8.3940959390862949E-2</c:v>
                </c:pt>
                <c:pt idx="4210">
                  <c:v>8.3961959390862942E-2</c:v>
                </c:pt>
                <c:pt idx="4211">
                  <c:v>8.3982959390862949E-2</c:v>
                </c:pt>
                <c:pt idx="4212">
                  <c:v>8.4003959390862942E-2</c:v>
                </c:pt>
                <c:pt idx="4213">
                  <c:v>8.402595939086295E-2</c:v>
                </c:pt>
                <c:pt idx="4214">
                  <c:v>8.4047959390862945E-2</c:v>
                </c:pt>
                <c:pt idx="4215">
                  <c:v>8.4069959390862939E-2</c:v>
                </c:pt>
                <c:pt idx="4216">
                  <c:v>8.4091959390862947E-2</c:v>
                </c:pt>
                <c:pt idx="4217">
                  <c:v>8.4114959390862942E-2</c:v>
                </c:pt>
                <c:pt idx="4218">
                  <c:v>8.4137959390862938E-2</c:v>
                </c:pt>
                <c:pt idx="4219">
                  <c:v>8.4159959390862946E-2</c:v>
                </c:pt>
                <c:pt idx="4220">
                  <c:v>8.4182959390862941E-2</c:v>
                </c:pt>
                <c:pt idx="4221">
                  <c:v>8.420595939086295E-2</c:v>
                </c:pt>
                <c:pt idx="4222">
                  <c:v>8.4228959390862945E-2</c:v>
                </c:pt>
                <c:pt idx="4223">
                  <c:v>8.4251959390862941E-2</c:v>
                </c:pt>
                <c:pt idx="4224">
                  <c:v>8.427495939086295E-2</c:v>
                </c:pt>
                <c:pt idx="4225">
                  <c:v>8.4298959390862946E-2</c:v>
                </c:pt>
                <c:pt idx="4226">
                  <c:v>8.4321959390862941E-2</c:v>
                </c:pt>
                <c:pt idx="4227">
                  <c:v>8.434495939086295E-2</c:v>
                </c:pt>
                <c:pt idx="4228">
                  <c:v>8.4366959390862944E-2</c:v>
                </c:pt>
                <c:pt idx="4229">
                  <c:v>8.438995939086294E-2</c:v>
                </c:pt>
                <c:pt idx="4230">
                  <c:v>8.4412959390862949E-2</c:v>
                </c:pt>
                <c:pt idx="4231">
                  <c:v>8.4434959390862943E-2</c:v>
                </c:pt>
                <c:pt idx="4232">
                  <c:v>8.4457959390862938E-2</c:v>
                </c:pt>
                <c:pt idx="4233">
                  <c:v>8.4479959390862946E-2</c:v>
                </c:pt>
                <c:pt idx="4234">
                  <c:v>8.4501959390862941E-2</c:v>
                </c:pt>
                <c:pt idx="4235">
                  <c:v>8.4523959390862949E-2</c:v>
                </c:pt>
                <c:pt idx="4236">
                  <c:v>8.4545959390862943E-2</c:v>
                </c:pt>
                <c:pt idx="4237">
                  <c:v>8.456695939086295E-2</c:v>
                </c:pt>
                <c:pt idx="4238">
                  <c:v>8.4587959390862943E-2</c:v>
                </c:pt>
                <c:pt idx="4239">
                  <c:v>8.4608959390862951E-2</c:v>
                </c:pt>
                <c:pt idx="4240">
                  <c:v>8.4628959390862943E-2</c:v>
                </c:pt>
                <c:pt idx="4241">
                  <c:v>8.464995939086295E-2</c:v>
                </c:pt>
                <c:pt idx="4242">
                  <c:v>8.4669959390862942E-2</c:v>
                </c:pt>
                <c:pt idx="4243">
                  <c:v>8.4688959390862947E-2</c:v>
                </c:pt>
                <c:pt idx="4244">
                  <c:v>8.4707959390862939E-2</c:v>
                </c:pt>
                <c:pt idx="4245">
                  <c:v>8.4726959390862944E-2</c:v>
                </c:pt>
                <c:pt idx="4246">
                  <c:v>8.4745959390862949E-2</c:v>
                </c:pt>
                <c:pt idx="4247">
                  <c:v>8.4763959390862939E-2</c:v>
                </c:pt>
                <c:pt idx="4248">
                  <c:v>8.4781959390862943E-2</c:v>
                </c:pt>
                <c:pt idx="4249">
                  <c:v>8.4798959390862946E-2</c:v>
                </c:pt>
                <c:pt idx="4250">
                  <c:v>8.4815959390862949E-2</c:v>
                </c:pt>
                <c:pt idx="4251">
                  <c:v>8.4831959390862938E-2</c:v>
                </c:pt>
                <c:pt idx="4252">
                  <c:v>8.484795939086294E-2</c:v>
                </c:pt>
                <c:pt idx="4253">
                  <c:v>8.4863959390862942E-2</c:v>
                </c:pt>
                <c:pt idx="4254">
                  <c:v>8.4878959390862943E-2</c:v>
                </c:pt>
                <c:pt idx="4255">
                  <c:v>8.4892959390862943E-2</c:v>
                </c:pt>
                <c:pt idx="4256">
                  <c:v>8.4906959390862943E-2</c:v>
                </c:pt>
                <c:pt idx="4257">
                  <c:v>8.4920959390862943E-2</c:v>
                </c:pt>
                <c:pt idx="4258">
                  <c:v>8.4933959390862943E-2</c:v>
                </c:pt>
                <c:pt idx="4259">
                  <c:v>8.4946959390862942E-2</c:v>
                </c:pt>
                <c:pt idx="4260">
                  <c:v>8.495895939086294E-2</c:v>
                </c:pt>
                <c:pt idx="4261">
                  <c:v>8.4970959390862938E-2</c:v>
                </c:pt>
                <c:pt idx="4262">
                  <c:v>8.4981959390862949E-2</c:v>
                </c:pt>
                <c:pt idx="4263">
                  <c:v>8.4991959390862945E-2</c:v>
                </c:pt>
                <c:pt idx="4264">
                  <c:v>8.5001959390862941E-2</c:v>
                </c:pt>
                <c:pt idx="4265">
                  <c:v>8.5011959390862937E-2</c:v>
                </c:pt>
                <c:pt idx="4266">
                  <c:v>8.5020959390862946E-2</c:v>
                </c:pt>
                <c:pt idx="4267">
                  <c:v>8.502895939086294E-2</c:v>
                </c:pt>
                <c:pt idx="4268">
                  <c:v>8.5036959390862948E-2</c:v>
                </c:pt>
                <c:pt idx="4269">
                  <c:v>8.5044959390862943E-2</c:v>
                </c:pt>
                <c:pt idx="4270">
                  <c:v>8.5050959390862949E-2</c:v>
                </c:pt>
                <c:pt idx="4271">
                  <c:v>8.5057959390862942E-2</c:v>
                </c:pt>
                <c:pt idx="4272">
                  <c:v>8.5063959390862948E-2</c:v>
                </c:pt>
                <c:pt idx="4273">
                  <c:v>8.5068959390862939E-2</c:v>
                </c:pt>
                <c:pt idx="4274">
                  <c:v>8.5073959390862944E-2</c:v>
                </c:pt>
                <c:pt idx="4275">
                  <c:v>8.5077959390862948E-2</c:v>
                </c:pt>
                <c:pt idx="4276">
                  <c:v>8.5080959390862951E-2</c:v>
                </c:pt>
                <c:pt idx="4277">
                  <c:v>8.508395939086294E-2</c:v>
                </c:pt>
                <c:pt idx="4278">
                  <c:v>8.5086959390862943E-2</c:v>
                </c:pt>
                <c:pt idx="4279">
                  <c:v>8.5088959390862945E-2</c:v>
                </c:pt>
                <c:pt idx="4280">
                  <c:v>8.5090959390862947E-2</c:v>
                </c:pt>
                <c:pt idx="4281">
                  <c:v>8.5090959390862947E-2</c:v>
                </c:pt>
                <c:pt idx="4282">
                  <c:v>8.5091959390862948E-2</c:v>
                </c:pt>
                <c:pt idx="4283">
                  <c:v>8.5091959390862948E-2</c:v>
                </c:pt>
                <c:pt idx="4284">
                  <c:v>8.5090959390862947E-2</c:v>
                </c:pt>
                <c:pt idx="4285">
                  <c:v>8.5089959390862946E-2</c:v>
                </c:pt>
                <c:pt idx="4286">
                  <c:v>8.5088959390862945E-2</c:v>
                </c:pt>
                <c:pt idx="4287">
                  <c:v>8.5086959390862943E-2</c:v>
                </c:pt>
                <c:pt idx="4288">
                  <c:v>8.508395939086294E-2</c:v>
                </c:pt>
                <c:pt idx="4289">
                  <c:v>8.5080959390862951E-2</c:v>
                </c:pt>
                <c:pt idx="4290">
                  <c:v>8.5076959390862947E-2</c:v>
                </c:pt>
                <c:pt idx="4291">
                  <c:v>8.5072959390862943E-2</c:v>
                </c:pt>
                <c:pt idx="4292">
                  <c:v>8.5068959390862939E-2</c:v>
                </c:pt>
                <c:pt idx="4293">
                  <c:v>8.5063959390862948E-2</c:v>
                </c:pt>
                <c:pt idx="4294">
                  <c:v>8.5057959390862942E-2</c:v>
                </c:pt>
                <c:pt idx="4295">
                  <c:v>8.505195939086295E-2</c:v>
                </c:pt>
                <c:pt idx="4296">
                  <c:v>8.5045959390862944E-2</c:v>
                </c:pt>
                <c:pt idx="4297">
                  <c:v>8.503895939086295E-2</c:v>
                </c:pt>
                <c:pt idx="4298">
                  <c:v>8.5031959390862943E-2</c:v>
                </c:pt>
                <c:pt idx="4299">
                  <c:v>8.5023959390862949E-2</c:v>
                </c:pt>
                <c:pt idx="4300">
                  <c:v>8.5015959390862941E-2</c:v>
                </c:pt>
                <c:pt idx="4301">
                  <c:v>8.5007959390862947E-2</c:v>
                </c:pt>
                <c:pt idx="4302">
                  <c:v>8.4998959390862938E-2</c:v>
                </c:pt>
                <c:pt idx="4303">
                  <c:v>8.4988959390862942E-2</c:v>
                </c:pt>
                <c:pt idx="4304">
                  <c:v>8.4979959390862947E-2</c:v>
                </c:pt>
                <c:pt idx="4305">
                  <c:v>8.4969959390862951E-2</c:v>
                </c:pt>
                <c:pt idx="4306">
                  <c:v>8.495895939086294E-2</c:v>
                </c:pt>
                <c:pt idx="4307">
                  <c:v>8.4947959390862943E-2</c:v>
                </c:pt>
                <c:pt idx="4308">
                  <c:v>8.4936959390862946E-2</c:v>
                </c:pt>
                <c:pt idx="4309">
                  <c:v>8.4925959390862948E-2</c:v>
                </c:pt>
                <c:pt idx="4310">
                  <c:v>8.491395939086295E-2</c:v>
                </c:pt>
                <c:pt idx="4311">
                  <c:v>8.4901959390862938E-2</c:v>
                </c:pt>
                <c:pt idx="4312">
                  <c:v>8.4888959390862939E-2</c:v>
                </c:pt>
                <c:pt idx="4313">
                  <c:v>8.487595939086294E-2</c:v>
                </c:pt>
                <c:pt idx="4314">
                  <c:v>8.4862959390862941E-2</c:v>
                </c:pt>
                <c:pt idx="4315">
                  <c:v>8.4849959390862942E-2</c:v>
                </c:pt>
                <c:pt idx="4316">
                  <c:v>8.4835959390862942E-2</c:v>
                </c:pt>
                <c:pt idx="4317">
                  <c:v>8.4821959390862942E-2</c:v>
                </c:pt>
                <c:pt idx="4318">
                  <c:v>8.4807959390862941E-2</c:v>
                </c:pt>
                <c:pt idx="4319">
                  <c:v>8.479295939086294E-2</c:v>
                </c:pt>
                <c:pt idx="4320">
                  <c:v>8.4777959390862939E-2</c:v>
                </c:pt>
                <c:pt idx="4321">
                  <c:v>8.4762959390862938E-2</c:v>
                </c:pt>
                <c:pt idx="4322">
                  <c:v>8.4747959390862951E-2</c:v>
                </c:pt>
                <c:pt idx="4323">
                  <c:v>8.4731959390862949E-2</c:v>
                </c:pt>
                <c:pt idx="4324">
                  <c:v>8.4716959390862948E-2</c:v>
                </c:pt>
                <c:pt idx="4325">
                  <c:v>8.4700959390862945E-2</c:v>
                </c:pt>
                <c:pt idx="4326">
                  <c:v>8.4684959390862943E-2</c:v>
                </c:pt>
                <c:pt idx="4327">
                  <c:v>8.466795939086294E-2</c:v>
                </c:pt>
                <c:pt idx="4328">
                  <c:v>8.4651959390862938E-2</c:v>
                </c:pt>
                <c:pt idx="4329">
                  <c:v>8.4634959390862949E-2</c:v>
                </c:pt>
                <c:pt idx="4330">
                  <c:v>8.4617959390862946E-2</c:v>
                </c:pt>
                <c:pt idx="4331">
                  <c:v>8.4600959390862943E-2</c:v>
                </c:pt>
                <c:pt idx="4332">
                  <c:v>8.4583959390862939E-2</c:v>
                </c:pt>
                <c:pt idx="4333">
                  <c:v>8.456695939086295E-2</c:v>
                </c:pt>
                <c:pt idx="4334">
                  <c:v>8.4548959390862946E-2</c:v>
                </c:pt>
                <c:pt idx="4335">
                  <c:v>8.4531959390862943E-2</c:v>
                </c:pt>
                <c:pt idx="4336">
                  <c:v>8.4513959390862939E-2</c:v>
                </c:pt>
                <c:pt idx="4337">
                  <c:v>8.4495959390862949E-2</c:v>
                </c:pt>
                <c:pt idx="4338">
                  <c:v>8.4477959390862944E-2</c:v>
                </c:pt>
                <c:pt idx="4339">
                  <c:v>8.445995939086294E-2</c:v>
                </c:pt>
                <c:pt idx="4340">
                  <c:v>8.444195939086295E-2</c:v>
                </c:pt>
                <c:pt idx="4341">
                  <c:v>8.4423959390862946E-2</c:v>
                </c:pt>
                <c:pt idx="4342">
                  <c:v>8.4405959390862942E-2</c:v>
                </c:pt>
                <c:pt idx="4343">
                  <c:v>8.4387959390862938E-2</c:v>
                </c:pt>
                <c:pt idx="4344">
                  <c:v>8.4368959390862946E-2</c:v>
                </c:pt>
                <c:pt idx="4345">
                  <c:v>8.4350959390862942E-2</c:v>
                </c:pt>
                <c:pt idx="4346">
                  <c:v>8.4332959390862938E-2</c:v>
                </c:pt>
                <c:pt idx="4347">
                  <c:v>8.4313959390862947E-2</c:v>
                </c:pt>
                <c:pt idx="4348">
                  <c:v>8.4295959390862943E-2</c:v>
                </c:pt>
                <c:pt idx="4349">
                  <c:v>8.4276959390862938E-2</c:v>
                </c:pt>
                <c:pt idx="4350">
                  <c:v>8.4258959390862948E-2</c:v>
                </c:pt>
                <c:pt idx="4351">
                  <c:v>8.4239959390862942E-2</c:v>
                </c:pt>
                <c:pt idx="4352">
                  <c:v>8.4221959390862938E-2</c:v>
                </c:pt>
                <c:pt idx="4353">
                  <c:v>8.4203959390862948E-2</c:v>
                </c:pt>
                <c:pt idx="4354">
                  <c:v>8.4184959390862943E-2</c:v>
                </c:pt>
                <c:pt idx="4355">
                  <c:v>8.4166959390862939E-2</c:v>
                </c:pt>
                <c:pt idx="4356">
                  <c:v>8.4147959390862948E-2</c:v>
                </c:pt>
                <c:pt idx="4357">
                  <c:v>8.4129959390862943E-2</c:v>
                </c:pt>
                <c:pt idx="4358">
                  <c:v>8.4111959390862939E-2</c:v>
                </c:pt>
                <c:pt idx="4359">
                  <c:v>8.4093959390862949E-2</c:v>
                </c:pt>
                <c:pt idx="4360">
                  <c:v>8.4075959390862945E-2</c:v>
                </c:pt>
                <c:pt idx="4361">
                  <c:v>8.4057959390862941E-2</c:v>
                </c:pt>
                <c:pt idx="4362">
                  <c:v>8.4039959390862951E-2</c:v>
                </c:pt>
                <c:pt idx="4363">
                  <c:v>8.4021959390862946E-2</c:v>
                </c:pt>
                <c:pt idx="4364">
                  <c:v>8.4003959390862942E-2</c:v>
                </c:pt>
                <c:pt idx="4365">
                  <c:v>8.3985959390862938E-2</c:v>
                </c:pt>
                <c:pt idx="4366">
                  <c:v>8.3968959390862949E-2</c:v>
                </c:pt>
                <c:pt idx="4367">
                  <c:v>8.3950959390862945E-2</c:v>
                </c:pt>
                <c:pt idx="4368">
                  <c:v>8.3933959390862942E-2</c:v>
                </c:pt>
                <c:pt idx="4369">
                  <c:v>8.3916959390862939E-2</c:v>
                </c:pt>
                <c:pt idx="4370">
                  <c:v>8.3898959390862948E-2</c:v>
                </c:pt>
                <c:pt idx="4371">
                  <c:v>8.3881959390862945E-2</c:v>
                </c:pt>
                <c:pt idx="4372">
                  <c:v>8.3865959390862943E-2</c:v>
                </c:pt>
                <c:pt idx="4373">
                  <c:v>8.384895939086294E-2</c:v>
                </c:pt>
                <c:pt idx="4374">
                  <c:v>8.3831959390862951E-2</c:v>
                </c:pt>
                <c:pt idx="4375">
                  <c:v>8.3815959390862949E-2</c:v>
                </c:pt>
                <c:pt idx="4376">
                  <c:v>8.3799959390862946E-2</c:v>
                </c:pt>
                <c:pt idx="4377">
                  <c:v>8.3783959390862944E-2</c:v>
                </c:pt>
                <c:pt idx="4378">
                  <c:v>8.3767959390862942E-2</c:v>
                </c:pt>
                <c:pt idx="4379">
                  <c:v>8.375195939086294E-2</c:v>
                </c:pt>
                <c:pt idx="4380">
                  <c:v>8.3735959390862938E-2</c:v>
                </c:pt>
                <c:pt idx="4381">
                  <c:v>8.3720959390862951E-2</c:v>
                </c:pt>
                <c:pt idx="4382">
                  <c:v>8.370595939086295E-2</c:v>
                </c:pt>
                <c:pt idx="4383">
                  <c:v>8.3690959390862948E-2</c:v>
                </c:pt>
                <c:pt idx="4384">
                  <c:v>8.3675959390862947E-2</c:v>
                </c:pt>
                <c:pt idx="4385">
                  <c:v>8.3660959390862946E-2</c:v>
                </c:pt>
                <c:pt idx="4386">
                  <c:v>8.3646959390862946E-2</c:v>
                </c:pt>
                <c:pt idx="4387">
                  <c:v>8.3632959390862946E-2</c:v>
                </c:pt>
                <c:pt idx="4388">
                  <c:v>8.3618959390862946E-2</c:v>
                </c:pt>
                <c:pt idx="4389">
                  <c:v>8.3604959390862946E-2</c:v>
                </c:pt>
                <c:pt idx="4390">
                  <c:v>8.3590959390862946E-2</c:v>
                </c:pt>
                <c:pt idx="4391">
                  <c:v>8.3577959390862946E-2</c:v>
                </c:pt>
                <c:pt idx="4392">
                  <c:v>8.3564959390862947E-2</c:v>
                </c:pt>
                <c:pt idx="4393">
                  <c:v>8.3551959390862948E-2</c:v>
                </c:pt>
                <c:pt idx="4394">
                  <c:v>8.353995939086295E-2</c:v>
                </c:pt>
                <c:pt idx="4395">
                  <c:v>8.3526959390862951E-2</c:v>
                </c:pt>
                <c:pt idx="4396">
                  <c:v>8.3514959390862939E-2</c:v>
                </c:pt>
                <c:pt idx="4397">
                  <c:v>8.3502959390862941E-2</c:v>
                </c:pt>
                <c:pt idx="4398">
                  <c:v>8.3491959390862944E-2</c:v>
                </c:pt>
                <c:pt idx="4399">
                  <c:v>8.3479959390862946E-2</c:v>
                </c:pt>
                <c:pt idx="4400">
                  <c:v>8.3468959390862948E-2</c:v>
                </c:pt>
                <c:pt idx="4401">
                  <c:v>8.3457959390862937E-2</c:v>
                </c:pt>
                <c:pt idx="4402">
                  <c:v>8.3447959390862941E-2</c:v>
                </c:pt>
                <c:pt idx="4403">
                  <c:v>8.3437959390862945E-2</c:v>
                </c:pt>
                <c:pt idx="4404">
                  <c:v>8.3427959390862949E-2</c:v>
                </c:pt>
                <c:pt idx="4405">
                  <c:v>8.3417959390862939E-2</c:v>
                </c:pt>
                <c:pt idx="4406">
                  <c:v>8.3407959390862943E-2</c:v>
                </c:pt>
                <c:pt idx="4407">
                  <c:v>8.3398959390862948E-2</c:v>
                </c:pt>
                <c:pt idx="4408">
                  <c:v>8.3389959390862939E-2</c:v>
                </c:pt>
                <c:pt idx="4409">
                  <c:v>8.3381959390862945E-2</c:v>
                </c:pt>
                <c:pt idx="4410">
                  <c:v>8.337295939086295E-2</c:v>
                </c:pt>
                <c:pt idx="4411">
                  <c:v>8.3364959390862942E-2</c:v>
                </c:pt>
                <c:pt idx="4412">
                  <c:v>8.3357959390862948E-2</c:v>
                </c:pt>
                <c:pt idx="4413">
                  <c:v>8.334995939086294E-2</c:v>
                </c:pt>
                <c:pt idx="4414">
                  <c:v>8.3342959390862947E-2</c:v>
                </c:pt>
                <c:pt idx="4415">
                  <c:v>8.333595939086294E-2</c:v>
                </c:pt>
                <c:pt idx="4416">
                  <c:v>8.3329959390862948E-2</c:v>
                </c:pt>
                <c:pt idx="4417">
                  <c:v>8.3323959390862942E-2</c:v>
                </c:pt>
                <c:pt idx="4418">
                  <c:v>8.331795939086295E-2</c:v>
                </c:pt>
                <c:pt idx="4419">
                  <c:v>8.3311959390862944E-2</c:v>
                </c:pt>
                <c:pt idx="4420">
                  <c:v>8.3306959390862939E-2</c:v>
                </c:pt>
                <c:pt idx="4421">
                  <c:v>8.3301959390862948E-2</c:v>
                </c:pt>
                <c:pt idx="4422">
                  <c:v>8.3296959390862943E-2</c:v>
                </c:pt>
                <c:pt idx="4423">
                  <c:v>8.3292959390862939E-2</c:v>
                </c:pt>
                <c:pt idx="4424">
                  <c:v>8.3288959390862949E-2</c:v>
                </c:pt>
                <c:pt idx="4425">
                  <c:v>8.3284959390862945E-2</c:v>
                </c:pt>
                <c:pt idx="4426">
                  <c:v>8.3281959390862942E-2</c:v>
                </c:pt>
                <c:pt idx="4427">
                  <c:v>8.3278959390862939E-2</c:v>
                </c:pt>
                <c:pt idx="4428">
                  <c:v>8.327595939086295E-2</c:v>
                </c:pt>
                <c:pt idx="4429">
                  <c:v>8.3273959390862948E-2</c:v>
                </c:pt>
                <c:pt idx="4430">
                  <c:v>8.3271959390862946E-2</c:v>
                </c:pt>
                <c:pt idx="4431">
                  <c:v>8.3269959390862944E-2</c:v>
                </c:pt>
                <c:pt idx="4432">
                  <c:v>8.3268959390862943E-2</c:v>
                </c:pt>
                <c:pt idx="4433">
                  <c:v>8.3267959390862942E-2</c:v>
                </c:pt>
                <c:pt idx="4434">
                  <c:v>8.3266959390862941E-2</c:v>
                </c:pt>
                <c:pt idx="4435">
                  <c:v>8.326595939086294E-2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Schrodinger!$P$459</c:f>
              <c:strCache>
                <c:ptCount val="1"/>
                <c:pt idx="0">
                  <c:v>5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Schrodinger!$P$460:$P$4895</c:f>
              <c:numCache>
                <c:formatCode>General</c:formatCode>
                <c:ptCount val="4436"/>
                <c:pt idx="2309">
                  <c:v>9.2401015228426406E-2</c:v>
                </c:pt>
                <c:pt idx="2310">
                  <c:v>9.2401015228426406E-2</c:v>
                </c:pt>
                <c:pt idx="2311">
                  <c:v>9.2402015228426407E-2</c:v>
                </c:pt>
                <c:pt idx="2312">
                  <c:v>9.2402015228426407E-2</c:v>
                </c:pt>
                <c:pt idx="2313">
                  <c:v>9.2403015228426408E-2</c:v>
                </c:pt>
                <c:pt idx="2314">
                  <c:v>9.240501522842641E-2</c:v>
                </c:pt>
                <c:pt idx="2315">
                  <c:v>9.2407015228426412E-2</c:v>
                </c:pt>
                <c:pt idx="2316">
                  <c:v>9.2409015228426414E-2</c:v>
                </c:pt>
                <c:pt idx="2317">
                  <c:v>9.2411015228426416E-2</c:v>
                </c:pt>
                <c:pt idx="2318">
                  <c:v>9.2413015228426418E-2</c:v>
                </c:pt>
                <c:pt idx="2319">
                  <c:v>9.2416015228426407E-2</c:v>
                </c:pt>
                <c:pt idx="2320">
                  <c:v>9.2420015228426411E-2</c:v>
                </c:pt>
                <c:pt idx="2321">
                  <c:v>9.2423015228426414E-2</c:v>
                </c:pt>
                <c:pt idx="2322">
                  <c:v>9.2427015228426418E-2</c:v>
                </c:pt>
                <c:pt idx="2323">
                  <c:v>9.2431015228426408E-2</c:v>
                </c:pt>
                <c:pt idx="2324">
                  <c:v>9.2435015228426412E-2</c:v>
                </c:pt>
                <c:pt idx="2325">
                  <c:v>9.2440015228426417E-2</c:v>
                </c:pt>
                <c:pt idx="2326">
                  <c:v>9.2445015228426408E-2</c:v>
                </c:pt>
                <c:pt idx="2327">
                  <c:v>9.2451015228426414E-2</c:v>
                </c:pt>
                <c:pt idx="2328">
                  <c:v>9.2456015228426405E-2</c:v>
                </c:pt>
                <c:pt idx="2329">
                  <c:v>9.2462015228426411E-2</c:v>
                </c:pt>
                <c:pt idx="2330">
                  <c:v>9.2468015228426417E-2</c:v>
                </c:pt>
                <c:pt idx="2331">
                  <c:v>9.247501522842641E-2</c:v>
                </c:pt>
                <c:pt idx="2332">
                  <c:v>9.2482015228426417E-2</c:v>
                </c:pt>
                <c:pt idx="2333">
                  <c:v>9.2489015228426411E-2</c:v>
                </c:pt>
                <c:pt idx="2334">
                  <c:v>9.2496015228426418E-2</c:v>
                </c:pt>
                <c:pt idx="2335">
                  <c:v>9.2504015228426412E-2</c:v>
                </c:pt>
                <c:pt idx="2336">
                  <c:v>9.2512015228426406E-2</c:v>
                </c:pt>
                <c:pt idx="2337">
                  <c:v>9.2520015228426414E-2</c:v>
                </c:pt>
                <c:pt idx="2338">
                  <c:v>9.2529015228426409E-2</c:v>
                </c:pt>
                <c:pt idx="2339">
                  <c:v>9.2537015228426417E-2</c:v>
                </c:pt>
                <c:pt idx="2340">
                  <c:v>9.2546015228426412E-2</c:v>
                </c:pt>
                <c:pt idx="2341">
                  <c:v>9.2556015228426408E-2</c:v>
                </c:pt>
                <c:pt idx="2342">
                  <c:v>9.2565015228426417E-2</c:v>
                </c:pt>
                <c:pt idx="2343">
                  <c:v>9.2575015228426413E-2</c:v>
                </c:pt>
                <c:pt idx="2344">
                  <c:v>9.2585015228426409E-2</c:v>
                </c:pt>
                <c:pt idx="2345">
                  <c:v>9.2596015228426407E-2</c:v>
                </c:pt>
                <c:pt idx="2346">
                  <c:v>9.2607015228426418E-2</c:v>
                </c:pt>
                <c:pt idx="2347">
                  <c:v>9.2618015228426415E-2</c:v>
                </c:pt>
                <c:pt idx="2348">
                  <c:v>9.2629015228426412E-2</c:v>
                </c:pt>
                <c:pt idx="2349">
                  <c:v>9.2640015228426409E-2</c:v>
                </c:pt>
                <c:pt idx="2350">
                  <c:v>9.2652015228426407E-2</c:v>
                </c:pt>
                <c:pt idx="2351">
                  <c:v>9.2664015228426419E-2</c:v>
                </c:pt>
                <c:pt idx="2352">
                  <c:v>9.2676015228426417E-2</c:v>
                </c:pt>
                <c:pt idx="2353">
                  <c:v>9.2689015228426416E-2</c:v>
                </c:pt>
                <c:pt idx="2354">
                  <c:v>9.2701015228426414E-2</c:v>
                </c:pt>
                <c:pt idx="2355">
                  <c:v>9.2714015228426414E-2</c:v>
                </c:pt>
                <c:pt idx="2356">
                  <c:v>9.2727015228426413E-2</c:v>
                </c:pt>
                <c:pt idx="2357">
                  <c:v>9.2741015228426413E-2</c:v>
                </c:pt>
                <c:pt idx="2358">
                  <c:v>9.2755015228426413E-2</c:v>
                </c:pt>
                <c:pt idx="2359">
                  <c:v>9.2768015228426412E-2</c:v>
                </c:pt>
                <c:pt idx="2360">
                  <c:v>9.2782015228426412E-2</c:v>
                </c:pt>
                <c:pt idx="2361">
                  <c:v>9.2797015228426413E-2</c:v>
                </c:pt>
                <c:pt idx="2362">
                  <c:v>9.2811015228426413E-2</c:v>
                </c:pt>
                <c:pt idx="2363">
                  <c:v>9.2826015228426415E-2</c:v>
                </c:pt>
                <c:pt idx="2364">
                  <c:v>9.2841015228426416E-2</c:v>
                </c:pt>
                <c:pt idx="2365">
                  <c:v>9.2856015228426417E-2</c:v>
                </c:pt>
                <c:pt idx="2366">
                  <c:v>9.2871015228426418E-2</c:v>
                </c:pt>
                <c:pt idx="2367">
                  <c:v>9.2887015228426406E-2</c:v>
                </c:pt>
                <c:pt idx="2368">
                  <c:v>9.2902015228426407E-2</c:v>
                </c:pt>
                <c:pt idx="2369">
                  <c:v>9.2918015228426409E-2</c:v>
                </c:pt>
                <c:pt idx="2370">
                  <c:v>9.2934015228426411E-2</c:v>
                </c:pt>
                <c:pt idx="2371">
                  <c:v>9.2951015228426415E-2</c:v>
                </c:pt>
                <c:pt idx="2372">
                  <c:v>9.2967015228426417E-2</c:v>
                </c:pt>
                <c:pt idx="2373">
                  <c:v>9.2984015228426406E-2</c:v>
                </c:pt>
                <c:pt idx="2374">
                  <c:v>9.3000015228426408E-2</c:v>
                </c:pt>
                <c:pt idx="2375">
                  <c:v>9.3017015228426411E-2</c:v>
                </c:pt>
                <c:pt idx="2376">
                  <c:v>9.3034015228426414E-2</c:v>
                </c:pt>
                <c:pt idx="2377">
                  <c:v>9.3051015228426417E-2</c:v>
                </c:pt>
                <c:pt idx="2378">
                  <c:v>9.3068015228426407E-2</c:v>
                </c:pt>
                <c:pt idx="2379">
                  <c:v>9.3086015228426411E-2</c:v>
                </c:pt>
                <c:pt idx="2380">
                  <c:v>9.3103015228426414E-2</c:v>
                </c:pt>
                <c:pt idx="2381">
                  <c:v>9.3121015228426418E-2</c:v>
                </c:pt>
                <c:pt idx="2382">
                  <c:v>9.3139015228426408E-2</c:v>
                </c:pt>
                <c:pt idx="2383">
                  <c:v>9.3157015228426412E-2</c:v>
                </c:pt>
                <c:pt idx="2384">
                  <c:v>9.3174015228426416E-2</c:v>
                </c:pt>
                <c:pt idx="2385">
                  <c:v>9.3193015228426407E-2</c:v>
                </c:pt>
                <c:pt idx="2386">
                  <c:v>9.3211015228426411E-2</c:v>
                </c:pt>
                <c:pt idx="2387">
                  <c:v>9.3229015228426415E-2</c:v>
                </c:pt>
                <c:pt idx="2388">
                  <c:v>9.3247015228426405E-2</c:v>
                </c:pt>
                <c:pt idx="2389">
                  <c:v>9.3265015228426409E-2</c:v>
                </c:pt>
                <c:pt idx="2390">
                  <c:v>9.3284015228426415E-2</c:v>
                </c:pt>
                <c:pt idx="2391">
                  <c:v>9.3302015228426419E-2</c:v>
                </c:pt>
                <c:pt idx="2392">
                  <c:v>9.332101522842641E-2</c:v>
                </c:pt>
                <c:pt idx="2393">
                  <c:v>9.3339015228426414E-2</c:v>
                </c:pt>
                <c:pt idx="2394">
                  <c:v>9.3358015228426405E-2</c:v>
                </c:pt>
                <c:pt idx="2395">
                  <c:v>9.3376015228426409E-2</c:v>
                </c:pt>
                <c:pt idx="2396">
                  <c:v>9.3395015228426415E-2</c:v>
                </c:pt>
                <c:pt idx="2397">
                  <c:v>9.3413015228426419E-2</c:v>
                </c:pt>
                <c:pt idx="2398">
                  <c:v>9.343201522842641E-2</c:v>
                </c:pt>
                <c:pt idx="2399">
                  <c:v>9.3450015228426414E-2</c:v>
                </c:pt>
                <c:pt idx="2400">
                  <c:v>9.3469015228426405E-2</c:v>
                </c:pt>
                <c:pt idx="2401">
                  <c:v>9.3487015228426409E-2</c:v>
                </c:pt>
                <c:pt idx="2402">
                  <c:v>9.3506015228426415E-2</c:v>
                </c:pt>
                <c:pt idx="2403">
                  <c:v>9.3524015228426419E-2</c:v>
                </c:pt>
                <c:pt idx="2404">
                  <c:v>9.354301522842641E-2</c:v>
                </c:pt>
                <c:pt idx="2405">
                  <c:v>9.3561015228426414E-2</c:v>
                </c:pt>
                <c:pt idx="2406">
                  <c:v>9.3579015228426418E-2</c:v>
                </c:pt>
                <c:pt idx="2407">
                  <c:v>9.3597015228426408E-2</c:v>
                </c:pt>
                <c:pt idx="2408">
                  <c:v>9.3615015228426413E-2</c:v>
                </c:pt>
                <c:pt idx="2409">
                  <c:v>9.3633015228426417E-2</c:v>
                </c:pt>
                <c:pt idx="2410">
                  <c:v>9.3651015228426407E-2</c:v>
                </c:pt>
                <c:pt idx="2411">
                  <c:v>9.3669015228426411E-2</c:v>
                </c:pt>
                <c:pt idx="2412">
                  <c:v>9.3686015228426414E-2</c:v>
                </c:pt>
                <c:pt idx="2413">
                  <c:v>9.3704015228426418E-2</c:v>
                </c:pt>
                <c:pt idx="2414">
                  <c:v>9.3721015228426408E-2</c:v>
                </c:pt>
                <c:pt idx="2415">
                  <c:v>9.3738015228426411E-2</c:v>
                </c:pt>
                <c:pt idx="2416">
                  <c:v>9.3755015228426414E-2</c:v>
                </c:pt>
                <c:pt idx="2417">
                  <c:v>9.3772015228426417E-2</c:v>
                </c:pt>
                <c:pt idx="2418">
                  <c:v>9.3788015228426419E-2</c:v>
                </c:pt>
                <c:pt idx="2419">
                  <c:v>9.3805015228426408E-2</c:v>
                </c:pt>
                <c:pt idx="2420">
                  <c:v>9.382101522842641E-2</c:v>
                </c:pt>
                <c:pt idx="2421">
                  <c:v>9.3837015228426413E-2</c:v>
                </c:pt>
                <c:pt idx="2422">
                  <c:v>9.3853015228426415E-2</c:v>
                </c:pt>
                <c:pt idx="2423">
                  <c:v>9.3868015228426416E-2</c:v>
                </c:pt>
                <c:pt idx="2424">
                  <c:v>9.3884015228426418E-2</c:v>
                </c:pt>
                <c:pt idx="2425">
                  <c:v>9.3899015228426419E-2</c:v>
                </c:pt>
                <c:pt idx="2426">
                  <c:v>9.3913015228426419E-2</c:v>
                </c:pt>
                <c:pt idx="2427">
                  <c:v>9.3928015228426406E-2</c:v>
                </c:pt>
                <c:pt idx="2428">
                  <c:v>9.3942015228426407E-2</c:v>
                </c:pt>
                <c:pt idx="2429">
                  <c:v>9.3956015228426407E-2</c:v>
                </c:pt>
                <c:pt idx="2430">
                  <c:v>9.3969015228426406E-2</c:v>
                </c:pt>
                <c:pt idx="2431">
                  <c:v>9.3983015228426406E-2</c:v>
                </c:pt>
                <c:pt idx="2432">
                  <c:v>9.3996015228426419E-2</c:v>
                </c:pt>
                <c:pt idx="2433">
                  <c:v>9.4008015228426417E-2</c:v>
                </c:pt>
                <c:pt idx="2434">
                  <c:v>9.4021015228426416E-2</c:v>
                </c:pt>
                <c:pt idx="2435">
                  <c:v>9.4032015228426413E-2</c:v>
                </c:pt>
                <c:pt idx="2436">
                  <c:v>9.4044015228426411E-2</c:v>
                </c:pt>
                <c:pt idx="2437">
                  <c:v>9.4055015228426408E-2</c:v>
                </c:pt>
                <c:pt idx="2438">
                  <c:v>9.4066015228426406E-2</c:v>
                </c:pt>
                <c:pt idx="2439">
                  <c:v>9.4076015228426416E-2</c:v>
                </c:pt>
                <c:pt idx="2440">
                  <c:v>9.4086015228426412E-2</c:v>
                </c:pt>
                <c:pt idx="2441">
                  <c:v>9.4096015228426408E-2</c:v>
                </c:pt>
                <c:pt idx="2442">
                  <c:v>9.4105015228426417E-2</c:v>
                </c:pt>
                <c:pt idx="2443">
                  <c:v>9.4114015228426412E-2</c:v>
                </c:pt>
                <c:pt idx="2444">
                  <c:v>9.4122015228426406E-2</c:v>
                </c:pt>
                <c:pt idx="2445">
                  <c:v>9.4130015228426414E-2</c:v>
                </c:pt>
                <c:pt idx="2446">
                  <c:v>9.4137015228426407E-2</c:v>
                </c:pt>
                <c:pt idx="2447">
                  <c:v>9.4144015228426414E-2</c:v>
                </c:pt>
                <c:pt idx="2448">
                  <c:v>9.4150015228426406E-2</c:v>
                </c:pt>
                <c:pt idx="2449">
                  <c:v>9.4156015228426412E-2</c:v>
                </c:pt>
                <c:pt idx="2450">
                  <c:v>9.4162015228426418E-2</c:v>
                </c:pt>
                <c:pt idx="2451">
                  <c:v>9.4167015228426409E-2</c:v>
                </c:pt>
                <c:pt idx="2452">
                  <c:v>9.4171015228426413E-2</c:v>
                </c:pt>
                <c:pt idx="2453">
                  <c:v>9.4175015228426417E-2</c:v>
                </c:pt>
                <c:pt idx="2454">
                  <c:v>9.4179015228426408E-2</c:v>
                </c:pt>
                <c:pt idx="2455">
                  <c:v>9.4182015228426411E-2</c:v>
                </c:pt>
                <c:pt idx="2456">
                  <c:v>9.4184015228426413E-2</c:v>
                </c:pt>
                <c:pt idx="2457">
                  <c:v>9.4186015228426415E-2</c:v>
                </c:pt>
                <c:pt idx="2458">
                  <c:v>9.4187015228426416E-2</c:v>
                </c:pt>
                <c:pt idx="2459">
                  <c:v>9.4188015228426417E-2</c:v>
                </c:pt>
                <c:pt idx="2460">
                  <c:v>9.4188015228426417E-2</c:v>
                </c:pt>
                <c:pt idx="2461">
                  <c:v>9.4188015228426417E-2</c:v>
                </c:pt>
                <c:pt idx="2462">
                  <c:v>9.4187015228426416E-2</c:v>
                </c:pt>
                <c:pt idx="2463">
                  <c:v>9.4185015228426414E-2</c:v>
                </c:pt>
                <c:pt idx="2464">
                  <c:v>9.4183015228426412E-2</c:v>
                </c:pt>
                <c:pt idx="2465">
                  <c:v>9.418101522842641E-2</c:v>
                </c:pt>
                <c:pt idx="2466">
                  <c:v>9.4178015228426407E-2</c:v>
                </c:pt>
                <c:pt idx="2467">
                  <c:v>9.4174015228426416E-2</c:v>
                </c:pt>
                <c:pt idx="2468">
                  <c:v>9.4170015228426412E-2</c:v>
                </c:pt>
                <c:pt idx="2469">
                  <c:v>9.4165015228426407E-2</c:v>
                </c:pt>
                <c:pt idx="2470">
                  <c:v>9.4159015228426415E-2</c:v>
                </c:pt>
                <c:pt idx="2471">
                  <c:v>9.4153015228426409E-2</c:v>
                </c:pt>
                <c:pt idx="2472">
                  <c:v>9.4147015228426417E-2</c:v>
                </c:pt>
                <c:pt idx="2473">
                  <c:v>9.4139015228426409E-2</c:v>
                </c:pt>
                <c:pt idx="2474">
                  <c:v>9.4132015228426416E-2</c:v>
                </c:pt>
                <c:pt idx="2475">
                  <c:v>9.4123015228426407E-2</c:v>
                </c:pt>
                <c:pt idx="2476">
                  <c:v>9.4114015228426412E-2</c:v>
                </c:pt>
                <c:pt idx="2477">
                  <c:v>9.4105015228426417E-2</c:v>
                </c:pt>
                <c:pt idx="2478">
                  <c:v>9.4095015228426407E-2</c:v>
                </c:pt>
                <c:pt idx="2479">
                  <c:v>9.408401522842641E-2</c:v>
                </c:pt>
                <c:pt idx="2480">
                  <c:v>9.4073015228426413E-2</c:v>
                </c:pt>
                <c:pt idx="2481">
                  <c:v>9.4062015228426415E-2</c:v>
                </c:pt>
                <c:pt idx="2482">
                  <c:v>9.4049015228426416E-2</c:v>
                </c:pt>
                <c:pt idx="2483">
                  <c:v>9.4037015228426418E-2</c:v>
                </c:pt>
                <c:pt idx="2484">
                  <c:v>9.4023015228426418E-2</c:v>
                </c:pt>
                <c:pt idx="2485">
                  <c:v>9.4009015228426418E-2</c:v>
                </c:pt>
                <c:pt idx="2486">
                  <c:v>9.3995015228426418E-2</c:v>
                </c:pt>
                <c:pt idx="2487">
                  <c:v>9.3980015228426417E-2</c:v>
                </c:pt>
                <c:pt idx="2488">
                  <c:v>9.3965015228426416E-2</c:v>
                </c:pt>
                <c:pt idx="2489">
                  <c:v>9.3949015228426414E-2</c:v>
                </c:pt>
                <c:pt idx="2490">
                  <c:v>9.3933015228426411E-2</c:v>
                </c:pt>
                <c:pt idx="2491">
                  <c:v>9.3916015228426408E-2</c:v>
                </c:pt>
                <c:pt idx="2492">
                  <c:v>9.3899015228426419E-2</c:v>
                </c:pt>
                <c:pt idx="2493">
                  <c:v>9.3881015228426415E-2</c:v>
                </c:pt>
                <c:pt idx="2494">
                  <c:v>9.3863015228426411E-2</c:v>
                </c:pt>
                <c:pt idx="2495">
                  <c:v>9.3845015228426407E-2</c:v>
                </c:pt>
                <c:pt idx="2496">
                  <c:v>9.3826015228426415E-2</c:v>
                </c:pt>
                <c:pt idx="2497">
                  <c:v>9.380701522842641E-2</c:v>
                </c:pt>
                <c:pt idx="2498">
                  <c:v>9.3787015228426418E-2</c:v>
                </c:pt>
                <c:pt idx="2499">
                  <c:v>9.3767015228426412E-2</c:v>
                </c:pt>
                <c:pt idx="2500">
                  <c:v>9.3747015228426406E-2</c:v>
                </c:pt>
                <c:pt idx="2501">
                  <c:v>9.3726015228426413E-2</c:v>
                </c:pt>
                <c:pt idx="2502">
                  <c:v>9.3705015228426405E-2</c:v>
                </c:pt>
                <c:pt idx="2503">
                  <c:v>9.3684015228426412E-2</c:v>
                </c:pt>
                <c:pt idx="2504">
                  <c:v>9.3662015228426418E-2</c:v>
                </c:pt>
                <c:pt idx="2505">
                  <c:v>9.364001522842641E-2</c:v>
                </c:pt>
                <c:pt idx="2506">
                  <c:v>9.3618015228426416E-2</c:v>
                </c:pt>
                <c:pt idx="2507">
                  <c:v>9.3596015228426407E-2</c:v>
                </c:pt>
                <c:pt idx="2508">
                  <c:v>9.3574015228426413E-2</c:v>
                </c:pt>
                <c:pt idx="2509">
                  <c:v>9.3551015228426418E-2</c:v>
                </c:pt>
                <c:pt idx="2510">
                  <c:v>9.3528015228426409E-2</c:v>
                </c:pt>
                <c:pt idx="2511">
                  <c:v>9.3506015228426415E-2</c:v>
                </c:pt>
                <c:pt idx="2512">
                  <c:v>9.3483015228426405E-2</c:v>
                </c:pt>
                <c:pt idx="2513">
                  <c:v>9.346001522842641E-2</c:v>
                </c:pt>
                <c:pt idx="2514">
                  <c:v>9.3437015228426415E-2</c:v>
                </c:pt>
                <c:pt idx="2515">
                  <c:v>9.3413015228426419E-2</c:v>
                </c:pt>
                <c:pt idx="2516">
                  <c:v>9.339001522842641E-2</c:v>
                </c:pt>
                <c:pt idx="2517">
                  <c:v>9.3367015228426414E-2</c:v>
                </c:pt>
                <c:pt idx="2518">
                  <c:v>9.3344015228426419E-2</c:v>
                </c:pt>
                <c:pt idx="2519">
                  <c:v>9.332101522842641E-2</c:v>
                </c:pt>
                <c:pt idx="2520">
                  <c:v>9.3298015228426415E-2</c:v>
                </c:pt>
                <c:pt idx="2521">
                  <c:v>9.3275015228426406E-2</c:v>
                </c:pt>
                <c:pt idx="2522">
                  <c:v>9.325201522842641E-2</c:v>
                </c:pt>
                <c:pt idx="2523">
                  <c:v>9.3230015228426416E-2</c:v>
                </c:pt>
                <c:pt idx="2524">
                  <c:v>9.3208015228426408E-2</c:v>
                </c:pt>
                <c:pt idx="2525">
                  <c:v>9.3185015228426413E-2</c:v>
                </c:pt>
                <c:pt idx="2526">
                  <c:v>9.3163015228426418E-2</c:v>
                </c:pt>
                <c:pt idx="2527">
                  <c:v>9.3142015228426411E-2</c:v>
                </c:pt>
                <c:pt idx="2528">
                  <c:v>9.3120015228426417E-2</c:v>
                </c:pt>
                <c:pt idx="2529">
                  <c:v>9.309901522842641E-2</c:v>
                </c:pt>
                <c:pt idx="2530">
                  <c:v>9.3079015228426418E-2</c:v>
                </c:pt>
                <c:pt idx="2531">
                  <c:v>9.3058015228426411E-2</c:v>
                </c:pt>
                <c:pt idx="2532">
                  <c:v>9.3038015228426418E-2</c:v>
                </c:pt>
                <c:pt idx="2533">
                  <c:v>9.3019015228426413E-2</c:v>
                </c:pt>
                <c:pt idx="2534">
                  <c:v>9.2999015228426407E-2</c:v>
                </c:pt>
                <c:pt idx="2535">
                  <c:v>9.2981015228426417E-2</c:v>
                </c:pt>
                <c:pt idx="2536">
                  <c:v>9.2962015228426412E-2</c:v>
                </c:pt>
                <c:pt idx="2537">
                  <c:v>9.2945015228426409E-2</c:v>
                </c:pt>
                <c:pt idx="2538">
                  <c:v>9.2928015228426405E-2</c:v>
                </c:pt>
                <c:pt idx="2539">
                  <c:v>9.2911015228426416E-2</c:v>
                </c:pt>
                <c:pt idx="2540">
                  <c:v>9.2895015228426414E-2</c:v>
                </c:pt>
                <c:pt idx="2541">
                  <c:v>9.2879015228426412E-2</c:v>
                </c:pt>
                <c:pt idx="2542">
                  <c:v>9.2864015228426411E-2</c:v>
                </c:pt>
                <c:pt idx="2543">
                  <c:v>9.2850015228426411E-2</c:v>
                </c:pt>
                <c:pt idx="2544">
                  <c:v>9.2837015228426412E-2</c:v>
                </c:pt>
                <c:pt idx="2545">
                  <c:v>9.2824015228426413E-2</c:v>
                </c:pt>
                <c:pt idx="2546">
                  <c:v>9.2811015228426413E-2</c:v>
                </c:pt>
                <c:pt idx="2547">
                  <c:v>9.2800015228426416E-2</c:v>
                </c:pt>
                <c:pt idx="2548">
                  <c:v>9.2789015228426419E-2</c:v>
                </c:pt>
                <c:pt idx="2549">
                  <c:v>9.2779015228426409E-2</c:v>
                </c:pt>
                <c:pt idx="2550">
                  <c:v>9.2770015228426414E-2</c:v>
                </c:pt>
                <c:pt idx="2551">
                  <c:v>9.2761015228426419E-2</c:v>
                </c:pt>
                <c:pt idx="2552">
                  <c:v>9.2753015228426411E-2</c:v>
                </c:pt>
                <c:pt idx="2553">
                  <c:v>9.2746015228426418E-2</c:v>
                </c:pt>
                <c:pt idx="2554">
                  <c:v>9.2740015228426412E-2</c:v>
                </c:pt>
                <c:pt idx="2555">
                  <c:v>9.2735015228426407E-2</c:v>
                </c:pt>
                <c:pt idx="2556">
                  <c:v>9.2730015228426416E-2</c:v>
                </c:pt>
                <c:pt idx="2557">
                  <c:v>9.2727015228426413E-2</c:v>
                </c:pt>
                <c:pt idx="2558">
                  <c:v>9.272401522842641E-2</c:v>
                </c:pt>
                <c:pt idx="2559">
                  <c:v>9.2722015228426408E-2</c:v>
                </c:pt>
                <c:pt idx="2560">
                  <c:v>9.2721015228426407E-2</c:v>
                </c:pt>
                <c:pt idx="2561">
                  <c:v>9.2721015228426407E-2</c:v>
                </c:pt>
                <c:pt idx="2562">
                  <c:v>9.2721015228426407E-2</c:v>
                </c:pt>
                <c:pt idx="2563">
                  <c:v>9.2723015228426409E-2</c:v>
                </c:pt>
                <c:pt idx="2564">
                  <c:v>9.2725015228426411E-2</c:v>
                </c:pt>
                <c:pt idx="2565">
                  <c:v>9.2729015228426415E-2</c:v>
                </c:pt>
                <c:pt idx="2566">
                  <c:v>9.2733015228426419E-2</c:v>
                </c:pt>
                <c:pt idx="2567">
                  <c:v>9.273801522842641E-2</c:v>
                </c:pt>
                <c:pt idx="2568">
                  <c:v>9.2744015228426416E-2</c:v>
                </c:pt>
                <c:pt idx="2569">
                  <c:v>9.2751015228426409E-2</c:v>
                </c:pt>
                <c:pt idx="2570">
                  <c:v>9.2758015228426416E-2</c:v>
                </c:pt>
                <c:pt idx="2571">
                  <c:v>9.2767015228426411E-2</c:v>
                </c:pt>
                <c:pt idx="2572">
                  <c:v>9.2776015228426406E-2</c:v>
                </c:pt>
                <c:pt idx="2573">
                  <c:v>9.2786015228426416E-2</c:v>
                </c:pt>
                <c:pt idx="2574">
                  <c:v>9.2797015228426413E-2</c:v>
                </c:pt>
                <c:pt idx="2575">
                  <c:v>9.2809015228426411E-2</c:v>
                </c:pt>
                <c:pt idx="2576">
                  <c:v>9.282101522842641E-2</c:v>
                </c:pt>
                <c:pt idx="2577">
                  <c:v>9.283501522842641E-2</c:v>
                </c:pt>
                <c:pt idx="2578">
                  <c:v>9.284901522842641E-2</c:v>
                </c:pt>
                <c:pt idx="2579">
                  <c:v>9.2864015228426411E-2</c:v>
                </c:pt>
                <c:pt idx="2580">
                  <c:v>9.2879015228426412E-2</c:v>
                </c:pt>
                <c:pt idx="2581">
                  <c:v>9.2896015228426415E-2</c:v>
                </c:pt>
                <c:pt idx="2582">
                  <c:v>9.2913015228426418E-2</c:v>
                </c:pt>
                <c:pt idx="2583">
                  <c:v>9.2931015228426408E-2</c:v>
                </c:pt>
                <c:pt idx="2584">
                  <c:v>9.2949015228426413E-2</c:v>
                </c:pt>
                <c:pt idx="2585">
                  <c:v>9.2968015228426418E-2</c:v>
                </c:pt>
                <c:pt idx="2586">
                  <c:v>9.2987015228426409E-2</c:v>
                </c:pt>
                <c:pt idx="2587">
                  <c:v>9.3008015228426416E-2</c:v>
                </c:pt>
                <c:pt idx="2588">
                  <c:v>9.3028015228426408E-2</c:v>
                </c:pt>
                <c:pt idx="2589">
                  <c:v>9.3049015228426415E-2</c:v>
                </c:pt>
                <c:pt idx="2590">
                  <c:v>9.307101522842641E-2</c:v>
                </c:pt>
                <c:pt idx="2591">
                  <c:v>9.3093015228426418E-2</c:v>
                </c:pt>
                <c:pt idx="2592">
                  <c:v>9.3116015228426413E-2</c:v>
                </c:pt>
                <c:pt idx="2593">
                  <c:v>9.3139015228426408E-2</c:v>
                </c:pt>
                <c:pt idx="2594">
                  <c:v>9.3162015228426417E-2</c:v>
                </c:pt>
                <c:pt idx="2595">
                  <c:v>9.3186015228426414E-2</c:v>
                </c:pt>
                <c:pt idx="2596">
                  <c:v>9.321001522842641E-2</c:v>
                </c:pt>
                <c:pt idx="2597">
                  <c:v>9.3235015228426407E-2</c:v>
                </c:pt>
                <c:pt idx="2598">
                  <c:v>9.3259015228426417E-2</c:v>
                </c:pt>
                <c:pt idx="2599">
                  <c:v>9.3284015228426415E-2</c:v>
                </c:pt>
                <c:pt idx="2600">
                  <c:v>9.3309015228426412E-2</c:v>
                </c:pt>
                <c:pt idx="2601">
                  <c:v>9.3334015228426409E-2</c:v>
                </c:pt>
                <c:pt idx="2602">
                  <c:v>9.3359015228426406E-2</c:v>
                </c:pt>
                <c:pt idx="2603">
                  <c:v>9.3384015228426417E-2</c:v>
                </c:pt>
                <c:pt idx="2604">
                  <c:v>9.3409015228426415E-2</c:v>
                </c:pt>
                <c:pt idx="2605">
                  <c:v>9.3435015228426413E-2</c:v>
                </c:pt>
                <c:pt idx="2606">
                  <c:v>9.346001522842641E-2</c:v>
                </c:pt>
                <c:pt idx="2607">
                  <c:v>9.3485015228426407E-2</c:v>
                </c:pt>
                <c:pt idx="2608">
                  <c:v>9.3510015228426419E-2</c:v>
                </c:pt>
                <c:pt idx="2609">
                  <c:v>9.3535015228426416E-2</c:v>
                </c:pt>
                <c:pt idx="2610">
                  <c:v>9.3559015228426412E-2</c:v>
                </c:pt>
                <c:pt idx="2611">
                  <c:v>9.3584015228426409E-2</c:v>
                </c:pt>
                <c:pt idx="2612">
                  <c:v>9.3608015228426406E-2</c:v>
                </c:pt>
                <c:pt idx="2613">
                  <c:v>9.3632015228426416E-2</c:v>
                </c:pt>
                <c:pt idx="2614">
                  <c:v>9.3655015228426411E-2</c:v>
                </c:pt>
                <c:pt idx="2615">
                  <c:v>9.3678015228426406E-2</c:v>
                </c:pt>
                <c:pt idx="2616">
                  <c:v>9.3701015228426415E-2</c:v>
                </c:pt>
                <c:pt idx="2617">
                  <c:v>9.372301522842641E-2</c:v>
                </c:pt>
                <c:pt idx="2618">
                  <c:v>9.3745015228426418E-2</c:v>
                </c:pt>
                <c:pt idx="2619">
                  <c:v>9.3766015228426411E-2</c:v>
                </c:pt>
                <c:pt idx="2620">
                  <c:v>9.3787015228426418E-2</c:v>
                </c:pt>
                <c:pt idx="2621">
                  <c:v>9.380701522842641E-2</c:v>
                </c:pt>
                <c:pt idx="2622">
                  <c:v>9.3826015228426415E-2</c:v>
                </c:pt>
                <c:pt idx="2623">
                  <c:v>9.3845015228426407E-2</c:v>
                </c:pt>
                <c:pt idx="2624">
                  <c:v>9.3863015228426411E-2</c:v>
                </c:pt>
                <c:pt idx="2625">
                  <c:v>9.3880015228426414E-2</c:v>
                </c:pt>
                <c:pt idx="2626">
                  <c:v>9.3897015228426417E-2</c:v>
                </c:pt>
                <c:pt idx="2627">
                  <c:v>9.3913015228426419E-2</c:v>
                </c:pt>
                <c:pt idx="2628">
                  <c:v>9.3928015228426406E-2</c:v>
                </c:pt>
                <c:pt idx="2629">
                  <c:v>9.3942015228426407E-2</c:v>
                </c:pt>
                <c:pt idx="2630">
                  <c:v>9.3956015228426407E-2</c:v>
                </c:pt>
                <c:pt idx="2631">
                  <c:v>9.3969015228426406E-2</c:v>
                </c:pt>
                <c:pt idx="2632">
                  <c:v>9.3980015228426417E-2</c:v>
                </c:pt>
                <c:pt idx="2633">
                  <c:v>9.3991015228426414E-2</c:v>
                </c:pt>
                <c:pt idx="2634">
                  <c:v>9.400101522842641E-2</c:v>
                </c:pt>
                <c:pt idx="2635">
                  <c:v>9.4010015228426419E-2</c:v>
                </c:pt>
                <c:pt idx="2636">
                  <c:v>9.4018015228426413E-2</c:v>
                </c:pt>
                <c:pt idx="2637">
                  <c:v>9.4025015228426406E-2</c:v>
                </c:pt>
                <c:pt idx="2638">
                  <c:v>9.4031015228426412E-2</c:v>
                </c:pt>
                <c:pt idx="2639">
                  <c:v>9.4036015228426417E-2</c:v>
                </c:pt>
                <c:pt idx="2640">
                  <c:v>9.4040015228426407E-2</c:v>
                </c:pt>
                <c:pt idx="2641">
                  <c:v>9.4044015228426411E-2</c:v>
                </c:pt>
                <c:pt idx="2642">
                  <c:v>9.4046015228426413E-2</c:v>
                </c:pt>
                <c:pt idx="2643">
                  <c:v>9.4047015228426414E-2</c:v>
                </c:pt>
                <c:pt idx="2644">
                  <c:v>9.4047015228426414E-2</c:v>
                </c:pt>
                <c:pt idx="2645">
                  <c:v>9.4046015228426413E-2</c:v>
                </c:pt>
                <c:pt idx="2646">
                  <c:v>9.4044015228426411E-2</c:v>
                </c:pt>
                <c:pt idx="2647">
                  <c:v>9.4041015228426408E-2</c:v>
                </c:pt>
                <c:pt idx="2648">
                  <c:v>9.4037015228426418E-2</c:v>
                </c:pt>
                <c:pt idx="2649">
                  <c:v>9.4032015228426413E-2</c:v>
                </c:pt>
                <c:pt idx="2650">
                  <c:v>9.4026015228426407E-2</c:v>
                </c:pt>
                <c:pt idx="2651">
                  <c:v>9.4019015228426414E-2</c:v>
                </c:pt>
                <c:pt idx="2652">
                  <c:v>9.4010015228426419E-2</c:v>
                </c:pt>
                <c:pt idx="2653">
                  <c:v>9.400101522842641E-2</c:v>
                </c:pt>
                <c:pt idx="2654">
                  <c:v>9.3991015228426414E-2</c:v>
                </c:pt>
                <c:pt idx="2655">
                  <c:v>9.3980015228426417E-2</c:v>
                </c:pt>
                <c:pt idx="2656">
                  <c:v>9.3969015228426406E-2</c:v>
                </c:pt>
                <c:pt idx="2657">
                  <c:v>9.3956015228426407E-2</c:v>
                </c:pt>
                <c:pt idx="2658">
                  <c:v>9.3942015228426407E-2</c:v>
                </c:pt>
                <c:pt idx="2659">
                  <c:v>9.3928015228426406E-2</c:v>
                </c:pt>
                <c:pt idx="2660">
                  <c:v>9.3912015228426418E-2</c:v>
                </c:pt>
                <c:pt idx="2661">
                  <c:v>9.3896015228426416E-2</c:v>
                </c:pt>
                <c:pt idx="2662">
                  <c:v>9.3879015228426413E-2</c:v>
                </c:pt>
                <c:pt idx="2663">
                  <c:v>9.3861015228426409E-2</c:v>
                </c:pt>
                <c:pt idx="2664">
                  <c:v>9.3843015228426419E-2</c:v>
                </c:pt>
                <c:pt idx="2665">
                  <c:v>9.3823015228426412E-2</c:v>
                </c:pt>
                <c:pt idx="2666">
                  <c:v>9.3803015228426406E-2</c:v>
                </c:pt>
                <c:pt idx="2667">
                  <c:v>9.3783015228426414E-2</c:v>
                </c:pt>
                <c:pt idx="2668">
                  <c:v>9.3761015228426406E-2</c:v>
                </c:pt>
                <c:pt idx="2669">
                  <c:v>9.3740015228426413E-2</c:v>
                </c:pt>
                <c:pt idx="2670">
                  <c:v>9.3717015228426417E-2</c:v>
                </c:pt>
                <c:pt idx="2671">
                  <c:v>9.3694015228426408E-2</c:v>
                </c:pt>
                <c:pt idx="2672">
                  <c:v>9.3671015228426413E-2</c:v>
                </c:pt>
                <c:pt idx="2673">
                  <c:v>9.3647015228426417E-2</c:v>
                </c:pt>
                <c:pt idx="2674">
                  <c:v>9.3623015228426407E-2</c:v>
                </c:pt>
                <c:pt idx="2675">
                  <c:v>9.3598015228426409E-2</c:v>
                </c:pt>
                <c:pt idx="2676">
                  <c:v>9.3573015228426412E-2</c:v>
                </c:pt>
                <c:pt idx="2677">
                  <c:v>9.3548015228426415E-2</c:v>
                </c:pt>
                <c:pt idx="2678">
                  <c:v>9.3523015228426418E-2</c:v>
                </c:pt>
                <c:pt idx="2679">
                  <c:v>9.3497015228426406E-2</c:v>
                </c:pt>
                <c:pt idx="2680">
                  <c:v>9.3471015228426407E-2</c:v>
                </c:pt>
                <c:pt idx="2681">
                  <c:v>9.344601522842641E-2</c:v>
                </c:pt>
                <c:pt idx="2682">
                  <c:v>9.3420015228426412E-2</c:v>
                </c:pt>
                <c:pt idx="2683">
                  <c:v>9.3393015228426413E-2</c:v>
                </c:pt>
                <c:pt idx="2684">
                  <c:v>9.3367015228426414E-2</c:v>
                </c:pt>
                <c:pt idx="2685">
                  <c:v>9.3342015228426417E-2</c:v>
                </c:pt>
                <c:pt idx="2686">
                  <c:v>9.3316015228426419E-2</c:v>
                </c:pt>
                <c:pt idx="2687">
                  <c:v>9.3290015228426407E-2</c:v>
                </c:pt>
                <c:pt idx="2688">
                  <c:v>9.3264015228426408E-2</c:v>
                </c:pt>
                <c:pt idx="2689">
                  <c:v>9.3239015228426411E-2</c:v>
                </c:pt>
                <c:pt idx="2690">
                  <c:v>9.3214015228426414E-2</c:v>
                </c:pt>
                <c:pt idx="2691">
                  <c:v>9.3189015228426417E-2</c:v>
                </c:pt>
                <c:pt idx="2692">
                  <c:v>9.3165015228426407E-2</c:v>
                </c:pt>
                <c:pt idx="2693">
                  <c:v>9.314101522842641E-2</c:v>
                </c:pt>
                <c:pt idx="2694">
                  <c:v>9.3118015228426415E-2</c:v>
                </c:pt>
                <c:pt idx="2695">
                  <c:v>9.3094015228426419E-2</c:v>
                </c:pt>
                <c:pt idx="2696">
                  <c:v>9.3072015228426411E-2</c:v>
                </c:pt>
                <c:pt idx="2697">
                  <c:v>9.3050015228426416E-2</c:v>
                </c:pt>
                <c:pt idx="2698">
                  <c:v>9.3029015228426409E-2</c:v>
                </c:pt>
                <c:pt idx="2699">
                  <c:v>9.3008015228426416E-2</c:v>
                </c:pt>
                <c:pt idx="2700">
                  <c:v>9.298801522842641E-2</c:v>
                </c:pt>
                <c:pt idx="2701">
                  <c:v>9.2968015228426418E-2</c:v>
                </c:pt>
                <c:pt idx="2702">
                  <c:v>9.2949015228426413E-2</c:v>
                </c:pt>
                <c:pt idx="2703">
                  <c:v>9.2932015228426409E-2</c:v>
                </c:pt>
                <c:pt idx="2704">
                  <c:v>9.2914015228426405E-2</c:v>
                </c:pt>
                <c:pt idx="2705">
                  <c:v>9.2898015228426417E-2</c:v>
                </c:pt>
                <c:pt idx="2706">
                  <c:v>9.2883015228426416E-2</c:v>
                </c:pt>
                <c:pt idx="2707">
                  <c:v>9.2868015228426415E-2</c:v>
                </c:pt>
                <c:pt idx="2708">
                  <c:v>9.2854015228426415E-2</c:v>
                </c:pt>
                <c:pt idx="2709">
                  <c:v>9.2841015228426416E-2</c:v>
                </c:pt>
                <c:pt idx="2710">
                  <c:v>9.2830015228426419E-2</c:v>
                </c:pt>
                <c:pt idx="2711">
                  <c:v>9.2819015228426408E-2</c:v>
                </c:pt>
                <c:pt idx="2712">
                  <c:v>9.2809015228426411E-2</c:v>
                </c:pt>
                <c:pt idx="2713">
                  <c:v>9.2800015228426416E-2</c:v>
                </c:pt>
                <c:pt idx="2714">
                  <c:v>9.2792015228426408E-2</c:v>
                </c:pt>
                <c:pt idx="2715">
                  <c:v>9.2785015228426415E-2</c:v>
                </c:pt>
                <c:pt idx="2716">
                  <c:v>9.2779015228426409E-2</c:v>
                </c:pt>
                <c:pt idx="2717">
                  <c:v>9.2775015228426419E-2</c:v>
                </c:pt>
                <c:pt idx="2718">
                  <c:v>9.2771015228426415E-2</c:v>
                </c:pt>
                <c:pt idx="2719">
                  <c:v>9.2768015228426412E-2</c:v>
                </c:pt>
                <c:pt idx="2720">
                  <c:v>9.2767015228426411E-2</c:v>
                </c:pt>
                <c:pt idx="2721">
                  <c:v>9.276601522842641E-2</c:v>
                </c:pt>
                <c:pt idx="2722">
                  <c:v>9.2767015228426411E-2</c:v>
                </c:pt>
                <c:pt idx="2723">
                  <c:v>9.2768015228426412E-2</c:v>
                </c:pt>
                <c:pt idx="2724">
                  <c:v>9.2771015228426415E-2</c:v>
                </c:pt>
                <c:pt idx="2725">
                  <c:v>9.2775015228426419E-2</c:v>
                </c:pt>
                <c:pt idx="2726">
                  <c:v>9.278001522842641E-2</c:v>
                </c:pt>
                <c:pt idx="2727">
                  <c:v>9.2786015228426416E-2</c:v>
                </c:pt>
                <c:pt idx="2728">
                  <c:v>9.2793015228426409E-2</c:v>
                </c:pt>
                <c:pt idx="2729">
                  <c:v>9.2801015228426417E-2</c:v>
                </c:pt>
                <c:pt idx="2730">
                  <c:v>9.2810015228426412E-2</c:v>
                </c:pt>
                <c:pt idx="2731">
                  <c:v>9.2820015228426409E-2</c:v>
                </c:pt>
                <c:pt idx="2732">
                  <c:v>9.2831015228426406E-2</c:v>
                </c:pt>
                <c:pt idx="2733">
                  <c:v>9.2843015228426418E-2</c:v>
                </c:pt>
                <c:pt idx="2734">
                  <c:v>9.2856015228426417E-2</c:v>
                </c:pt>
                <c:pt idx="2735">
                  <c:v>9.2870015228426417E-2</c:v>
                </c:pt>
                <c:pt idx="2736">
                  <c:v>9.2885015228426418E-2</c:v>
                </c:pt>
                <c:pt idx="2737">
                  <c:v>9.2901015228426406E-2</c:v>
                </c:pt>
                <c:pt idx="2738">
                  <c:v>9.2917015228426408E-2</c:v>
                </c:pt>
                <c:pt idx="2739">
                  <c:v>9.2935015228426412E-2</c:v>
                </c:pt>
                <c:pt idx="2740">
                  <c:v>9.2953015228426417E-2</c:v>
                </c:pt>
                <c:pt idx="2741">
                  <c:v>9.2972015228426408E-2</c:v>
                </c:pt>
                <c:pt idx="2742">
                  <c:v>9.2992015228426414E-2</c:v>
                </c:pt>
                <c:pt idx="2743">
                  <c:v>9.3012015228426406E-2</c:v>
                </c:pt>
                <c:pt idx="2744">
                  <c:v>9.3033015228426413E-2</c:v>
                </c:pt>
                <c:pt idx="2745">
                  <c:v>9.3055015228426408E-2</c:v>
                </c:pt>
                <c:pt idx="2746">
                  <c:v>9.3077015228426416E-2</c:v>
                </c:pt>
                <c:pt idx="2747">
                  <c:v>9.3100015228426411E-2</c:v>
                </c:pt>
                <c:pt idx="2748">
                  <c:v>9.3123015228426406E-2</c:v>
                </c:pt>
                <c:pt idx="2749">
                  <c:v>9.3147015228426416E-2</c:v>
                </c:pt>
                <c:pt idx="2750">
                  <c:v>9.3171015228426413E-2</c:v>
                </c:pt>
                <c:pt idx="2751">
                  <c:v>9.319601522842641E-2</c:v>
                </c:pt>
                <c:pt idx="2752">
                  <c:v>9.3221015228426407E-2</c:v>
                </c:pt>
                <c:pt idx="2753">
                  <c:v>9.3246015228426418E-2</c:v>
                </c:pt>
                <c:pt idx="2754">
                  <c:v>9.3272015228426416E-2</c:v>
                </c:pt>
                <c:pt idx="2755">
                  <c:v>9.3298015228426415E-2</c:v>
                </c:pt>
                <c:pt idx="2756">
                  <c:v>9.3324015228426413E-2</c:v>
                </c:pt>
                <c:pt idx="2757">
                  <c:v>9.3350015228426411E-2</c:v>
                </c:pt>
                <c:pt idx="2758">
                  <c:v>9.3376015228426409E-2</c:v>
                </c:pt>
                <c:pt idx="2759">
                  <c:v>9.3402015228426408E-2</c:v>
                </c:pt>
                <c:pt idx="2760">
                  <c:v>9.3429015228426407E-2</c:v>
                </c:pt>
                <c:pt idx="2761">
                  <c:v>9.3455015228426419E-2</c:v>
                </c:pt>
                <c:pt idx="2762">
                  <c:v>9.3481015228426417E-2</c:v>
                </c:pt>
                <c:pt idx="2763">
                  <c:v>9.3507015228426416E-2</c:v>
                </c:pt>
                <c:pt idx="2764">
                  <c:v>9.3533015228426414E-2</c:v>
                </c:pt>
                <c:pt idx="2765">
                  <c:v>9.3558015228426411E-2</c:v>
                </c:pt>
                <c:pt idx="2766">
                  <c:v>9.3583015228426408E-2</c:v>
                </c:pt>
                <c:pt idx="2767">
                  <c:v>9.3608015228426406E-2</c:v>
                </c:pt>
                <c:pt idx="2768">
                  <c:v>9.3633015228426417E-2</c:v>
                </c:pt>
                <c:pt idx="2769">
                  <c:v>9.3657015228426413E-2</c:v>
                </c:pt>
                <c:pt idx="2770">
                  <c:v>9.3681015228426409E-2</c:v>
                </c:pt>
                <c:pt idx="2771">
                  <c:v>9.3704015228426418E-2</c:v>
                </c:pt>
                <c:pt idx="2772">
                  <c:v>9.3727015228426414E-2</c:v>
                </c:pt>
                <c:pt idx="2773">
                  <c:v>9.3749015228426408E-2</c:v>
                </c:pt>
                <c:pt idx="2774">
                  <c:v>9.3771015228426416E-2</c:v>
                </c:pt>
                <c:pt idx="2775">
                  <c:v>9.3792015228426409E-2</c:v>
                </c:pt>
                <c:pt idx="2776">
                  <c:v>9.3812015228426415E-2</c:v>
                </c:pt>
                <c:pt idx="2777">
                  <c:v>9.3832015228426408E-2</c:v>
                </c:pt>
                <c:pt idx="2778">
                  <c:v>9.3851015228426413E-2</c:v>
                </c:pt>
                <c:pt idx="2779">
                  <c:v>9.3869015228426417E-2</c:v>
                </c:pt>
                <c:pt idx="2780">
                  <c:v>9.3886015228426406E-2</c:v>
                </c:pt>
                <c:pt idx="2781">
                  <c:v>9.3903015228426409E-2</c:v>
                </c:pt>
                <c:pt idx="2782">
                  <c:v>9.391801522842641E-2</c:v>
                </c:pt>
                <c:pt idx="2783">
                  <c:v>9.3933015228426411E-2</c:v>
                </c:pt>
                <c:pt idx="2784">
                  <c:v>9.3947015228426412E-2</c:v>
                </c:pt>
                <c:pt idx="2785">
                  <c:v>9.395901522842641E-2</c:v>
                </c:pt>
                <c:pt idx="2786">
                  <c:v>9.3971015228426408E-2</c:v>
                </c:pt>
                <c:pt idx="2787">
                  <c:v>9.3982015228426419E-2</c:v>
                </c:pt>
                <c:pt idx="2788">
                  <c:v>9.3992015228426415E-2</c:v>
                </c:pt>
                <c:pt idx="2789">
                  <c:v>9.400101522842641E-2</c:v>
                </c:pt>
                <c:pt idx="2790">
                  <c:v>9.4009015228426418E-2</c:v>
                </c:pt>
                <c:pt idx="2791">
                  <c:v>9.401501522842641E-2</c:v>
                </c:pt>
                <c:pt idx="2792">
                  <c:v>9.4021015228426416E-2</c:v>
                </c:pt>
                <c:pt idx="2793">
                  <c:v>9.4026015228426407E-2</c:v>
                </c:pt>
                <c:pt idx="2794">
                  <c:v>9.402901522842641E-2</c:v>
                </c:pt>
                <c:pt idx="2795">
                  <c:v>9.4032015228426413E-2</c:v>
                </c:pt>
                <c:pt idx="2796">
                  <c:v>9.4033015228426414E-2</c:v>
                </c:pt>
                <c:pt idx="2797">
                  <c:v>9.4033015228426414E-2</c:v>
                </c:pt>
                <c:pt idx="2798">
                  <c:v>9.4033015228426414E-2</c:v>
                </c:pt>
                <c:pt idx="2799">
                  <c:v>9.4031015228426412E-2</c:v>
                </c:pt>
                <c:pt idx="2800">
                  <c:v>9.4028015228426409E-2</c:v>
                </c:pt>
                <c:pt idx="2801">
                  <c:v>9.4024015228426419E-2</c:v>
                </c:pt>
                <c:pt idx="2802">
                  <c:v>9.4018015228426413E-2</c:v>
                </c:pt>
                <c:pt idx="2803">
                  <c:v>9.4012015228426407E-2</c:v>
                </c:pt>
                <c:pt idx="2804">
                  <c:v>9.4005015228426414E-2</c:v>
                </c:pt>
                <c:pt idx="2805">
                  <c:v>9.3997015228426406E-2</c:v>
                </c:pt>
                <c:pt idx="2806">
                  <c:v>9.398701522842641E-2</c:v>
                </c:pt>
                <c:pt idx="2807">
                  <c:v>9.3977015228426414E-2</c:v>
                </c:pt>
                <c:pt idx="2808">
                  <c:v>9.3966015228426417E-2</c:v>
                </c:pt>
                <c:pt idx="2809">
                  <c:v>9.3953015228426418E-2</c:v>
                </c:pt>
                <c:pt idx="2810">
                  <c:v>9.3940015228426418E-2</c:v>
                </c:pt>
                <c:pt idx="2811">
                  <c:v>9.3926015228426418E-2</c:v>
                </c:pt>
                <c:pt idx="2812">
                  <c:v>9.3911015228426417E-2</c:v>
                </c:pt>
                <c:pt idx="2813">
                  <c:v>9.3895015228426415E-2</c:v>
                </c:pt>
                <c:pt idx="2814">
                  <c:v>9.3878015228426412E-2</c:v>
                </c:pt>
                <c:pt idx="2815">
                  <c:v>9.3860015228426408E-2</c:v>
                </c:pt>
                <c:pt idx="2816">
                  <c:v>9.3842015228426418E-2</c:v>
                </c:pt>
                <c:pt idx="2817">
                  <c:v>9.3823015228426412E-2</c:v>
                </c:pt>
                <c:pt idx="2818">
                  <c:v>9.3803015228426406E-2</c:v>
                </c:pt>
                <c:pt idx="2819">
                  <c:v>9.3782015228426413E-2</c:v>
                </c:pt>
                <c:pt idx="2820">
                  <c:v>9.3761015228426406E-2</c:v>
                </c:pt>
                <c:pt idx="2821">
                  <c:v>9.3739015228426412E-2</c:v>
                </c:pt>
                <c:pt idx="2822">
                  <c:v>9.3717015228426417E-2</c:v>
                </c:pt>
                <c:pt idx="2823">
                  <c:v>9.3694015228426408E-2</c:v>
                </c:pt>
                <c:pt idx="2824">
                  <c:v>9.3670015228426412E-2</c:v>
                </c:pt>
                <c:pt idx="2825">
                  <c:v>9.3646015228426416E-2</c:v>
                </c:pt>
                <c:pt idx="2826">
                  <c:v>9.3622015228426406E-2</c:v>
                </c:pt>
                <c:pt idx="2827">
                  <c:v>9.3597015228426408E-2</c:v>
                </c:pt>
                <c:pt idx="2828">
                  <c:v>9.3572015228426411E-2</c:v>
                </c:pt>
                <c:pt idx="2829">
                  <c:v>9.3546015228426413E-2</c:v>
                </c:pt>
                <c:pt idx="2830">
                  <c:v>9.3521015228426416E-2</c:v>
                </c:pt>
                <c:pt idx="2831">
                  <c:v>9.3495015228426417E-2</c:v>
                </c:pt>
                <c:pt idx="2832">
                  <c:v>9.3469015228426405E-2</c:v>
                </c:pt>
                <c:pt idx="2833">
                  <c:v>9.3443015228426407E-2</c:v>
                </c:pt>
                <c:pt idx="2834">
                  <c:v>9.3416015228426408E-2</c:v>
                </c:pt>
                <c:pt idx="2835">
                  <c:v>9.339001522842641E-2</c:v>
                </c:pt>
                <c:pt idx="2836">
                  <c:v>9.3364015228426411E-2</c:v>
                </c:pt>
                <c:pt idx="2837">
                  <c:v>9.3338015228426413E-2</c:v>
                </c:pt>
                <c:pt idx="2838">
                  <c:v>9.3312015228426415E-2</c:v>
                </c:pt>
                <c:pt idx="2839">
                  <c:v>9.3286015228426417E-2</c:v>
                </c:pt>
                <c:pt idx="2840">
                  <c:v>9.3260015228426418E-2</c:v>
                </c:pt>
                <c:pt idx="2841">
                  <c:v>9.3235015228426407E-2</c:v>
                </c:pt>
                <c:pt idx="2842">
                  <c:v>9.3209015228426409E-2</c:v>
                </c:pt>
                <c:pt idx="2843">
                  <c:v>9.3185015228426413E-2</c:v>
                </c:pt>
                <c:pt idx="2844">
                  <c:v>9.3160015228426415E-2</c:v>
                </c:pt>
                <c:pt idx="2845">
                  <c:v>9.3136015228426405E-2</c:v>
                </c:pt>
                <c:pt idx="2846">
                  <c:v>9.3112015228426409E-2</c:v>
                </c:pt>
                <c:pt idx="2847">
                  <c:v>9.3089015228426414E-2</c:v>
                </c:pt>
                <c:pt idx="2848">
                  <c:v>9.3067015228426406E-2</c:v>
                </c:pt>
                <c:pt idx="2849">
                  <c:v>9.3045015228426411E-2</c:v>
                </c:pt>
                <c:pt idx="2850">
                  <c:v>9.3023015228426417E-2</c:v>
                </c:pt>
                <c:pt idx="2851">
                  <c:v>9.3003015228426411E-2</c:v>
                </c:pt>
                <c:pt idx="2852">
                  <c:v>9.2982015228426418E-2</c:v>
                </c:pt>
                <c:pt idx="2853">
                  <c:v>9.2963015228426413E-2</c:v>
                </c:pt>
                <c:pt idx="2854">
                  <c:v>9.2944015228426408E-2</c:v>
                </c:pt>
                <c:pt idx="2855">
                  <c:v>9.2927015228426418E-2</c:v>
                </c:pt>
                <c:pt idx="2856">
                  <c:v>9.2910015228426415E-2</c:v>
                </c:pt>
                <c:pt idx="2857">
                  <c:v>9.2893015228426412E-2</c:v>
                </c:pt>
                <c:pt idx="2858">
                  <c:v>9.2878015228426411E-2</c:v>
                </c:pt>
                <c:pt idx="2859">
                  <c:v>9.2864015228426411E-2</c:v>
                </c:pt>
                <c:pt idx="2860">
                  <c:v>9.2850015228426411E-2</c:v>
                </c:pt>
                <c:pt idx="2861">
                  <c:v>9.2837015228426412E-2</c:v>
                </c:pt>
                <c:pt idx="2862">
                  <c:v>9.2826015228426415E-2</c:v>
                </c:pt>
                <c:pt idx="2863">
                  <c:v>9.2815015228426417E-2</c:v>
                </c:pt>
                <c:pt idx="2864">
                  <c:v>9.2806015228426408E-2</c:v>
                </c:pt>
                <c:pt idx="2865">
                  <c:v>9.2797015228426413E-2</c:v>
                </c:pt>
                <c:pt idx="2866">
                  <c:v>9.2789015228426419E-2</c:v>
                </c:pt>
                <c:pt idx="2867">
                  <c:v>9.2783015228426413E-2</c:v>
                </c:pt>
                <c:pt idx="2868">
                  <c:v>9.2777015228426407E-2</c:v>
                </c:pt>
                <c:pt idx="2869">
                  <c:v>9.2773015228426417E-2</c:v>
                </c:pt>
                <c:pt idx="2870">
                  <c:v>9.2769015228426413E-2</c:v>
                </c:pt>
                <c:pt idx="2871">
                  <c:v>9.2767015228426411E-2</c:v>
                </c:pt>
                <c:pt idx="2872">
                  <c:v>9.276601522842641E-2</c:v>
                </c:pt>
                <c:pt idx="2873">
                  <c:v>9.276601522842641E-2</c:v>
                </c:pt>
                <c:pt idx="2874">
                  <c:v>9.276601522842641E-2</c:v>
                </c:pt>
                <c:pt idx="2875">
                  <c:v>9.2768015228426412E-2</c:v>
                </c:pt>
                <c:pt idx="2876">
                  <c:v>9.2771015228426415E-2</c:v>
                </c:pt>
                <c:pt idx="2877">
                  <c:v>9.2776015228426406E-2</c:v>
                </c:pt>
                <c:pt idx="2878">
                  <c:v>9.2781015228426411E-2</c:v>
                </c:pt>
                <c:pt idx="2879">
                  <c:v>9.2787015228426417E-2</c:v>
                </c:pt>
                <c:pt idx="2880">
                  <c:v>9.279401522842641E-2</c:v>
                </c:pt>
                <c:pt idx="2881">
                  <c:v>9.2802015228426418E-2</c:v>
                </c:pt>
                <c:pt idx="2882">
                  <c:v>9.2812015228426414E-2</c:v>
                </c:pt>
                <c:pt idx="2883">
                  <c:v>9.2822015228426411E-2</c:v>
                </c:pt>
                <c:pt idx="2884">
                  <c:v>9.2833015228426408E-2</c:v>
                </c:pt>
                <c:pt idx="2885">
                  <c:v>9.2845015228426406E-2</c:v>
                </c:pt>
                <c:pt idx="2886">
                  <c:v>9.2858015228426419E-2</c:v>
                </c:pt>
                <c:pt idx="2887">
                  <c:v>9.2872015228426419E-2</c:v>
                </c:pt>
                <c:pt idx="2888">
                  <c:v>9.2887015228426406E-2</c:v>
                </c:pt>
                <c:pt idx="2889">
                  <c:v>9.2903015228426408E-2</c:v>
                </c:pt>
                <c:pt idx="2890">
                  <c:v>9.2920015228426411E-2</c:v>
                </c:pt>
                <c:pt idx="2891">
                  <c:v>9.2937015228426414E-2</c:v>
                </c:pt>
                <c:pt idx="2892">
                  <c:v>9.2955015228426419E-2</c:v>
                </c:pt>
                <c:pt idx="2893">
                  <c:v>9.297401522842641E-2</c:v>
                </c:pt>
                <c:pt idx="2894">
                  <c:v>9.2994015228426416E-2</c:v>
                </c:pt>
                <c:pt idx="2895">
                  <c:v>9.3014015228426408E-2</c:v>
                </c:pt>
                <c:pt idx="2896">
                  <c:v>9.3035015228426415E-2</c:v>
                </c:pt>
                <c:pt idx="2897">
                  <c:v>9.305701522842641E-2</c:v>
                </c:pt>
                <c:pt idx="2898">
                  <c:v>9.3079015228426418E-2</c:v>
                </c:pt>
                <c:pt idx="2899">
                  <c:v>9.3102015228426413E-2</c:v>
                </c:pt>
                <c:pt idx="2900">
                  <c:v>9.3125015228426408E-2</c:v>
                </c:pt>
                <c:pt idx="2901">
                  <c:v>9.3148015228426417E-2</c:v>
                </c:pt>
                <c:pt idx="2902">
                  <c:v>9.3173015228426415E-2</c:v>
                </c:pt>
                <c:pt idx="2903">
                  <c:v>9.3197015228426411E-2</c:v>
                </c:pt>
                <c:pt idx="2904">
                  <c:v>9.3222015228426408E-2</c:v>
                </c:pt>
                <c:pt idx="2905">
                  <c:v>9.3247015228426405E-2</c:v>
                </c:pt>
                <c:pt idx="2906">
                  <c:v>9.3272015228426416E-2</c:v>
                </c:pt>
                <c:pt idx="2907">
                  <c:v>9.3298015228426415E-2</c:v>
                </c:pt>
                <c:pt idx="2908">
                  <c:v>9.3323015228426412E-2</c:v>
                </c:pt>
                <c:pt idx="2909">
                  <c:v>9.334901522842641E-2</c:v>
                </c:pt>
                <c:pt idx="2910">
                  <c:v>9.3375015228426408E-2</c:v>
                </c:pt>
                <c:pt idx="2911">
                  <c:v>9.3401015228426407E-2</c:v>
                </c:pt>
                <c:pt idx="2912">
                  <c:v>9.3427015228426419E-2</c:v>
                </c:pt>
                <c:pt idx="2913">
                  <c:v>9.3453015228426417E-2</c:v>
                </c:pt>
                <c:pt idx="2914">
                  <c:v>9.3479015228426415E-2</c:v>
                </c:pt>
                <c:pt idx="2915">
                  <c:v>9.3504015228426413E-2</c:v>
                </c:pt>
                <c:pt idx="2916">
                  <c:v>9.3530015228426411E-2</c:v>
                </c:pt>
                <c:pt idx="2917">
                  <c:v>9.3555015228426408E-2</c:v>
                </c:pt>
                <c:pt idx="2918">
                  <c:v>9.3580015228426419E-2</c:v>
                </c:pt>
                <c:pt idx="2919">
                  <c:v>9.3605015228426416E-2</c:v>
                </c:pt>
                <c:pt idx="2920">
                  <c:v>9.3630015228426414E-2</c:v>
                </c:pt>
                <c:pt idx="2921">
                  <c:v>9.365401522842641E-2</c:v>
                </c:pt>
                <c:pt idx="2922">
                  <c:v>9.3677015228426419E-2</c:v>
                </c:pt>
                <c:pt idx="2923">
                  <c:v>9.3701015228426415E-2</c:v>
                </c:pt>
                <c:pt idx="2924">
                  <c:v>9.372301522842641E-2</c:v>
                </c:pt>
                <c:pt idx="2925">
                  <c:v>9.3746015228426419E-2</c:v>
                </c:pt>
                <c:pt idx="2926">
                  <c:v>9.3767015228426412E-2</c:v>
                </c:pt>
                <c:pt idx="2927">
                  <c:v>9.3788015228426419E-2</c:v>
                </c:pt>
                <c:pt idx="2928">
                  <c:v>9.3809015228426412E-2</c:v>
                </c:pt>
                <c:pt idx="2929">
                  <c:v>9.3829015228426418E-2</c:v>
                </c:pt>
                <c:pt idx="2930">
                  <c:v>9.384801522842641E-2</c:v>
                </c:pt>
                <c:pt idx="2931">
                  <c:v>9.3866015228426414E-2</c:v>
                </c:pt>
                <c:pt idx="2932">
                  <c:v>9.3884015228426418E-2</c:v>
                </c:pt>
                <c:pt idx="2933">
                  <c:v>9.3900015228426406E-2</c:v>
                </c:pt>
                <c:pt idx="2934">
                  <c:v>9.3917015228426409E-2</c:v>
                </c:pt>
                <c:pt idx="2935">
                  <c:v>9.393201522842641E-2</c:v>
                </c:pt>
                <c:pt idx="2936">
                  <c:v>9.3946015228426411E-2</c:v>
                </c:pt>
                <c:pt idx="2937">
                  <c:v>9.3960015228426411E-2</c:v>
                </c:pt>
                <c:pt idx="2938">
                  <c:v>9.3972015228426409E-2</c:v>
                </c:pt>
                <c:pt idx="2939">
                  <c:v>9.3984015228426407E-2</c:v>
                </c:pt>
                <c:pt idx="2940">
                  <c:v>9.3995015228426418E-2</c:v>
                </c:pt>
                <c:pt idx="2941">
                  <c:v>9.4005015228426414E-2</c:v>
                </c:pt>
                <c:pt idx="2942">
                  <c:v>9.4014015228426409E-2</c:v>
                </c:pt>
                <c:pt idx="2943">
                  <c:v>9.4021015228426416E-2</c:v>
                </c:pt>
                <c:pt idx="2944">
                  <c:v>9.4028015228426409E-2</c:v>
                </c:pt>
                <c:pt idx="2945">
                  <c:v>9.4034015228426415E-2</c:v>
                </c:pt>
                <c:pt idx="2946">
                  <c:v>9.4039015228426406E-2</c:v>
                </c:pt>
                <c:pt idx="2947">
                  <c:v>9.404301522842641E-2</c:v>
                </c:pt>
                <c:pt idx="2948">
                  <c:v>9.4046015228426413E-2</c:v>
                </c:pt>
                <c:pt idx="2949">
                  <c:v>9.4048015228426415E-2</c:v>
                </c:pt>
                <c:pt idx="2950">
                  <c:v>9.4049015228426416E-2</c:v>
                </c:pt>
                <c:pt idx="2951">
                  <c:v>9.4049015228426416E-2</c:v>
                </c:pt>
                <c:pt idx="2952">
                  <c:v>9.4048015228426415E-2</c:v>
                </c:pt>
                <c:pt idx="2953">
                  <c:v>9.4046015228426413E-2</c:v>
                </c:pt>
                <c:pt idx="2954">
                  <c:v>9.404301522842641E-2</c:v>
                </c:pt>
                <c:pt idx="2955">
                  <c:v>9.4038015228426405E-2</c:v>
                </c:pt>
                <c:pt idx="2956">
                  <c:v>9.4033015228426414E-2</c:v>
                </c:pt>
                <c:pt idx="2957">
                  <c:v>9.4027015228426408E-2</c:v>
                </c:pt>
                <c:pt idx="2958">
                  <c:v>9.4020015228426415E-2</c:v>
                </c:pt>
                <c:pt idx="2959">
                  <c:v>9.4012015228426407E-2</c:v>
                </c:pt>
                <c:pt idx="2960">
                  <c:v>9.4003015228426412E-2</c:v>
                </c:pt>
                <c:pt idx="2961">
                  <c:v>9.3993015228426416E-2</c:v>
                </c:pt>
                <c:pt idx="2962">
                  <c:v>9.3983015228426406E-2</c:v>
                </c:pt>
                <c:pt idx="2963">
                  <c:v>9.3971015228426408E-2</c:v>
                </c:pt>
                <c:pt idx="2964">
                  <c:v>9.395901522842641E-2</c:v>
                </c:pt>
                <c:pt idx="2965">
                  <c:v>9.394501522842641E-2</c:v>
                </c:pt>
                <c:pt idx="2966">
                  <c:v>9.3931015228426409E-2</c:v>
                </c:pt>
                <c:pt idx="2967">
                  <c:v>9.3916015228426408E-2</c:v>
                </c:pt>
                <c:pt idx="2968">
                  <c:v>9.3900015228426406E-2</c:v>
                </c:pt>
                <c:pt idx="2969">
                  <c:v>9.3884015228426418E-2</c:v>
                </c:pt>
                <c:pt idx="2970">
                  <c:v>9.3866015228426414E-2</c:v>
                </c:pt>
                <c:pt idx="2971">
                  <c:v>9.384801522842641E-2</c:v>
                </c:pt>
                <c:pt idx="2972">
                  <c:v>9.3830015228426406E-2</c:v>
                </c:pt>
                <c:pt idx="2973">
                  <c:v>9.3811015228426414E-2</c:v>
                </c:pt>
                <c:pt idx="2974">
                  <c:v>9.3791015228426408E-2</c:v>
                </c:pt>
                <c:pt idx="2975">
                  <c:v>9.3770015228426415E-2</c:v>
                </c:pt>
                <c:pt idx="2976">
                  <c:v>9.3749015228426408E-2</c:v>
                </c:pt>
                <c:pt idx="2977">
                  <c:v>9.3728015228426415E-2</c:v>
                </c:pt>
                <c:pt idx="2978">
                  <c:v>9.3706015228426406E-2</c:v>
                </c:pt>
                <c:pt idx="2979">
                  <c:v>9.3683015228426411E-2</c:v>
                </c:pt>
                <c:pt idx="2980">
                  <c:v>9.3660015228426416E-2</c:v>
                </c:pt>
                <c:pt idx="2981">
                  <c:v>9.3637015228426407E-2</c:v>
                </c:pt>
                <c:pt idx="2982">
                  <c:v>9.3613015228426411E-2</c:v>
                </c:pt>
                <c:pt idx="2983">
                  <c:v>9.3590015228426415E-2</c:v>
                </c:pt>
                <c:pt idx="2984">
                  <c:v>9.3565015228426418E-2</c:v>
                </c:pt>
                <c:pt idx="2985">
                  <c:v>9.3541015228426408E-2</c:v>
                </c:pt>
                <c:pt idx="2986">
                  <c:v>9.3516015228426411E-2</c:v>
                </c:pt>
                <c:pt idx="2987">
                  <c:v>9.3492015228426414E-2</c:v>
                </c:pt>
                <c:pt idx="2988">
                  <c:v>9.3467015228426417E-2</c:v>
                </c:pt>
                <c:pt idx="2989">
                  <c:v>9.3442015228426406E-2</c:v>
                </c:pt>
                <c:pt idx="2990">
                  <c:v>9.3417015228426409E-2</c:v>
                </c:pt>
                <c:pt idx="2991">
                  <c:v>9.3391015228426411E-2</c:v>
                </c:pt>
                <c:pt idx="2992">
                  <c:v>9.3366015228426413E-2</c:v>
                </c:pt>
                <c:pt idx="2993">
                  <c:v>9.3341015228426416E-2</c:v>
                </c:pt>
                <c:pt idx="2994">
                  <c:v>9.3316015228426419E-2</c:v>
                </c:pt>
                <c:pt idx="2995">
                  <c:v>9.3292015228426409E-2</c:v>
                </c:pt>
                <c:pt idx="2996">
                  <c:v>9.3267015228426411E-2</c:v>
                </c:pt>
                <c:pt idx="2997">
                  <c:v>9.3242015228426414E-2</c:v>
                </c:pt>
                <c:pt idx="2998">
                  <c:v>9.3218015228426418E-2</c:v>
                </c:pt>
                <c:pt idx="2999">
                  <c:v>9.3194015228426408E-2</c:v>
                </c:pt>
                <c:pt idx="3000">
                  <c:v>9.3170015228426412E-2</c:v>
                </c:pt>
                <c:pt idx="3001">
                  <c:v>9.3147015228426416E-2</c:v>
                </c:pt>
                <c:pt idx="3002">
                  <c:v>9.3124015228426407E-2</c:v>
                </c:pt>
                <c:pt idx="3003">
                  <c:v>9.3101015228426412E-2</c:v>
                </c:pt>
                <c:pt idx="3004">
                  <c:v>9.3079015228426418E-2</c:v>
                </c:pt>
                <c:pt idx="3005">
                  <c:v>9.305701522842641E-2</c:v>
                </c:pt>
                <c:pt idx="3006">
                  <c:v>9.3036015228426416E-2</c:v>
                </c:pt>
                <c:pt idx="3007">
                  <c:v>9.3015015228426409E-2</c:v>
                </c:pt>
                <c:pt idx="3008">
                  <c:v>9.2995015228426417E-2</c:v>
                </c:pt>
                <c:pt idx="3009">
                  <c:v>9.2975015228426411E-2</c:v>
                </c:pt>
                <c:pt idx="3010">
                  <c:v>9.2956015228426406E-2</c:v>
                </c:pt>
                <c:pt idx="3011">
                  <c:v>9.2937015228426414E-2</c:v>
                </c:pt>
                <c:pt idx="3012">
                  <c:v>9.291901522842641E-2</c:v>
                </c:pt>
                <c:pt idx="3013">
                  <c:v>9.2902015228426407E-2</c:v>
                </c:pt>
                <c:pt idx="3014">
                  <c:v>9.2885015228426418E-2</c:v>
                </c:pt>
                <c:pt idx="3015">
                  <c:v>9.2869015228426416E-2</c:v>
                </c:pt>
                <c:pt idx="3016">
                  <c:v>9.2854015228426415E-2</c:v>
                </c:pt>
                <c:pt idx="3017">
                  <c:v>9.2839015228426414E-2</c:v>
                </c:pt>
                <c:pt idx="3018">
                  <c:v>9.2826015228426415E-2</c:v>
                </c:pt>
                <c:pt idx="3019">
                  <c:v>9.2812015228426414E-2</c:v>
                </c:pt>
                <c:pt idx="3020">
                  <c:v>9.2800015228426416E-2</c:v>
                </c:pt>
                <c:pt idx="3021">
                  <c:v>9.2789015228426419E-2</c:v>
                </c:pt>
                <c:pt idx="3022">
                  <c:v>9.2778015228426408E-2</c:v>
                </c:pt>
                <c:pt idx="3023">
                  <c:v>9.2768015228426412E-2</c:v>
                </c:pt>
                <c:pt idx="3024">
                  <c:v>9.2759015228426417E-2</c:v>
                </c:pt>
                <c:pt idx="3025">
                  <c:v>9.2751015228426409E-2</c:v>
                </c:pt>
                <c:pt idx="3026">
                  <c:v>9.2743015228426415E-2</c:v>
                </c:pt>
                <c:pt idx="3027">
                  <c:v>9.2737015228426409E-2</c:v>
                </c:pt>
                <c:pt idx="3028">
                  <c:v>9.2731015228426417E-2</c:v>
                </c:pt>
                <c:pt idx="3029">
                  <c:v>9.2726015228426412E-2</c:v>
                </c:pt>
                <c:pt idx="3030">
                  <c:v>9.2722015228426408E-2</c:v>
                </c:pt>
                <c:pt idx="3031">
                  <c:v>9.2719015228426419E-2</c:v>
                </c:pt>
                <c:pt idx="3032">
                  <c:v>9.2716015228426416E-2</c:v>
                </c:pt>
                <c:pt idx="3033">
                  <c:v>9.2715015228426415E-2</c:v>
                </c:pt>
                <c:pt idx="3034">
                  <c:v>9.2714015228426414E-2</c:v>
                </c:pt>
                <c:pt idx="3035">
                  <c:v>9.2714015228426414E-2</c:v>
                </c:pt>
                <c:pt idx="3036">
                  <c:v>9.2715015228426415E-2</c:v>
                </c:pt>
                <c:pt idx="3037">
                  <c:v>9.2717015228426417E-2</c:v>
                </c:pt>
                <c:pt idx="3038">
                  <c:v>9.2720015228426406E-2</c:v>
                </c:pt>
                <c:pt idx="3039">
                  <c:v>9.2723015228426409E-2</c:v>
                </c:pt>
                <c:pt idx="3040">
                  <c:v>9.2727015228426413E-2</c:v>
                </c:pt>
                <c:pt idx="3041">
                  <c:v>9.2732015228426418E-2</c:v>
                </c:pt>
                <c:pt idx="3042">
                  <c:v>9.273801522842641E-2</c:v>
                </c:pt>
                <c:pt idx="3043">
                  <c:v>9.2745015228426417E-2</c:v>
                </c:pt>
                <c:pt idx="3044">
                  <c:v>9.2753015228426411E-2</c:v>
                </c:pt>
                <c:pt idx="3045">
                  <c:v>9.2761015228426419E-2</c:v>
                </c:pt>
                <c:pt idx="3046">
                  <c:v>9.2770015228426414E-2</c:v>
                </c:pt>
                <c:pt idx="3047">
                  <c:v>9.2779015228426409E-2</c:v>
                </c:pt>
                <c:pt idx="3048">
                  <c:v>9.2790015228426406E-2</c:v>
                </c:pt>
                <c:pt idx="3049">
                  <c:v>9.2801015228426417E-2</c:v>
                </c:pt>
                <c:pt idx="3050">
                  <c:v>9.2813015228426415E-2</c:v>
                </c:pt>
                <c:pt idx="3051">
                  <c:v>9.2825015228426414E-2</c:v>
                </c:pt>
                <c:pt idx="3052">
                  <c:v>9.2838015228426413E-2</c:v>
                </c:pt>
                <c:pt idx="3053">
                  <c:v>9.2852015228426413E-2</c:v>
                </c:pt>
                <c:pt idx="3054">
                  <c:v>9.2867015228426414E-2</c:v>
                </c:pt>
                <c:pt idx="3055">
                  <c:v>9.2881015228426414E-2</c:v>
                </c:pt>
                <c:pt idx="3056">
                  <c:v>9.2897015228426416E-2</c:v>
                </c:pt>
                <c:pt idx="3057">
                  <c:v>9.2913015228426418E-2</c:v>
                </c:pt>
                <c:pt idx="3058">
                  <c:v>9.2930015228426407E-2</c:v>
                </c:pt>
                <c:pt idx="3059">
                  <c:v>9.2947015228426411E-2</c:v>
                </c:pt>
                <c:pt idx="3060">
                  <c:v>9.2965015228426415E-2</c:v>
                </c:pt>
                <c:pt idx="3061">
                  <c:v>9.2983015228426419E-2</c:v>
                </c:pt>
                <c:pt idx="3062">
                  <c:v>9.3001015228426409E-2</c:v>
                </c:pt>
                <c:pt idx="3063">
                  <c:v>9.3020015228426414E-2</c:v>
                </c:pt>
                <c:pt idx="3064">
                  <c:v>9.3040015228426406E-2</c:v>
                </c:pt>
                <c:pt idx="3065">
                  <c:v>9.3060015228426413E-2</c:v>
                </c:pt>
                <c:pt idx="3066">
                  <c:v>9.3080015228426419E-2</c:v>
                </c:pt>
                <c:pt idx="3067">
                  <c:v>9.3100015228426411E-2</c:v>
                </c:pt>
                <c:pt idx="3068">
                  <c:v>9.3121015228426418E-2</c:v>
                </c:pt>
                <c:pt idx="3069">
                  <c:v>9.3142015228426411E-2</c:v>
                </c:pt>
                <c:pt idx="3070">
                  <c:v>9.3164015228426406E-2</c:v>
                </c:pt>
                <c:pt idx="3071">
                  <c:v>9.3185015228426413E-2</c:v>
                </c:pt>
                <c:pt idx="3072">
                  <c:v>9.3207015228426407E-2</c:v>
                </c:pt>
                <c:pt idx="3073">
                  <c:v>9.3229015228426415E-2</c:v>
                </c:pt>
                <c:pt idx="3074">
                  <c:v>9.3251015228426409E-2</c:v>
                </c:pt>
                <c:pt idx="3075">
                  <c:v>9.3273015228426417E-2</c:v>
                </c:pt>
                <c:pt idx="3076">
                  <c:v>9.3296015228426413E-2</c:v>
                </c:pt>
                <c:pt idx="3077">
                  <c:v>9.3319015228426408E-2</c:v>
                </c:pt>
                <c:pt idx="3078">
                  <c:v>9.3341015228426416E-2</c:v>
                </c:pt>
                <c:pt idx="3079">
                  <c:v>9.3364015228426411E-2</c:v>
                </c:pt>
                <c:pt idx="3080">
                  <c:v>9.3387015228426407E-2</c:v>
                </c:pt>
                <c:pt idx="3081">
                  <c:v>9.3409015228426415E-2</c:v>
                </c:pt>
                <c:pt idx="3082">
                  <c:v>9.343201522842641E-2</c:v>
                </c:pt>
                <c:pt idx="3083">
                  <c:v>9.3455015228426419E-2</c:v>
                </c:pt>
                <c:pt idx="3084">
                  <c:v>9.3478015228426414E-2</c:v>
                </c:pt>
                <c:pt idx="3085">
                  <c:v>9.3500015228426409E-2</c:v>
                </c:pt>
                <c:pt idx="3086">
                  <c:v>9.3523015228426418E-2</c:v>
                </c:pt>
                <c:pt idx="3087">
                  <c:v>9.3545015228426412E-2</c:v>
                </c:pt>
                <c:pt idx="3088">
                  <c:v>9.3567015228426406E-2</c:v>
                </c:pt>
                <c:pt idx="3089">
                  <c:v>9.3589015228426414E-2</c:v>
                </c:pt>
                <c:pt idx="3090">
                  <c:v>9.3611015228426409E-2</c:v>
                </c:pt>
                <c:pt idx="3091">
                  <c:v>9.3633015228426417E-2</c:v>
                </c:pt>
                <c:pt idx="3092">
                  <c:v>9.3655015228426411E-2</c:v>
                </c:pt>
                <c:pt idx="3093">
                  <c:v>9.3676015228426418E-2</c:v>
                </c:pt>
                <c:pt idx="3094">
                  <c:v>9.3697015228426411E-2</c:v>
                </c:pt>
                <c:pt idx="3095">
                  <c:v>9.3718015228426418E-2</c:v>
                </c:pt>
                <c:pt idx="3096">
                  <c:v>9.3738015228426411E-2</c:v>
                </c:pt>
                <c:pt idx="3097">
                  <c:v>9.3759015228426418E-2</c:v>
                </c:pt>
                <c:pt idx="3098">
                  <c:v>9.377901522842641E-2</c:v>
                </c:pt>
                <c:pt idx="3099">
                  <c:v>9.3798015228426415E-2</c:v>
                </c:pt>
                <c:pt idx="3100">
                  <c:v>9.3817015228426406E-2</c:v>
                </c:pt>
                <c:pt idx="3101">
                  <c:v>9.3836015228426412E-2</c:v>
                </c:pt>
                <c:pt idx="3102">
                  <c:v>9.3855015228426417E-2</c:v>
                </c:pt>
                <c:pt idx="3103">
                  <c:v>9.3873015228426407E-2</c:v>
                </c:pt>
                <c:pt idx="3104">
                  <c:v>9.3891015228426411E-2</c:v>
                </c:pt>
                <c:pt idx="3105">
                  <c:v>9.3908015228426414E-2</c:v>
                </c:pt>
                <c:pt idx="3106">
                  <c:v>9.3925015228426417E-2</c:v>
                </c:pt>
                <c:pt idx="3107">
                  <c:v>9.3942015228426407E-2</c:v>
                </c:pt>
                <c:pt idx="3108">
                  <c:v>9.3958015228426409E-2</c:v>
                </c:pt>
                <c:pt idx="3109">
                  <c:v>9.3974015228426411E-2</c:v>
                </c:pt>
                <c:pt idx="3110">
                  <c:v>9.3989015228426412E-2</c:v>
                </c:pt>
                <c:pt idx="3111">
                  <c:v>9.4004015228426413E-2</c:v>
                </c:pt>
                <c:pt idx="3112">
                  <c:v>9.4018015228426413E-2</c:v>
                </c:pt>
                <c:pt idx="3113">
                  <c:v>9.4032015228426413E-2</c:v>
                </c:pt>
                <c:pt idx="3114">
                  <c:v>9.4045015228426412E-2</c:v>
                </c:pt>
                <c:pt idx="3115">
                  <c:v>9.4058015228426411E-2</c:v>
                </c:pt>
                <c:pt idx="3116">
                  <c:v>9.407001522842641E-2</c:v>
                </c:pt>
                <c:pt idx="3117">
                  <c:v>9.4082015228426408E-2</c:v>
                </c:pt>
                <c:pt idx="3118">
                  <c:v>9.4093015228426419E-2</c:v>
                </c:pt>
                <c:pt idx="3119">
                  <c:v>9.4104015228426416E-2</c:v>
                </c:pt>
                <c:pt idx="3120">
                  <c:v>9.4114015228426412E-2</c:v>
                </c:pt>
                <c:pt idx="3121">
                  <c:v>9.4124015228426408E-2</c:v>
                </c:pt>
                <c:pt idx="3122">
                  <c:v>9.4133015228426417E-2</c:v>
                </c:pt>
                <c:pt idx="3123">
                  <c:v>9.4142015228426412E-2</c:v>
                </c:pt>
                <c:pt idx="3124">
                  <c:v>9.4150015228426406E-2</c:v>
                </c:pt>
                <c:pt idx="3125">
                  <c:v>9.4158015228426414E-2</c:v>
                </c:pt>
                <c:pt idx="3126">
                  <c:v>9.4165015228426407E-2</c:v>
                </c:pt>
                <c:pt idx="3127">
                  <c:v>9.4172015228426414E-2</c:v>
                </c:pt>
                <c:pt idx="3128">
                  <c:v>9.4178015228426407E-2</c:v>
                </c:pt>
                <c:pt idx="3129">
                  <c:v>9.4183015228426412E-2</c:v>
                </c:pt>
                <c:pt idx="3130">
                  <c:v>9.4188015228426417E-2</c:v>
                </c:pt>
                <c:pt idx="3131">
                  <c:v>9.4193015228426408E-2</c:v>
                </c:pt>
                <c:pt idx="3132">
                  <c:v>9.4197015228426412E-2</c:v>
                </c:pt>
                <c:pt idx="3133">
                  <c:v>9.4200015228426415E-2</c:v>
                </c:pt>
                <c:pt idx="3134">
                  <c:v>9.4203015228426418E-2</c:v>
                </c:pt>
                <c:pt idx="3135">
                  <c:v>9.4205015228426406E-2</c:v>
                </c:pt>
                <c:pt idx="3136">
                  <c:v>9.4207015228426408E-2</c:v>
                </c:pt>
                <c:pt idx="3137">
                  <c:v>9.4208015228426409E-2</c:v>
                </c:pt>
                <c:pt idx="3138">
                  <c:v>9.420901522842641E-2</c:v>
                </c:pt>
                <c:pt idx="3139">
                  <c:v>9.420901522842641E-2</c:v>
                </c:pt>
                <c:pt idx="3140">
                  <c:v>9.420901522842641E-2</c:v>
                </c:pt>
                <c:pt idx="3141">
                  <c:v>9.4208015228426409E-2</c:v>
                </c:pt>
                <c:pt idx="3142">
                  <c:v>9.4207015228426408E-2</c:v>
                </c:pt>
                <c:pt idx="3143">
                  <c:v>9.4205015228426406E-2</c:v>
                </c:pt>
                <c:pt idx="3144">
                  <c:v>9.4203015228426418E-2</c:v>
                </c:pt>
                <c:pt idx="3145">
                  <c:v>9.4200015228426415E-2</c:v>
                </c:pt>
                <c:pt idx="3146">
                  <c:v>9.4197015228426412E-2</c:v>
                </c:pt>
                <c:pt idx="3147">
                  <c:v>9.4193015228426408E-2</c:v>
                </c:pt>
                <c:pt idx="3148">
                  <c:v>9.4189015228426418E-2</c:v>
                </c:pt>
                <c:pt idx="3149">
                  <c:v>9.4185015228426414E-2</c:v>
                </c:pt>
                <c:pt idx="3150">
                  <c:v>9.4180015228426409E-2</c:v>
                </c:pt>
                <c:pt idx="3151">
                  <c:v>9.4174015228426416E-2</c:v>
                </c:pt>
                <c:pt idx="3152">
                  <c:v>9.416801522842641E-2</c:v>
                </c:pt>
                <c:pt idx="3153">
                  <c:v>9.4162015228426418E-2</c:v>
                </c:pt>
                <c:pt idx="3154">
                  <c:v>9.4155015228426411E-2</c:v>
                </c:pt>
                <c:pt idx="3155">
                  <c:v>9.4147015228426417E-2</c:v>
                </c:pt>
                <c:pt idx="3156">
                  <c:v>9.414001522842641E-2</c:v>
                </c:pt>
                <c:pt idx="3157">
                  <c:v>9.4132015228426416E-2</c:v>
                </c:pt>
                <c:pt idx="3158">
                  <c:v>9.4123015228426407E-2</c:v>
                </c:pt>
                <c:pt idx="3159">
                  <c:v>9.4114015228426412E-2</c:v>
                </c:pt>
                <c:pt idx="3160">
                  <c:v>9.4105015228426417E-2</c:v>
                </c:pt>
                <c:pt idx="3161">
                  <c:v>9.4095015228426407E-2</c:v>
                </c:pt>
                <c:pt idx="3162">
                  <c:v>9.4085015228426411E-2</c:v>
                </c:pt>
                <c:pt idx="3163">
                  <c:v>9.4075015228426415E-2</c:v>
                </c:pt>
                <c:pt idx="3164">
                  <c:v>9.4064015228426417E-2</c:v>
                </c:pt>
                <c:pt idx="3165">
                  <c:v>9.4053015228426406E-2</c:v>
                </c:pt>
                <c:pt idx="3166">
                  <c:v>9.4042015228426409E-2</c:v>
                </c:pt>
                <c:pt idx="3167">
                  <c:v>9.4030015228426411E-2</c:v>
                </c:pt>
                <c:pt idx="3168">
                  <c:v>9.4018015228426413E-2</c:v>
                </c:pt>
                <c:pt idx="3169">
                  <c:v>9.4005015228426414E-2</c:v>
                </c:pt>
                <c:pt idx="3170">
                  <c:v>9.3993015228426416E-2</c:v>
                </c:pt>
                <c:pt idx="3171">
                  <c:v>9.3980015228426417E-2</c:v>
                </c:pt>
                <c:pt idx="3172">
                  <c:v>9.3966015228426417E-2</c:v>
                </c:pt>
                <c:pt idx="3173">
                  <c:v>9.3953015228426418E-2</c:v>
                </c:pt>
                <c:pt idx="3174">
                  <c:v>9.3939015228426417E-2</c:v>
                </c:pt>
                <c:pt idx="3175">
                  <c:v>9.3925015228426417E-2</c:v>
                </c:pt>
                <c:pt idx="3176">
                  <c:v>9.3911015228426417E-2</c:v>
                </c:pt>
                <c:pt idx="3177">
                  <c:v>9.3896015228426416E-2</c:v>
                </c:pt>
                <c:pt idx="3178">
                  <c:v>9.3881015228426415E-2</c:v>
                </c:pt>
                <c:pt idx="3179">
                  <c:v>9.3866015228426414E-2</c:v>
                </c:pt>
                <c:pt idx="3180">
                  <c:v>9.3851015228426413E-2</c:v>
                </c:pt>
                <c:pt idx="3181">
                  <c:v>9.3836015228426412E-2</c:v>
                </c:pt>
                <c:pt idx="3182">
                  <c:v>9.3820015228426409E-2</c:v>
                </c:pt>
                <c:pt idx="3183">
                  <c:v>9.3804015228426407E-2</c:v>
                </c:pt>
                <c:pt idx="3184">
                  <c:v>9.3788015228426419E-2</c:v>
                </c:pt>
                <c:pt idx="3185">
                  <c:v>9.3772015228426417E-2</c:v>
                </c:pt>
                <c:pt idx="3186">
                  <c:v>9.3756015228426415E-2</c:v>
                </c:pt>
                <c:pt idx="3187">
                  <c:v>9.3739015228426412E-2</c:v>
                </c:pt>
                <c:pt idx="3188">
                  <c:v>9.372301522842641E-2</c:v>
                </c:pt>
                <c:pt idx="3189">
                  <c:v>9.3706015228426406E-2</c:v>
                </c:pt>
                <c:pt idx="3190">
                  <c:v>9.3689015228426417E-2</c:v>
                </c:pt>
                <c:pt idx="3191">
                  <c:v>9.3672015228426414E-2</c:v>
                </c:pt>
                <c:pt idx="3192">
                  <c:v>9.3655015228426411E-2</c:v>
                </c:pt>
                <c:pt idx="3193">
                  <c:v>9.3637015228426407E-2</c:v>
                </c:pt>
                <c:pt idx="3194">
                  <c:v>9.3620015228426418E-2</c:v>
                </c:pt>
                <c:pt idx="3195">
                  <c:v>9.3603015228426414E-2</c:v>
                </c:pt>
                <c:pt idx="3196">
                  <c:v>9.358501522842641E-2</c:v>
                </c:pt>
                <c:pt idx="3197">
                  <c:v>9.3567015228426406E-2</c:v>
                </c:pt>
                <c:pt idx="3198">
                  <c:v>9.3550015228426417E-2</c:v>
                </c:pt>
                <c:pt idx="3199">
                  <c:v>9.3532015228426413E-2</c:v>
                </c:pt>
                <c:pt idx="3200">
                  <c:v>9.3514015228426409E-2</c:v>
                </c:pt>
                <c:pt idx="3201">
                  <c:v>9.3496015228426418E-2</c:v>
                </c:pt>
                <c:pt idx="3202">
                  <c:v>9.3478015228426414E-2</c:v>
                </c:pt>
                <c:pt idx="3203">
                  <c:v>9.3461015228426411E-2</c:v>
                </c:pt>
                <c:pt idx="3204">
                  <c:v>9.3443015228426407E-2</c:v>
                </c:pt>
                <c:pt idx="3205">
                  <c:v>9.3425015228426417E-2</c:v>
                </c:pt>
                <c:pt idx="3206">
                  <c:v>9.3407015228426413E-2</c:v>
                </c:pt>
                <c:pt idx="3207">
                  <c:v>9.3389015228426409E-2</c:v>
                </c:pt>
                <c:pt idx="3208">
                  <c:v>9.3371015228426418E-2</c:v>
                </c:pt>
                <c:pt idx="3209">
                  <c:v>9.3353015228426414E-2</c:v>
                </c:pt>
                <c:pt idx="3210">
                  <c:v>9.333501522842641E-2</c:v>
                </c:pt>
                <c:pt idx="3211">
                  <c:v>9.3317015228426406E-2</c:v>
                </c:pt>
                <c:pt idx="3212">
                  <c:v>9.3299015228426416E-2</c:v>
                </c:pt>
                <c:pt idx="3213">
                  <c:v>9.3281015228426412E-2</c:v>
                </c:pt>
                <c:pt idx="3214">
                  <c:v>9.3263015228426407E-2</c:v>
                </c:pt>
                <c:pt idx="3215">
                  <c:v>9.3246015228426418E-2</c:v>
                </c:pt>
                <c:pt idx="3216">
                  <c:v>9.3228015228426414E-2</c:v>
                </c:pt>
                <c:pt idx="3217">
                  <c:v>9.321001522842641E-2</c:v>
                </c:pt>
                <c:pt idx="3218">
                  <c:v>9.3193015228426407E-2</c:v>
                </c:pt>
                <c:pt idx="3219">
                  <c:v>9.3175015228426417E-2</c:v>
                </c:pt>
                <c:pt idx="3220">
                  <c:v>9.3158015228426413E-2</c:v>
                </c:pt>
                <c:pt idx="3221">
                  <c:v>9.314101522842641E-2</c:v>
                </c:pt>
                <c:pt idx="3222">
                  <c:v>9.3124015228426407E-2</c:v>
                </c:pt>
                <c:pt idx="3223">
                  <c:v>9.3106015228426417E-2</c:v>
                </c:pt>
                <c:pt idx="3224">
                  <c:v>9.3089015228426414E-2</c:v>
                </c:pt>
                <c:pt idx="3225">
                  <c:v>9.3072015228426411E-2</c:v>
                </c:pt>
                <c:pt idx="3226">
                  <c:v>9.3056015228426409E-2</c:v>
                </c:pt>
                <c:pt idx="3227">
                  <c:v>9.3039015228426405E-2</c:v>
                </c:pt>
                <c:pt idx="3228">
                  <c:v>9.3022015228426416E-2</c:v>
                </c:pt>
                <c:pt idx="3229">
                  <c:v>9.3006015228426414E-2</c:v>
                </c:pt>
                <c:pt idx="3230">
                  <c:v>9.2990015228426412E-2</c:v>
                </c:pt>
                <c:pt idx="3231">
                  <c:v>9.297401522842641E-2</c:v>
                </c:pt>
                <c:pt idx="3232">
                  <c:v>9.2958015228426408E-2</c:v>
                </c:pt>
                <c:pt idx="3233">
                  <c:v>9.2942015228426406E-2</c:v>
                </c:pt>
                <c:pt idx="3234">
                  <c:v>9.2926015228426417E-2</c:v>
                </c:pt>
                <c:pt idx="3235">
                  <c:v>9.2911015228426416E-2</c:v>
                </c:pt>
                <c:pt idx="3236">
                  <c:v>9.2895015228426414E-2</c:v>
                </c:pt>
                <c:pt idx="3237">
                  <c:v>9.2880015228426413E-2</c:v>
                </c:pt>
                <c:pt idx="3238">
                  <c:v>9.2865015228426412E-2</c:v>
                </c:pt>
                <c:pt idx="3239">
                  <c:v>9.2850015228426411E-2</c:v>
                </c:pt>
                <c:pt idx="3240">
                  <c:v>9.283501522842641E-2</c:v>
                </c:pt>
                <c:pt idx="3241">
                  <c:v>9.282101522842641E-2</c:v>
                </c:pt>
                <c:pt idx="3242">
                  <c:v>9.2807015228426409E-2</c:v>
                </c:pt>
                <c:pt idx="3243">
                  <c:v>9.2793015228426409E-2</c:v>
                </c:pt>
                <c:pt idx="3244">
                  <c:v>9.2779015228426409E-2</c:v>
                </c:pt>
                <c:pt idx="3245">
                  <c:v>9.2765015228426409E-2</c:v>
                </c:pt>
                <c:pt idx="3246">
                  <c:v>9.2751015228426409E-2</c:v>
                </c:pt>
                <c:pt idx="3247">
                  <c:v>9.273801522842641E-2</c:v>
                </c:pt>
                <c:pt idx="3248">
                  <c:v>9.2725015228426411E-2</c:v>
                </c:pt>
                <c:pt idx="3249">
                  <c:v>9.2712015228426412E-2</c:v>
                </c:pt>
                <c:pt idx="3250">
                  <c:v>9.2700015228426413E-2</c:v>
                </c:pt>
                <c:pt idx="3251">
                  <c:v>9.2687015228426414E-2</c:v>
                </c:pt>
                <c:pt idx="3252">
                  <c:v>9.2675015228426416E-2</c:v>
                </c:pt>
                <c:pt idx="3253">
                  <c:v>9.2663015228426418E-2</c:v>
                </c:pt>
                <c:pt idx="3254">
                  <c:v>9.2651015228426406E-2</c:v>
                </c:pt>
                <c:pt idx="3255">
                  <c:v>9.2640015228426409E-2</c:v>
                </c:pt>
                <c:pt idx="3256">
                  <c:v>9.2628015228426411E-2</c:v>
                </c:pt>
                <c:pt idx="3257">
                  <c:v>9.2617015228426414E-2</c:v>
                </c:pt>
                <c:pt idx="3258">
                  <c:v>9.2607015228426418E-2</c:v>
                </c:pt>
                <c:pt idx="3259">
                  <c:v>9.2596015228426407E-2</c:v>
                </c:pt>
                <c:pt idx="3260">
                  <c:v>9.258601522842641E-2</c:v>
                </c:pt>
                <c:pt idx="3261">
                  <c:v>9.2576015228426414E-2</c:v>
                </c:pt>
                <c:pt idx="3262">
                  <c:v>9.2566015228426418E-2</c:v>
                </c:pt>
                <c:pt idx="3263">
                  <c:v>9.2557015228426409E-2</c:v>
                </c:pt>
                <c:pt idx="3264">
                  <c:v>9.2547015228426413E-2</c:v>
                </c:pt>
                <c:pt idx="3265">
                  <c:v>9.2538015228426418E-2</c:v>
                </c:pt>
                <c:pt idx="3266">
                  <c:v>9.253001522842641E-2</c:v>
                </c:pt>
                <c:pt idx="3267">
                  <c:v>9.2521015228426415E-2</c:v>
                </c:pt>
                <c:pt idx="3268">
                  <c:v>9.2513015228426407E-2</c:v>
                </c:pt>
                <c:pt idx="3269">
                  <c:v>9.2505015228426413E-2</c:v>
                </c:pt>
                <c:pt idx="3270">
                  <c:v>9.2498015228426406E-2</c:v>
                </c:pt>
                <c:pt idx="3271">
                  <c:v>9.2490015228426412E-2</c:v>
                </c:pt>
                <c:pt idx="3272">
                  <c:v>9.2483015228426418E-2</c:v>
                </c:pt>
                <c:pt idx="3273">
                  <c:v>9.2476015228426411E-2</c:v>
                </c:pt>
                <c:pt idx="3274">
                  <c:v>9.2470015228426405E-2</c:v>
                </c:pt>
                <c:pt idx="3275">
                  <c:v>9.2464015228426413E-2</c:v>
                </c:pt>
                <c:pt idx="3276">
                  <c:v>9.2458015228426407E-2</c:v>
                </c:pt>
                <c:pt idx="3277">
                  <c:v>9.2452015228426415E-2</c:v>
                </c:pt>
                <c:pt idx="3278">
                  <c:v>9.244701522842641E-2</c:v>
                </c:pt>
                <c:pt idx="3279">
                  <c:v>9.2442015228426419E-2</c:v>
                </c:pt>
                <c:pt idx="3280">
                  <c:v>9.2437015228426414E-2</c:v>
                </c:pt>
                <c:pt idx="3281">
                  <c:v>9.243301522842641E-2</c:v>
                </c:pt>
                <c:pt idx="3282">
                  <c:v>9.2428015228426419E-2</c:v>
                </c:pt>
                <c:pt idx="3283">
                  <c:v>9.2424015228426415E-2</c:v>
                </c:pt>
                <c:pt idx="3284">
                  <c:v>9.2421015228426412E-2</c:v>
                </c:pt>
                <c:pt idx="3285">
                  <c:v>9.2418015228426409E-2</c:v>
                </c:pt>
                <c:pt idx="3286">
                  <c:v>9.2415015228426406E-2</c:v>
                </c:pt>
                <c:pt idx="3287">
                  <c:v>9.2412015228426417E-2</c:v>
                </c:pt>
                <c:pt idx="3288">
                  <c:v>9.2410015228426415E-2</c:v>
                </c:pt>
                <c:pt idx="3289">
                  <c:v>9.2408015228426413E-2</c:v>
                </c:pt>
                <c:pt idx="3290">
                  <c:v>9.2406015228426411E-2</c:v>
                </c:pt>
                <c:pt idx="3291">
                  <c:v>9.240501522842641E-2</c:v>
                </c:pt>
                <c:pt idx="3292">
                  <c:v>9.2404015228426409E-2</c:v>
                </c:pt>
                <c:pt idx="3293">
                  <c:v>9.2403015228426408E-2</c:v>
                </c:pt>
                <c:pt idx="3294">
                  <c:v>9.2402015228426407E-2</c:v>
                </c:pt>
                <c:pt idx="3295">
                  <c:v>9.2402015228426407E-2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Schrodinger!$Q$459</c:f>
              <c:strCache>
                <c:ptCount val="1"/>
                <c:pt idx="0">
                  <c:v>4</c:v>
                </c:pt>
              </c:strCache>
            </c:strRef>
          </c:tx>
          <c:marker>
            <c:symbol val="none"/>
          </c:marker>
          <c:xVal>
            <c:numRef>
              <c:f>Schrodinger!$B$460:$B$4895</c:f>
              <c:numCache>
                <c:formatCode>General</c:formatCode>
                <c:ptCount val="4436"/>
                <c:pt idx="0">
                  <c:v>-4.4491000000000003E-2</c:v>
                </c:pt>
                <c:pt idx="1">
                  <c:v>-4.4073000000000001E-2</c:v>
                </c:pt>
                <c:pt idx="2">
                  <c:v>-4.3654999999999999E-2</c:v>
                </c:pt>
                <c:pt idx="3">
                  <c:v>-4.3234000000000002E-2</c:v>
                </c:pt>
                <c:pt idx="4">
                  <c:v>-4.2812999999999997E-2</c:v>
                </c:pt>
                <c:pt idx="5">
                  <c:v>-4.2389999999999997E-2</c:v>
                </c:pt>
                <c:pt idx="6">
                  <c:v>-4.1966000000000003E-2</c:v>
                </c:pt>
                <c:pt idx="7">
                  <c:v>-4.1541000000000002E-2</c:v>
                </c:pt>
                <c:pt idx="8">
                  <c:v>-4.1114999999999999E-2</c:v>
                </c:pt>
                <c:pt idx="9">
                  <c:v>-4.0688000000000002E-2</c:v>
                </c:pt>
                <c:pt idx="10">
                  <c:v>-4.0259999999999997E-2</c:v>
                </c:pt>
                <c:pt idx="11">
                  <c:v>-3.9830999999999998E-2</c:v>
                </c:pt>
                <c:pt idx="12">
                  <c:v>-3.9399999999999998E-2</c:v>
                </c:pt>
                <c:pt idx="13">
                  <c:v>-3.8968999999999997E-2</c:v>
                </c:pt>
                <c:pt idx="14">
                  <c:v>-3.8537000000000002E-2</c:v>
                </c:pt>
                <c:pt idx="15">
                  <c:v>-3.8103999999999999E-2</c:v>
                </c:pt>
                <c:pt idx="16">
                  <c:v>-3.7671000000000003E-2</c:v>
                </c:pt>
                <c:pt idx="17">
                  <c:v>-3.7235999999999998E-2</c:v>
                </c:pt>
                <c:pt idx="18">
                  <c:v>-3.6801E-2</c:v>
                </c:pt>
                <c:pt idx="19">
                  <c:v>-3.6365000000000001E-2</c:v>
                </c:pt>
                <c:pt idx="20">
                  <c:v>-3.5928000000000002E-2</c:v>
                </c:pt>
                <c:pt idx="21">
                  <c:v>-3.5491000000000002E-2</c:v>
                </c:pt>
                <c:pt idx="22">
                  <c:v>-3.5053000000000001E-2</c:v>
                </c:pt>
                <c:pt idx="23">
                  <c:v>-3.4613999999999999E-2</c:v>
                </c:pt>
                <c:pt idx="24">
                  <c:v>-3.4174999999999997E-2</c:v>
                </c:pt>
                <c:pt idx="25">
                  <c:v>-3.3736000000000002E-2</c:v>
                </c:pt>
                <c:pt idx="26">
                  <c:v>-3.3295999999999999E-2</c:v>
                </c:pt>
                <c:pt idx="27">
                  <c:v>-3.2855000000000002E-2</c:v>
                </c:pt>
                <c:pt idx="28">
                  <c:v>-3.2413999999999998E-2</c:v>
                </c:pt>
                <c:pt idx="29">
                  <c:v>-3.1973000000000001E-2</c:v>
                </c:pt>
                <c:pt idx="30">
                  <c:v>-3.1531999999999998E-2</c:v>
                </c:pt>
                <c:pt idx="31">
                  <c:v>-3.109E-2</c:v>
                </c:pt>
                <c:pt idx="32">
                  <c:v>-3.0648000000000002E-2</c:v>
                </c:pt>
                <c:pt idx="33">
                  <c:v>-3.0204999999999999E-2</c:v>
                </c:pt>
                <c:pt idx="34">
                  <c:v>-2.9763000000000001E-2</c:v>
                </c:pt>
                <c:pt idx="35">
                  <c:v>-2.9319999999999999E-2</c:v>
                </c:pt>
                <c:pt idx="36">
                  <c:v>-2.8877E-2</c:v>
                </c:pt>
                <c:pt idx="37">
                  <c:v>-2.8434000000000001E-2</c:v>
                </c:pt>
                <c:pt idx="38">
                  <c:v>-2.7990999999999999E-2</c:v>
                </c:pt>
                <c:pt idx="39">
                  <c:v>-2.7546999999999999E-2</c:v>
                </c:pt>
                <c:pt idx="40">
                  <c:v>-2.7104E-2</c:v>
                </c:pt>
                <c:pt idx="41">
                  <c:v>-2.6661000000000001E-2</c:v>
                </c:pt>
                <c:pt idx="42">
                  <c:v>-2.6218000000000002E-2</c:v>
                </c:pt>
                <c:pt idx="43">
                  <c:v>-2.5774999999999999E-2</c:v>
                </c:pt>
                <c:pt idx="44">
                  <c:v>-2.5332E-2</c:v>
                </c:pt>
                <c:pt idx="45">
                  <c:v>-2.4889000000000001E-2</c:v>
                </c:pt>
                <c:pt idx="46">
                  <c:v>-2.4445999999999999E-2</c:v>
                </c:pt>
                <c:pt idx="47">
                  <c:v>-2.4003E-2</c:v>
                </c:pt>
                <c:pt idx="48">
                  <c:v>-2.3560999999999999E-2</c:v>
                </c:pt>
                <c:pt idx="49">
                  <c:v>-2.3119000000000001E-2</c:v>
                </c:pt>
                <c:pt idx="50">
                  <c:v>-2.2676999999999999E-2</c:v>
                </c:pt>
                <c:pt idx="51">
                  <c:v>-2.2235000000000001E-2</c:v>
                </c:pt>
                <c:pt idx="52">
                  <c:v>-2.1793E-2</c:v>
                </c:pt>
                <c:pt idx="53">
                  <c:v>-2.1351999999999999E-2</c:v>
                </c:pt>
                <c:pt idx="54">
                  <c:v>-2.0910999999999999E-2</c:v>
                </c:pt>
                <c:pt idx="55">
                  <c:v>-2.0469999999999999E-2</c:v>
                </c:pt>
                <c:pt idx="56">
                  <c:v>-2.0029999999999999E-2</c:v>
                </c:pt>
                <c:pt idx="57">
                  <c:v>-1.959E-2</c:v>
                </c:pt>
                <c:pt idx="58">
                  <c:v>-1.915E-2</c:v>
                </c:pt>
                <c:pt idx="59">
                  <c:v>-1.8710999999999998E-2</c:v>
                </c:pt>
                <c:pt idx="60">
                  <c:v>-1.8272E-2</c:v>
                </c:pt>
                <c:pt idx="61">
                  <c:v>-1.7833000000000002E-2</c:v>
                </c:pt>
                <c:pt idx="62">
                  <c:v>-1.7395000000000001E-2</c:v>
                </c:pt>
                <c:pt idx="63">
                  <c:v>-1.6957E-2</c:v>
                </c:pt>
                <c:pt idx="64">
                  <c:v>-1.652E-2</c:v>
                </c:pt>
                <c:pt idx="65">
                  <c:v>-1.6083E-2</c:v>
                </c:pt>
                <c:pt idx="66">
                  <c:v>-1.5646E-2</c:v>
                </c:pt>
                <c:pt idx="67">
                  <c:v>-1.521E-2</c:v>
                </c:pt>
                <c:pt idx="68">
                  <c:v>-1.4774000000000001E-2</c:v>
                </c:pt>
                <c:pt idx="69">
                  <c:v>-1.4338999999999999E-2</c:v>
                </c:pt>
                <c:pt idx="70">
                  <c:v>-1.3904E-2</c:v>
                </c:pt>
                <c:pt idx="71">
                  <c:v>-1.3469999999999999E-2</c:v>
                </c:pt>
                <c:pt idx="72">
                  <c:v>-1.3036000000000001E-2</c:v>
                </c:pt>
                <c:pt idx="73">
                  <c:v>-1.2602E-2</c:v>
                </c:pt>
                <c:pt idx="74">
                  <c:v>-1.2168999999999999E-2</c:v>
                </c:pt>
                <c:pt idx="75">
                  <c:v>-1.1736E-2</c:v>
                </c:pt>
                <c:pt idx="76">
                  <c:v>-1.1304E-2</c:v>
                </c:pt>
                <c:pt idx="77">
                  <c:v>-1.0872E-2</c:v>
                </c:pt>
                <c:pt idx="78">
                  <c:v>-1.044E-2</c:v>
                </c:pt>
                <c:pt idx="79">
                  <c:v>-1.0009000000000001E-2</c:v>
                </c:pt>
                <c:pt idx="80">
                  <c:v>-9.5779999999999997E-3</c:v>
                </c:pt>
                <c:pt idx="81">
                  <c:v>-9.1479999999999999E-3</c:v>
                </c:pt>
                <c:pt idx="82">
                  <c:v>-8.7170000000000008E-3</c:v>
                </c:pt>
                <c:pt idx="83">
                  <c:v>-8.2880000000000002E-3</c:v>
                </c:pt>
                <c:pt idx="84">
                  <c:v>-7.8580000000000004E-3</c:v>
                </c:pt>
                <c:pt idx="85">
                  <c:v>-7.4289999999999998E-3</c:v>
                </c:pt>
                <c:pt idx="86">
                  <c:v>-7.0000000000000001E-3</c:v>
                </c:pt>
                <c:pt idx="87">
                  <c:v>-6.5719999999999997E-3</c:v>
                </c:pt>
                <c:pt idx="88">
                  <c:v>-6.1440000000000002E-3</c:v>
                </c:pt>
                <c:pt idx="89">
                  <c:v>-5.7159999999999997E-3</c:v>
                </c:pt>
                <c:pt idx="90">
                  <c:v>-5.2880000000000002E-3</c:v>
                </c:pt>
                <c:pt idx="91">
                  <c:v>-4.8609999999999999E-3</c:v>
                </c:pt>
                <c:pt idx="92">
                  <c:v>-4.4339999999999996E-3</c:v>
                </c:pt>
                <c:pt idx="93">
                  <c:v>-4.0070000000000001E-3</c:v>
                </c:pt>
                <c:pt idx="94">
                  <c:v>-3.5799999999999998E-3</c:v>
                </c:pt>
                <c:pt idx="95">
                  <c:v>-3.153E-3</c:v>
                </c:pt>
                <c:pt idx="96">
                  <c:v>-2.7269999999999998E-3</c:v>
                </c:pt>
                <c:pt idx="97">
                  <c:v>-2.3E-3</c:v>
                </c:pt>
                <c:pt idx="98">
                  <c:v>-1.874E-3</c:v>
                </c:pt>
                <c:pt idx="99">
                  <c:v>-1.4480000000000001E-3</c:v>
                </c:pt>
                <c:pt idx="100">
                  <c:v>-1.0219999999999999E-3</c:v>
                </c:pt>
                <c:pt idx="101">
                  <c:v>-5.9500000000000004E-4</c:v>
                </c:pt>
                <c:pt idx="102">
                  <c:v>-1.6899999999999999E-4</c:v>
                </c:pt>
                <c:pt idx="103">
                  <c:v>2.5700000000000001E-4</c:v>
                </c:pt>
                <c:pt idx="104">
                  <c:v>6.8300000000000001E-4</c:v>
                </c:pt>
                <c:pt idx="105">
                  <c:v>1.109E-3</c:v>
                </c:pt>
                <c:pt idx="106">
                  <c:v>1.5349999999999999E-3</c:v>
                </c:pt>
                <c:pt idx="107">
                  <c:v>1.9610000000000001E-3</c:v>
                </c:pt>
                <c:pt idx="108">
                  <c:v>2.3869999999999998E-3</c:v>
                </c:pt>
                <c:pt idx="109">
                  <c:v>2.8140000000000001E-3</c:v>
                </c:pt>
                <c:pt idx="110">
                  <c:v>3.2399999999999998E-3</c:v>
                </c:pt>
                <c:pt idx="111">
                  <c:v>3.6670000000000001E-3</c:v>
                </c:pt>
                <c:pt idx="112">
                  <c:v>4.0940000000000004E-3</c:v>
                </c:pt>
                <c:pt idx="113">
                  <c:v>4.5209999999999998E-3</c:v>
                </c:pt>
                <c:pt idx="114">
                  <c:v>4.9480000000000001E-3</c:v>
                </c:pt>
                <c:pt idx="115">
                  <c:v>5.3759999999999997E-3</c:v>
                </c:pt>
                <c:pt idx="116">
                  <c:v>5.803E-3</c:v>
                </c:pt>
                <c:pt idx="117">
                  <c:v>6.2310000000000004E-3</c:v>
                </c:pt>
                <c:pt idx="118">
                  <c:v>6.6600000000000001E-3</c:v>
                </c:pt>
                <c:pt idx="119">
                  <c:v>7.0879999999999997E-3</c:v>
                </c:pt>
                <c:pt idx="120">
                  <c:v>7.5170000000000002E-3</c:v>
                </c:pt>
                <c:pt idx="121">
                  <c:v>7.9459999999999999E-3</c:v>
                </c:pt>
                <c:pt idx="122">
                  <c:v>8.3759999999999998E-3</c:v>
                </c:pt>
                <c:pt idx="123">
                  <c:v>8.8050000000000003E-3</c:v>
                </c:pt>
                <c:pt idx="124">
                  <c:v>9.2359999999999994E-3</c:v>
                </c:pt>
                <c:pt idx="125">
                  <c:v>9.6659999999999992E-3</c:v>
                </c:pt>
                <c:pt idx="126">
                  <c:v>1.0097E-2</c:v>
                </c:pt>
                <c:pt idx="127">
                  <c:v>1.0527999999999999E-2</c:v>
                </c:pt>
                <c:pt idx="128">
                  <c:v>1.0959999999999999E-2</c:v>
                </c:pt>
                <c:pt idx="129">
                  <c:v>1.1391999999999999E-2</c:v>
                </c:pt>
                <c:pt idx="130">
                  <c:v>1.1823999999999999E-2</c:v>
                </c:pt>
                <c:pt idx="131">
                  <c:v>1.2257000000000001E-2</c:v>
                </c:pt>
                <c:pt idx="132">
                  <c:v>1.2690999999999999E-2</c:v>
                </c:pt>
                <c:pt idx="133">
                  <c:v>1.3124E-2</c:v>
                </c:pt>
                <c:pt idx="134">
                  <c:v>1.3558000000000001E-2</c:v>
                </c:pt>
                <c:pt idx="135">
                  <c:v>1.3993E-2</c:v>
                </c:pt>
                <c:pt idx="136">
                  <c:v>1.4428E-2</c:v>
                </c:pt>
                <c:pt idx="137">
                  <c:v>1.4862999999999999E-2</c:v>
                </c:pt>
                <c:pt idx="138">
                  <c:v>1.5299E-2</c:v>
                </c:pt>
                <c:pt idx="139">
                  <c:v>1.5734999999999999E-2</c:v>
                </c:pt>
                <c:pt idx="140">
                  <c:v>1.6171999999999999E-2</c:v>
                </c:pt>
                <c:pt idx="141">
                  <c:v>1.6608999999999999E-2</c:v>
                </c:pt>
                <c:pt idx="142">
                  <c:v>1.7047E-2</c:v>
                </c:pt>
                <c:pt idx="143">
                  <c:v>1.7484E-2</c:v>
                </c:pt>
                <c:pt idx="144">
                  <c:v>1.7923000000000001E-2</c:v>
                </c:pt>
                <c:pt idx="145">
                  <c:v>1.8360999999999999E-2</c:v>
                </c:pt>
                <c:pt idx="146">
                  <c:v>1.8800000000000001E-2</c:v>
                </c:pt>
                <c:pt idx="147">
                  <c:v>1.924E-2</c:v>
                </c:pt>
                <c:pt idx="148">
                  <c:v>1.968E-2</c:v>
                </c:pt>
                <c:pt idx="149">
                  <c:v>2.0119999999999999E-2</c:v>
                </c:pt>
                <c:pt idx="150">
                  <c:v>2.0559999999999998E-2</c:v>
                </c:pt>
                <c:pt idx="151">
                  <c:v>2.1000999999999999E-2</c:v>
                </c:pt>
                <c:pt idx="152">
                  <c:v>2.1441999999999999E-2</c:v>
                </c:pt>
                <c:pt idx="153">
                  <c:v>2.1883E-2</c:v>
                </c:pt>
                <c:pt idx="154">
                  <c:v>2.2325000000000001E-2</c:v>
                </c:pt>
                <c:pt idx="155">
                  <c:v>2.2766999999999999E-2</c:v>
                </c:pt>
                <c:pt idx="156">
                  <c:v>2.3209E-2</c:v>
                </c:pt>
                <c:pt idx="157">
                  <c:v>2.3650999999999998E-2</c:v>
                </c:pt>
                <c:pt idx="158">
                  <c:v>2.4094000000000001E-2</c:v>
                </c:pt>
                <c:pt idx="159">
                  <c:v>2.4535999999999999E-2</c:v>
                </c:pt>
                <c:pt idx="160">
                  <c:v>2.4979000000000001E-2</c:v>
                </c:pt>
                <c:pt idx="161">
                  <c:v>2.5422E-2</c:v>
                </c:pt>
                <c:pt idx="162">
                  <c:v>2.5864999999999999E-2</c:v>
                </c:pt>
                <c:pt idx="163">
                  <c:v>2.6308000000000002E-2</c:v>
                </c:pt>
                <c:pt idx="164">
                  <c:v>2.6752000000000001E-2</c:v>
                </c:pt>
                <c:pt idx="165">
                  <c:v>2.7195E-2</c:v>
                </c:pt>
                <c:pt idx="166">
                  <c:v>2.7637999999999999E-2</c:v>
                </c:pt>
                <c:pt idx="167">
                  <c:v>2.8080999999999998E-2</c:v>
                </c:pt>
                <c:pt idx="168">
                  <c:v>2.8524000000000001E-2</c:v>
                </c:pt>
                <c:pt idx="169">
                  <c:v>2.8967E-2</c:v>
                </c:pt>
                <c:pt idx="170">
                  <c:v>2.9409999999999999E-2</c:v>
                </c:pt>
                <c:pt idx="171">
                  <c:v>2.9853000000000001E-2</c:v>
                </c:pt>
                <c:pt idx="172">
                  <c:v>3.0296E-2</c:v>
                </c:pt>
                <c:pt idx="173">
                  <c:v>3.0738000000000001E-2</c:v>
                </c:pt>
                <c:pt idx="174">
                  <c:v>3.1179999999999999E-2</c:v>
                </c:pt>
                <c:pt idx="175">
                  <c:v>3.1621999999999997E-2</c:v>
                </c:pt>
                <c:pt idx="176">
                  <c:v>3.2063000000000001E-2</c:v>
                </c:pt>
                <c:pt idx="177">
                  <c:v>3.2504999999999999E-2</c:v>
                </c:pt>
                <c:pt idx="178">
                  <c:v>3.2945000000000002E-2</c:v>
                </c:pt>
                <c:pt idx="179">
                  <c:v>3.3385999999999999E-2</c:v>
                </c:pt>
                <c:pt idx="180">
                  <c:v>3.3826000000000002E-2</c:v>
                </c:pt>
                <c:pt idx="181">
                  <c:v>3.4264999999999997E-2</c:v>
                </c:pt>
                <c:pt idx="182">
                  <c:v>3.4703999999999999E-2</c:v>
                </c:pt>
                <c:pt idx="183">
                  <c:v>3.5143000000000001E-2</c:v>
                </c:pt>
                <c:pt idx="184">
                  <c:v>3.5580000000000001E-2</c:v>
                </c:pt>
                <c:pt idx="185">
                  <c:v>3.6018000000000001E-2</c:v>
                </c:pt>
                <c:pt idx="186">
                  <c:v>3.6454E-2</c:v>
                </c:pt>
                <c:pt idx="187">
                  <c:v>3.6889999999999999E-2</c:v>
                </c:pt>
                <c:pt idx="188">
                  <c:v>3.7324999999999997E-2</c:v>
                </c:pt>
                <c:pt idx="189">
                  <c:v>3.7760000000000002E-2</c:v>
                </c:pt>
                <c:pt idx="190">
                  <c:v>3.8192999999999998E-2</c:v>
                </c:pt>
                <c:pt idx="191">
                  <c:v>3.8626000000000001E-2</c:v>
                </c:pt>
                <c:pt idx="192">
                  <c:v>3.9058000000000002E-2</c:v>
                </c:pt>
                <c:pt idx="193">
                  <c:v>3.9489000000000003E-2</c:v>
                </c:pt>
                <c:pt idx="194">
                  <c:v>3.9919000000000003E-2</c:v>
                </c:pt>
                <c:pt idx="195">
                  <c:v>4.0348000000000002E-2</c:v>
                </c:pt>
                <c:pt idx="196">
                  <c:v>4.0776E-2</c:v>
                </c:pt>
                <c:pt idx="197">
                  <c:v>4.1202999999999997E-2</c:v>
                </c:pt>
                <c:pt idx="198">
                  <c:v>4.1628999999999999E-2</c:v>
                </c:pt>
                <c:pt idx="199">
                  <c:v>4.2053E-2</c:v>
                </c:pt>
                <c:pt idx="200">
                  <c:v>4.2477000000000001E-2</c:v>
                </c:pt>
                <c:pt idx="201">
                  <c:v>4.2899E-2</c:v>
                </c:pt>
                <c:pt idx="202">
                  <c:v>4.3320999999999998E-2</c:v>
                </c:pt>
                <c:pt idx="203">
                  <c:v>4.3741000000000002E-2</c:v>
                </c:pt>
                <c:pt idx="204">
                  <c:v>4.4158999999999997E-2</c:v>
                </c:pt>
                <c:pt idx="205">
                  <c:v>4.4576999999999999E-2</c:v>
                </c:pt>
                <c:pt idx="206">
                  <c:v>4.4992999999999998E-2</c:v>
                </c:pt>
                <c:pt idx="207">
                  <c:v>4.5407000000000003E-2</c:v>
                </c:pt>
                <c:pt idx="208">
                  <c:v>4.5821000000000001E-2</c:v>
                </c:pt>
                <c:pt idx="209">
                  <c:v>4.6233000000000003E-2</c:v>
                </c:pt>
                <c:pt idx="210">
                  <c:v>4.6642999999999997E-2</c:v>
                </c:pt>
                <c:pt idx="211">
                  <c:v>4.7051999999999997E-2</c:v>
                </c:pt>
                <c:pt idx="212">
                  <c:v>4.7459000000000001E-2</c:v>
                </c:pt>
                <c:pt idx="213">
                  <c:v>4.7864999999999998E-2</c:v>
                </c:pt>
                <c:pt idx="214">
                  <c:v>4.8268999999999999E-2</c:v>
                </c:pt>
                <c:pt idx="215">
                  <c:v>4.8672E-2</c:v>
                </c:pt>
                <c:pt idx="217">
                  <c:v>-5.8000000000000003E-2</c:v>
                </c:pt>
                <c:pt idx="218">
                  <c:v>-5.7999000000000002E-2</c:v>
                </c:pt>
                <c:pt idx="219">
                  <c:v>-5.7995999999999999E-2</c:v>
                </c:pt>
                <c:pt idx="220">
                  <c:v>-5.799E-2</c:v>
                </c:pt>
                <c:pt idx="221">
                  <c:v>-5.7983E-2</c:v>
                </c:pt>
                <c:pt idx="222">
                  <c:v>-5.7972999999999997E-2</c:v>
                </c:pt>
                <c:pt idx="223">
                  <c:v>-5.7960999999999999E-2</c:v>
                </c:pt>
                <c:pt idx="224">
                  <c:v>-5.7946999999999999E-2</c:v>
                </c:pt>
                <c:pt idx="225">
                  <c:v>-5.7931000000000003E-2</c:v>
                </c:pt>
                <c:pt idx="226">
                  <c:v>-5.7912999999999999E-2</c:v>
                </c:pt>
                <c:pt idx="227">
                  <c:v>-5.7891999999999999E-2</c:v>
                </c:pt>
                <c:pt idx="228">
                  <c:v>-5.7869999999999998E-2</c:v>
                </c:pt>
                <c:pt idx="229">
                  <c:v>-5.7845000000000001E-2</c:v>
                </c:pt>
                <c:pt idx="230">
                  <c:v>-5.7818000000000001E-2</c:v>
                </c:pt>
                <c:pt idx="231">
                  <c:v>-5.7789E-2</c:v>
                </c:pt>
                <c:pt idx="232">
                  <c:v>-5.7757999999999997E-2</c:v>
                </c:pt>
                <c:pt idx="233">
                  <c:v>-5.7723999999999998E-2</c:v>
                </c:pt>
                <c:pt idx="234">
                  <c:v>-5.7688999999999997E-2</c:v>
                </c:pt>
                <c:pt idx="235">
                  <c:v>-5.7651000000000001E-2</c:v>
                </c:pt>
                <c:pt idx="236">
                  <c:v>-5.7611000000000002E-2</c:v>
                </c:pt>
                <c:pt idx="237">
                  <c:v>-5.7569000000000002E-2</c:v>
                </c:pt>
                <c:pt idx="238">
                  <c:v>-5.7525E-2</c:v>
                </c:pt>
                <c:pt idx="239">
                  <c:v>-5.7479000000000002E-2</c:v>
                </c:pt>
                <c:pt idx="240">
                  <c:v>-5.7431000000000003E-2</c:v>
                </c:pt>
                <c:pt idx="241">
                  <c:v>-5.738E-2</c:v>
                </c:pt>
                <c:pt idx="242">
                  <c:v>-5.7327999999999997E-2</c:v>
                </c:pt>
                <c:pt idx="243">
                  <c:v>-5.7272999999999998E-2</c:v>
                </c:pt>
                <c:pt idx="244">
                  <c:v>-5.7216000000000003E-2</c:v>
                </c:pt>
                <c:pt idx="245">
                  <c:v>-5.7156999999999999E-2</c:v>
                </c:pt>
                <c:pt idx="246">
                  <c:v>-5.7096000000000001E-2</c:v>
                </c:pt>
                <c:pt idx="247">
                  <c:v>-5.7033E-2</c:v>
                </c:pt>
                <c:pt idx="248">
                  <c:v>-5.6967999999999998E-2</c:v>
                </c:pt>
                <c:pt idx="249">
                  <c:v>-5.6899999999999999E-2</c:v>
                </c:pt>
                <c:pt idx="250">
                  <c:v>-5.6831E-2</c:v>
                </c:pt>
                <c:pt idx="251">
                  <c:v>-5.6758999999999997E-2</c:v>
                </c:pt>
                <c:pt idx="252">
                  <c:v>-5.6684999999999999E-2</c:v>
                </c:pt>
                <c:pt idx="253">
                  <c:v>-5.6610000000000001E-2</c:v>
                </c:pt>
                <c:pt idx="254">
                  <c:v>-5.6531999999999999E-2</c:v>
                </c:pt>
                <c:pt idx="255">
                  <c:v>-5.6452000000000002E-2</c:v>
                </c:pt>
                <c:pt idx="256">
                  <c:v>-5.6369000000000002E-2</c:v>
                </c:pt>
                <c:pt idx="257">
                  <c:v>-5.6285000000000002E-2</c:v>
                </c:pt>
                <c:pt idx="258">
                  <c:v>-5.6198999999999999E-2</c:v>
                </c:pt>
                <c:pt idx="259">
                  <c:v>-5.6111000000000001E-2</c:v>
                </c:pt>
                <c:pt idx="260">
                  <c:v>-5.602E-2</c:v>
                </c:pt>
                <c:pt idx="261">
                  <c:v>-5.5927999999999999E-2</c:v>
                </c:pt>
                <c:pt idx="262">
                  <c:v>-5.5833000000000001E-2</c:v>
                </c:pt>
                <c:pt idx="263">
                  <c:v>-5.5736000000000001E-2</c:v>
                </c:pt>
                <c:pt idx="264">
                  <c:v>-5.5638E-2</c:v>
                </c:pt>
                <c:pt idx="265">
                  <c:v>-5.5537000000000003E-2</c:v>
                </c:pt>
                <c:pt idx="266">
                  <c:v>-5.5433999999999997E-2</c:v>
                </c:pt>
                <c:pt idx="267">
                  <c:v>-5.5329000000000003E-2</c:v>
                </c:pt>
                <c:pt idx="268">
                  <c:v>-5.5223000000000001E-2</c:v>
                </c:pt>
                <c:pt idx="269">
                  <c:v>-5.5114000000000003E-2</c:v>
                </c:pt>
                <c:pt idx="270">
                  <c:v>-5.5003000000000003E-2</c:v>
                </c:pt>
                <c:pt idx="271">
                  <c:v>-5.4890000000000001E-2</c:v>
                </c:pt>
                <c:pt idx="272">
                  <c:v>-5.4774999999999997E-2</c:v>
                </c:pt>
                <c:pt idx="273">
                  <c:v>-5.4657999999999998E-2</c:v>
                </c:pt>
                <c:pt idx="274">
                  <c:v>-5.4538999999999997E-2</c:v>
                </c:pt>
                <c:pt idx="275">
                  <c:v>-5.4418000000000001E-2</c:v>
                </c:pt>
                <c:pt idx="276">
                  <c:v>-5.4295000000000003E-2</c:v>
                </c:pt>
                <c:pt idx="277">
                  <c:v>-5.4170000000000003E-2</c:v>
                </c:pt>
                <c:pt idx="278">
                  <c:v>-5.4043000000000001E-2</c:v>
                </c:pt>
                <c:pt idx="279">
                  <c:v>-5.3914999999999998E-2</c:v>
                </c:pt>
                <c:pt idx="280">
                  <c:v>-5.3783999999999998E-2</c:v>
                </c:pt>
                <c:pt idx="281">
                  <c:v>-5.3650999999999997E-2</c:v>
                </c:pt>
                <c:pt idx="282">
                  <c:v>-5.3516000000000001E-2</c:v>
                </c:pt>
                <c:pt idx="283">
                  <c:v>-5.3379000000000003E-2</c:v>
                </c:pt>
                <c:pt idx="284">
                  <c:v>-5.3240999999999997E-2</c:v>
                </c:pt>
                <c:pt idx="285">
                  <c:v>-5.3100000000000001E-2</c:v>
                </c:pt>
                <c:pt idx="286">
                  <c:v>-5.2957999999999998E-2</c:v>
                </c:pt>
                <c:pt idx="287">
                  <c:v>-5.2814E-2</c:v>
                </c:pt>
                <c:pt idx="288">
                  <c:v>-5.2666999999999999E-2</c:v>
                </c:pt>
                <c:pt idx="289">
                  <c:v>-5.2519000000000003E-2</c:v>
                </c:pt>
                <c:pt idx="290">
                  <c:v>-5.2368999999999999E-2</c:v>
                </c:pt>
                <c:pt idx="291">
                  <c:v>-5.2217E-2</c:v>
                </c:pt>
                <c:pt idx="292">
                  <c:v>-5.2062999999999998E-2</c:v>
                </c:pt>
                <c:pt idx="293">
                  <c:v>-5.1908000000000003E-2</c:v>
                </c:pt>
                <c:pt idx="294">
                  <c:v>-5.1749999999999997E-2</c:v>
                </c:pt>
                <c:pt idx="295">
                  <c:v>-5.1590999999999998E-2</c:v>
                </c:pt>
                <c:pt idx="296">
                  <c:v>-5.1429000000000002E-2</c:v>
                </c:pt>
                <c:pt idx="297">
                  <c:v>-5.1265999999999999E-2</c:v>
                </c:pt>
                <c:pt idx="298">
                  <c:v>-5.1102000000000002E-2</c:v>
                </c:pt>
                <c:pt idx="299">
                  <c:v>-5.0935000000000001E-2</c:v>
                </c:pt>
                <c:pt idx="300">
                  <c:v>-5.0767E-2</c:v>
                </c:pt>
                <c:pt idx="301">
                  <c:v>-5.0596000000000002E-2</c:v>
                </c:pt>
                <c:pt idx="302">
                  <c:v>-5.0423999999999997E-2</c:v>
                </c:pt>
                <c:pt idx="303">
                  <c:v>-5.0250999999999997E-2</c:v>
                </c:pt>
                <c:pt idx="304">
                  <c:v>-5.0075000000000001E-2</c:v>
                </c:pt>
                <c:pt idx="305">
                  <c:v>-4.9897999999999998E-2</c:v>
                </c:pt>
                <c:pt idx="306">
                  <c:v>-4.9718999999999999E-2</c:v>
                </c:pt>
                <c:pt idx="307">
                  <c:v>-4.9537999999999999E-2</c:v>
                </c:pt>
                <c:pt idx="308">
                  <c:v>-4.9355999999999997E-2</c:v>
                </c:pt>
                <c:pt idx="309">
                  <c:v>-4.9172E-2</c:v>
                </c:pt>
                <c:pt idx="310">
                  <c:v>-4.8986000000000002E-2</c:v>
                </c:pt>
                <c:pt idx="311">
                  <c:v>-4.8798000000000001E-2</c:v>
                </c:pt>
                <c:pt idx="312">
                  <c:v>-4.8608999999999999E-2</c:v>
                </c:pt>
                <c:pt idx="313">
                  <c:v>-4.8418000000000003E-2</c:v>
                </c:pt>
                <c:pt idx="314">
                  <c:v>-4.8225999999999998E-2</c:v>
                </c:pt>
                <c:pt idx="315">
                  <c:v>-4.8031999999999998E-2</c:v>
                </c:pt>
                <c:pt idx="316">
                  <c:v>-4.7835999999999997E-2</c:v>
                </c:pt>
                <c:pt idx="317">
                  <c:v>-4.7639000000000001E-2</c:v>
                </c:pt>
                <c:pt idx="318">
                  <c:v>-4.7440000000000003E-2</c:v>
                </c:pt>
                <c:pt idx="319">
                  <c:v>-4.7239999999999997E-2</c:v>
                </c:pt>
                <c:pt idx="320">
                  <c:v>-4.7038000000000003E-2</c:v>
                </c:pt>
                <c:pt idx="321">
                  <c:v>-4.6835000000000002E-2</c:v>
                </c:pt>
                <c:pt idx="322">
                  <c:v>-4.6629999999999998E-2</c:v>
                </c:pt>
                <c:pt idx="323">
                  <c:v>-4.6422999999999999E-2</c:v>
                </c:pt>
                <c:pt idx="324">
                  <c:v>-4.6214999999999999E-2</c:v>
                </c:pt>
                <c:pt idx="325">
                  <c:v>-4.6005999999999998E-2</c:v>
                </c:pt>
                <c:pt idx="326">
                  <c:v>-4.5795000000000002E-2</c:v>
                </c:pt>
                <c:pt idx="327">
                  <c:v>-4.5581999999999998E-2</c:v>
                </c:pt>
                <c:pt idx="328">
                  <c:v>-4.5369E-2</c:v>
                </c:pt>
                <c:pt idx="329">
                  <c:v>-4.5152999999999999E-2</c:v>
                </c:pt>
                <c:pt idx="330">
                  <c:v>-4.4936999999999998E-2</c:v>
                </c:pt>
                <c:pt idx="331">
                  <c:v>-4.4719000000000002E-2</c:v>
                </c:pt>
                <c:pt idx="332">
                  <c:v>-4.4498999999999997E-2</c:v>
                </c:pt>
                <c:pt idx="333">
                  <c:v>-4.4277999999999998E-2</c:v>
                </c:pt>
                <c:pt idx="334">
                  <c:v>-4.4055999999999998E-2</c:v>
                </c:pt>
                <c:pt idx="335">
                  <c:v>-4.3832999999999997E-2</c:v>
                </c:pt>
                <c:pt idx="336">
                  <c:v>-4.3608000000000001E-2</c:v>
                </c:pt>
                <c:pt idx="337">
                  <c:v>-4.3381999999999997E-2</c:v>
                </c:pt>
                <c:pt idx="338">
                  <c:v>-4.3154999999999999E-2</c:v>
                </c:pt>
                <c:pt idx="339">
                  <c:v>-4.2925999999999999E-2</c:v>
                </c:pt>
                <c:pt idx="340">
                  <c:v>-4.2696999999999999E-2</c:v>
                </c:pt>
                <c:pt idx="341">
                  <c:v>-4.2465999999999997E-2</c:v>
                </c:pt>
                <c:pt idx="342">
                  <c:v>-4.2233E-2</c:v>
                </c:pt>
                <c:pt idx="343">
                  <c:v>-4.2000000000000003E-2</c:v>
                </c:pt>
                <c:pt idx="344">
                  <c:v>-4.1764999999999997E-2</c:v>
                </c:pt>
                <c:pt idx="345">
                  <c:v>-4.1529999999999997E-2</c:v>
                </c:pt>
                <c:pt idx="346">
                  <c:v>-4.1293000000000003E-2</c:v>
                </c:pt>
                <c:pt idx="347">
                  <c:v>-4.1055000000000001E-2</c:v>
                </c:pt>
                <c:pt idx="348">
                  <c:v>-4.0815999999999998E-2</c:v>
                </c:pt>
                <c:pt idx="349">
                  <c:v>-4.0576000000000001E-2</c:v>
                </c:pt>
                <c:pt idx="350">
                  <c:v>-4.0335000000000003E-2</c:v>
                </c:pt>
                <c:pt idx="351">
                  <c:v>-4.0092999999999997E-2</c:v>
                </c:pt>
                <c:pt idx="352">
                  <c:v>-3.9849999999999997E-2</c:v>
                </c:pt>
                <c:pt idx="353">
                  <c:v>-3.9605000000000001E-2</c:v>
                </c:pt>
                <c:pt idx="354">
                  <c:v>-3.9359999999999999E-2</c:v>
                </c:pt>
                <c:pt idx="355">
                  <c:v>-3.9114000000000003E-2</c:v>
                </c:pt>
                <c:pt idx="356">
                  <c:v>-3.8866999999999999E-2</c:v>
                </c:pt>
                <c:pt idx="357">
                  <c:v>-3.8619000000000001E-2</c:v>
                </c:pt>
                <c:pt idx="358">
                  <c:v>-3.8371000000000002E-2</c:v>
                </c:pt>
                <c:pt idx="359">
                  <c:v>-3.8121000000000002E-2</c:v>
                </c:pt>
                <c:pt idx="360">
                  <c:v>-3.7870000000000001E-2</c:v>
                </c:pt>
                <c:pt idx="361">
                  <c:v>-3.7619E-2</c:v>
                </c:pt>
                <c:pt idx="362">
                  <c:v>-3.7366999999999997E-2</c:v>
                </c:pt>
                <c:pt idx="363">
                  <c:v>-3.7114000000000001E-2</c:v>
                </c:pt>
                <c:pt idx="364">
                  <c:v>-3.6859999999999997E-2</c:v>
                </c:pt>
                <c:pt idx="365">
                  <c:v>-3.6606E-2</c:v>
                </c:pt>
                <c:pt idx="366">
                  <c:v>-3.6351000000000001E-2</c:v>
                </c:pt>
                <c:pt idx="367">
                  <c:v>-3.6095000000000002E-2</c:v>
                </c:pt>
                <c:pt idx="368">
                  <c:v>-3.5838000000000002E-2</c:v>
                </c:pt>
                <c:pt idx="369">
                  <c:v>-3.5581000000000002E-2</c:v>
                </c:pt>
                <c:pt idx="370">
                  <c:v>-3.5323E-2</c:v>
                </c:pt>
                <c:pt idx="371">
                  <c:v>-3.5064999999999999E-2</c:v>
                </c:pt>
                <c:pt idx="372">
                  <c:v>-3.4805000000000003E-2</c:v>
                </c:pt>
                <c:pt idx="373">
                  <c:v>-3.4546E-2</c:v>
                </c:pt>
                <c:pt idx="374">
                  <c:v>-3.4285999999999997E-2</c:v>
                </c:pt>
                <c:pt idx="375">
                  <c:v>-3.4025E-2</c:v>
                </c:pt>
                <c:pt idx="376">
                  <c:v>-3.3763000000000001E-2</c:v>
                </c:pt>
                <c:pt idx="377">
                  <c:v>-3.3501999999999997E-2</c:v>
                </c:pt>
                <c:pt idx="378">
                  <c:v>-3.3238999999999998E-2</c:v>
                </c:pt>
                <c:pt idx="379">
                  <c:v>-3.2976999999999999E-2</c:v>
                </c:pt>
                <c:pt idx="380">
                  <c:v>-3.2714E-2</c:v>
                </c:pt>
                <c:pt idx="381">
                  <c:v>-3.245E-2</c:v>
                </c:pt>
                <c:pt idx="382">
                  <c:v>-3.2185999999999999E-2</c:v>
                </c:pt>
                <c:pt idx="383">
                  <c:v>-3.1921999999999999E-2</c:v>
                </c:pt>
                <c:pt idx="384">
                  <c:v>-3.1656999999999998E-2</c:v>
                </c:pt>
                <c:pt idx="385">
                  <c:v>-3.1392000000000003E-2</c:v>
                </c:pt>
                <c:pt idx="386">
                  <c:v>-3.1126999999999998E-2</c:v>
                </c:pt>
                <c:pt idx="387">
                  <c:v>-3.0861E-2</c:v>
                </c:pt>
                <c:pt idx="388">
                  <c:v>-3.0595000000000001E-2</c:v>
                </c:pt>
                <c:pt idx="389">
                  <c:v>-3.0328999999999998E-2</c:v>
                </c:pt>
                <c:pt idx="390">
                  <c:v>-3.0062999999999999E-2</c:v>
                </c:pt>
                <c:pt idx="391">
                  <c:v>-2.9796E-2</c:v>
                </c:pt>
                <c:pt idx="392">
                  <c:v>-2.9529E-2</c:v>
                </c:pt>
                <c:pt idx="393">
                  <c:v>-2.9263000000000001E-2</c:v>
                </c:pt>
                <c:pt idx="394">
                  <c:v>-2.8995E-2</c:v>
                </c:pt>
                <c:pt idx="395">
                  <c:v>-2.8728E-2</c:v>
                </c:pt>
                <c:pt idx="396">
                  <c:v>-2.8461E-2</c:v>
                </c:pt>
                <c:pt idx="397">
                  <c:v>-2.8192999999999999E-2</c:v>
                </c:pt>
                <c:pt idx="398">
                  <c:v>-2.7925999999999999E-2</c:v>
                </c:pt>
                <c:pt idx="399">
                  <c:v>-2.7657999999999999E-2</c:v>
                </c:pt>
                <c:pt idx="400">
                  <c:v>-2.7390999999999999E-2</c:v>
                </c:pt>
                <c:pt idx="401">
                  <c:v>-2.7123000000000001E-2</c:v>
                </c:pt>
                <c:pt idx="402">
                  <c:v>-2.6855E-2</c:v>
                </c:pt>
                <c:pt idx="403">
                  <c:v>-2.6588000000000001E-2</c:v>
                </c:pt>
                <c:pt idx="404">
                  <c:v>-2.632E-2</c:v>
                </c:pt>
                <c:pt idx="405">
                  <c:v>-2.6053E-2</c:v>
                </c:pt>
                <c:pt idx="406">
                  <c:v>-2.5784999999999999E-2</c:v>
                </c:pt>
                <c:pt idx="407">
                  <c:v>-2.5517999999999999E-2</c:v>
                </c:pt>
                <c:pt idx="408">
                  <c:v>-2.5250000000000002E-2</c:v>
                </c:pt>
                <c:pt idx="409">
                  <c:v>-2.4983000000000002E-2</c:v>
                </c:pt>
                <c:pt idx="410">
                  <c:v>-2.4715999999999998E-2</c:v>
                </c:pt>
                <c:pt idx="411">
                  <c:v>-2.4448999999999999E-2</c:v>
                </c:pt>
                <c:pt idx="412">
                  <c:v>-2.4181999999999999E-2</c:v>
                </c:pt>
                <c:pt idx="413">
                  <c:v>-2.3914999999999999E-2</c:v>
                </c:pt>
                <c:pt idx="414">
                  <c:v>-2.3649E-2</c:v>
                </c:pt>
                <c:pt idx="415">
                  <c:v>-2.3383000000000001E-2</c:v>
                </c:pt>
                <c:pt idx="416">
                  <c:v>-2.3116999999999999E-2</c:v>
                </c:pt>
                <c:pt idx="417">
                  <c:v>-2.2851E-2</c:v>
                </c:pt>
                <c:pt idx="418">
                  <c:v>-2.2585000000000001E-2</c:v>
                </c:pt>
                <c:pt idx="419">
                  <c:v>-2.232E-2</c:v>
                </c:pt>
                <c:pt idx="420">
                  <c:v>-2.2054000000000001E-2</c:v>
                </c:pt>
                <c:pt idx="421">
                  <c:v>-2.1788999999999999E-2</c:v>
                </c:pt>
                <c:pt idx="422">
                  <c:v>-2.1524999999999999E-2</c:v>
                </c:pt>
                <c:pt idx="423">
                  <c:v>-2.1260000000000001E-2</c:v>
                </c:pt>
                <c:pt idx="424">
                  <c:v>-2.0996000000000001E-2</c:v>
                </c:pt>
                <c:pt idx="425">
                  <c:v>-2.0733000000000001E-2</c:v>
                </c:pt>
                <c:pt idx="426">
                  <c:v>-2.0469000000000001E-2</c:v>
                </c:pt>
                <c:pt idx="427">
                  <c:v>-2.0205999999999998E-2</c:v>
                </c:pt>
                <c:pt idx="428">
                  <c:v>-1.9942999999999999E-2</c:v>
                </c:pt>
                <c:pt idx="429">
                  <c:v>-1.9681000000000001E-2</c:v>
                </c:pt>
                <c:pt idx="430">
                  <c:v>-1.9418999999999999E-2</c:v>
                </c:pt>
                <c:pt idx="431">
                  <c:v>-1.9157E-2</c:v>
                </c:pt>
                <c:pt idx="432">
                  <c:v>-1.8896E-2</c:v>
                </c:pt>
                <c:pt idx="433">
                  <c:v>-1.8634999999999999E-2</c:v>
                </c:pt>
                <c:pt idx="434">
                  <c:v>-1.8374000000000001E-2</c:v>
                </c:pt>
                <c:pt idx="435">
                  <c:v>-1.8114000000000002E-2</c:v>
                </c:pt>
                <c:pt idx="436">
                  <c:v>-1.7853999999999998E-2</c:v>
                </c:pt>
                <c:pt idx="437">
                  <c:v>-1.7595E-2</c:v>
                </c:pt>
                <c:pt idx="438">
                  <c:v>-1.7336000000000001E-2</c:v>
                </c:pt>
                <c:pt idx="439">
                  <c:v>-1.7076999999999998E-2</c:v>
                </c:pt>
                <c:pt idx="440">
                  <c:v>-1.6819000000000001E-2</c:v>
                </c:pt>
                <c:pt idx="441">
                  <c:v>-1.6560999999999999E-2</c:v>
                </c:pt>
                <c:pt idx="442">
                  <c:v>-1.6303000000000002E-2</c:v>
                </c:pt>
                <c:pt idx="443">
                  <c:v>-1.6046000000000001E-2</c:v>
                </c:pt>
                <c:pt idx="444">
                  <c:v>-1.5789999999999998E-2</c:v>
                </c:pt>
                <c:pt idx="445">
                  <c:v>-1.5533999999999999E-2</c:v>
                </c:pt>
                <c:pt idx="446">
                  <c:v>-1.5278E-2</c:v>
                </c:pt>
                <c:pt idx="447">
                  <c:v>-1.5023E-2</c:v>
                </c:pt>
                <c:pt idx="448">
                  <c:v>-1.4768E-2</c:v>
                </c:pt>
                <c:pt idx="449">
                  <c:v>-1.4513E-2</c:v>
                </c:pt>
                <c:pt idx="450">
                  <c:v>-1.4259000000000001E-2</c:v>
                </c:pt>
                <c:pt idx="451">
                  <c:v>-1.4005999999999999E-2</c:v>
                </c:pt>
                <c:pt idx="452">
                  <c:v>-1.3752E-2</c:v>
                </c:pt>
                <c:pt idx="453">
                  <c:v>-1.35E-2</c:v>
                </c:pt>
                <c:pt idx="454">
                  <c:v>-1.3247E-2</c:v>
                </c:pt>
                <c:pt idx="455">
                  <c:v>-1.2995E-2</c:v>
                </c:pt>
                <c:pt idx="456">
                  <c:v>-1.2744E-2</c:v>
                </c:pt>
                <c:pt idx="457">
                  <c:v>-1.2493000000000001E-2</c:v>
                </c:pt>
                <c:pt idx="458">
                  <c:v>-1.2241999999999999E-2</c:v>
                </c:pt>
                <c:pt idx="459">
                  <c:v>-1.1991999999999999E-2</c:v>
                </c:pt>
                <c:pt idx="460">
                  <c:v>-1.1742000000000001E-2</c:v>
                </c:pt>
                <c:pt idx="461">
                  <c:v>-1.1492E-2</c:v>
                </c:pt>
                <c:pt idx="462">
                  <c:v>-1.1243E-2</c:v>
                </c:pt>
                <c:pt idx="463">
                  <c:v>-1.0995E-2</c:v>
                </c:pt>
                <c:pt idx="464">
                  <c:v>-1.0746E-2</c:v>
                </c:pt>
                <c:pt idx="465">
                  <c:v>-1.0499E-2</c:v>
                </c:pt>
                <c:pt idx="466">
                  <c:v>-1.0251E-2</c:v>
                </c:pt>
                <c:pt idx="467">
                  <c:v>-1.0004000000000001E-2</c:v>
                </c:pt>
                <c:pt idx="468">
                  <c:v>-9.757E-3</c:v>
                </c:pt>
                <c:pt idx="469">
                  <c:v>-9.5110000000000004E-3</c:v>
                </c:pt>
                <c:pt idx="470">
                  <c:v>-9.2650000000000007E-3</c:v>
                </c:pt>
                <c:pt idx="471">
                  <c:v>-9.0189999999999992E-3</c:v>
                </c:pt>
                <c:pt idx="472">
                  <c:v>-8.7740000000000005E-3</c:v>
                </c:pt>
                <c:pt idx="473">
                  <c:v>-8.5290000000000001E-3</c:v>
                </c:pt>
                <c:pt idx="474">
                  <c:v>-8.2850000000000007E-3</c:v>
                </c:pt>
                <c:pt idx="475">
                  <c:v>-8.0400000000000003E-3</c:v>
                </c:pt>
                <c:pt idx="476">
                  <c:v>-7.796E-3</c:v>
                </c:pt>
                <c:pt idx="477">
                  <c:v>-7.5529999999999998E-3</c:v>
                </c:pt>
                <c:pt idx="478">
                  <c:v>-7.3090000000000004E-3</c:v>
                </c:pt>
                <c:pt idx="479">
                  <c:v>-7.0670000000000004E-3</c:v>
                </c:pt>
                <c:pt idx="480">
                  <c:v>-6.8240000000000002E-3</c:v>
                </c:pt>
                <c:pt idx="481">
                  <c:v>-6.581E-3</c:v>
                </c:pt>
                <c:pt idx="482">
                  <c:v>-6.339E-3</c:v>
                </c:pt>
                <c:pt idx="483">
                  <c:v>-6.097E-3</c:v>
                </c:pt>
                <c:pt idx="484">
                  <c:v>-5.8560000000000001E-3</c:v>
                </c:pt>
                <c:pt idx="485">
                  <c:v>-5.6140000000000001E-3</c:v>
                </c:pt>
                <c:pt idx="486">
                  <c:v>-5.3730000000000002E-3</c:v>
                </c:pt>
                <c:pt idx="487">
                  <c:v>-5.1320000000000003E-3</c:v>
                </c:pt>
                <c:pt idx="488">
                  <c:v>-4.8919999999999996E-3</c:v>
                </c:pt>
                <c:pt idx="489">
                  <c:v>-4.6509999999999998E-3</c:v>
                </c:pt>
                <c:pt idx="490">
                  <c:v>-4.411E-3</c:v>
                </c:pt>
                <c:pt idx="491">
                  <c:v>-4.1710000000000002E-3</c:v>
                </c:pt>
                <c:pt idx="492">
                  <c:v>-3.9309999999999996E-3</c:v>
                </c:pt>
                <c:pt idx="493">
                  <c:v>-3.692E-3</c:v>
                </c:pt>
                <c:pt idx="494">
                  <c:v>-3.4520000000000002E-3</c:v>
                </c:pt>
                <c:pt idx="495">
                  <c:v>-3.2130000000000001E-3</c:v>
                </c:pt>
                <c:pt idx="496">
                  <c:v>-2.9729999999999999E-3</c:v>
                </c:pt>
                <c:pt idx="497">
                  <c:v>-2.7339999999999999E-3</c:v>
                </c:pt>
                <c:pt idx="498">
                  <c:v>-2.4949999999999998E-3</c:v>
                </c:pt>
                <c:pt idx="499">
                  <c:v>-2.2569999999999999E-3</c:v>
                </c:pt>
                <c:pt idx="500">
                  <c:v>-2.0179999999999998E-3</c:v>
                </c:pt>
                <c:pt idx="501">
                  <c:v>-1.779E-3</c:v>
                </c:pt>
                <c:pt idx="502">
                  <c:v>-1.5410000000000001E-3</c:v>
                </c:pt>
                <c:pt idx="503">
                  <c:v>-1.302E-3</c:v>
                </c:pt>
                <c:pt idx="504">
                  <c:v>-1.0640000000000001E-3</c:v>
                </c:pt>
                <c:pt idx="505">
                  <c:v>-8.25E-4</c:v>
                </c:pt>
                <c:pt idx="506">
                  <c:v>-5.8699999999999996E-4</c:v>
                </c:pt>
                <c:pt idx="507">
                  <c:v>-3.4900000000000003E-4</c:v>
                </c:pt>
                <c:pt idx="508">
                  <c:v>-1.11E-4</c:v>
                </c:pt>
                <c:pt idx="509">
                  <c:v>1.2799999999999999E-4</c:v>
                </c:pt>
                <c:pt idx="510">
                  <c:v>3.6600000000000001E-4</c:v>
                </c:pt>
                <c:pt idx="511">
                  <c:v>6.0400000000000004E-4</c:v>
                </c:pt>
                <c:pt idx="512">
                  <c:v>8.43E-4</c:v>
                </c:pt>
                <c:pt idx="513">
                  <c:v>1.0809999999999999E-3</c:v>
                </c:pt>
                <c:pt idx="514">
                  <c:v>1.3190000000000001E-3</c:v>
                </c:pt>
                <c:pt idx="515">
                  <c:v>1.5579999999999999E-3</c:v>
                </c:pt>
                <c:pt idx="516">
                  <c:v>1.797E-3</c:v>
                </c:pt>
                <c:pt idx="517">
                  <c:v>2.0349999999999999E-3</c:v>
                </c:pt>
                <c:pt idx="518">
                  <c:v>2.274E-3</c:v>
                </c:pt>
                <c:pt idx="519">
                  <c:v>2.513E-3</c:v>
                </c:pt>
                <c:pt idx="520">
                  <c:v>2.7520000000000001E-3</c:v>
                </c:pt>
                <c:pt idx="521">
                  <c:v>2.9910000000000002E-3</c:v>
                </c:pt>
                <c:pt idx="522">
                  <c:v>3.2299999999999998E-3</c:v>
                </c:pt>
                <c:pt idx="523">
                  <c:v>3.4689999999999999E-3</c:v>
                </c:pt>
                <c:pt idx="524">
                  <c:v>3.7090000000000001E-3</c:v>
                </c:pt>
                <c:pt idx="525">
                  <c:v>3.9490000000000003E-3</c:v>
                </c:pt>
                <c:pt idx="526">
                  <c:v>4.1879999999999999E-3</c:v>
                </c:pt>
                <c:pt idx="527">
                  <c:v>4.4279999999999996E-3</c:v>
                </c:pt>
                <c:pt idx="528">
                  <c:v>4.6690000000000004E-3</c:v>
                </c:pt>
                <c:pt idx="529">
                  <c:v>4.9090000000000002E-3</c:v>
                </c:pt>
                <c:pt idx="530">
                  <c:v>5.1500000000000001E-3</c:v>
                </c:pt>
                <c:pt idx="531">
                  <c:v>5.391E-3</c:v>
                </c:pt>
                <c:pt idx="532">
                  <c:v>5.6319999999999999E-3</c:v>
                </c:pt>
                <c:pt idx="533">
                  <c:v>5.8729999999999997E-3</c:v>
                </c:pt>
                <c:pt idx="534">
                  <c:v>6.1149999999999998E-3</c:v>
                </c:pt>
                <c:pt idx="535">
                  <c:v>6.3569999999999998E-3</c:v>
                </c:pt>
                <c:pt idx="536">
                  <c:v>6.5989999999999998E-3</c:v>
                </c:pt>
                <c:pt idx="537">
                  <c:v>6.8409999999999999E-3</c:v>
                </c:pt>
                <c:pt idx="538">
                  <c:v>7.084E-3</c:v>
                </c:pt>
                <c:pt idx="539">
                  <c:v>7.3270000000000002E-3</c:v>
                </c:pt>
                <c:pt idx="540">
                  <c:v>7.5700000000000003E-3</c:v>
                </c:pt>
                <c:pt idx="541">
                  <c:v>7.8139999999999998E-3</c:v>
                </c:pt>
                <c:pt idx="542">
                  <c:v>8.0579999999999992E-3</c:v>
                </c:pt>
                <c:pt idx="543">
                  <c:v>8.3020000000000004E-3</c:v>
                </c:pt>
                <c:pt idx="544">
                  <c:v>8.5470000000000008E-3</c:v>
                </c:pt>
                <c:pt idx="545">
                  <c:v>8.7919999999999995E-3</c:v>
                </c:pt>
                <c:pt idx="546">
                  <c:v>9.0369999999999999E-3</c:v>
                </c:pt>
                <c:pt idx="547">
                  <c:v>9.2829999999999996E-3</c:v>
                </c:pt>
                <c:pt idx="548">
                  <c:v>9.5289999999999993E-3</c:v>
                </c:pt>
                <c:pt idx="549">
                  <c:v>9.7750000000000007E-3</c:v>
                </c:pt>
                <c:pt idx="550">
                  <c:v>1.0022E-2</c:v>
                </c:pt>
                <c:pt idx="551">
                  <c:v>1.0269E-2</c:v>
                </c:pt>
                <c:pt idx="552">
                  <c:v>1.0515999999999999E-2</c:v>
                </c:pt>
                <c:pt idx="553">
                  <c:v>1.0763999999999999E-2</c:v>
                </c:pt>
                <c:pt idx="554">
                  <c:v>1.1013E-2</c:v>
                </c:pt>
                <c:pt idx="555">
                  <c:v>1.1261E-2</c:v>
                </c:pt>
                <c:pt idx="556">
                  <c:v>1.1509999999999999E-2</c:v>
                </c:pt>
                <c:pt idx="557">
                  <c:v>1.176E-2</c:v>
                </c:pt>
                <c:pt idx="558">
                  <c:v>1.201E-2</c:v>
                </c:pt>
                <c:pt idx="559">
                  <c:v>1.226E-2</c:v>
                </c:pt>
                <c:pt idx="560">
                  <c:v>1.2511E-2</c:v>
                </c:pt>
                <c:pt idx="561">
                  <c:v>1.2762000000000001E-2</c:v>
                </c:pt>
                <c:pt idx="562">
                  <c:v>1.3013E-2</c:v>
                </c:pt>
                <c:pt idx="563">
                  <c:v>1.3265000000000001E-2</c:v>
                </c:pt>
                <c:pt idx="564">
                  <c:v>1.3518000000000001E-2</c:v>
                </c:pt>
                <c:pt idx="565">
                  <c:v>1.3771E-2</c:v>
                </c:pt>
                <c:pt idx="566">
                  <c:v>1.4024E-2</c:v>
                </c:pt>
                <c:pt idx="567">
                  <c:v>1.4277E-2</c:v>
                </c:pt>
                <c:pt idx="568">
                  <c:v>1.4532E-2</c:v>
                </c:pt>
                <c:pt idx="569">
                  <c:v>1.4786000000000001E-2</c:v>
                </c:pt>
                <c:pt idx="570">
                  <c:v>1.5041000000000001E-2</c:v>
                </c:pt>
                <c:pt idx="571">
                  <c:v>1.5296000000000001E-2</c:v>
                </c:pt>
                <c:pt idx="572">
                  <c:v>1.5552E-2</c:v>
                </c:pt>
                <c:pt idx="573">
                  <c:v>1.5807999999999999E-2</c:v>
                </c:pt>
                <c:pt idx="574">
                  <c:v>1.6064999999999999E-2</c:v>
                </c:pt>
                <c:pt idx="575">
                  <c:v>1.6322E-2</c:v>
                </c:pt>
                <c:pt idx="576">
                  <c:v>1.6579E-2</c:v>
                </c:pt>
                <c:pt idx="577">
                  <c:v>1.6837000000000001E-2</c:v>
                </c:pt>
                <c:pt idx="578">
                  <c:v>1.7096E-2</c:v>
                </c:pt>
                <c:pt idx="579">
                  <c:v>1.7354000000000001E-2</c:v>
                </c:pt>
                <c:pt idx="580">
                  <c:v>1.7613E-2</c:v>
                </c:pt>
                <c:pt idx="581">
                  <c:v>1.7873E-2</c:v>
                </c:pt>
                <c:pt idx="582">
                  <c:v>1.8133E-2</c:v>
                </c:pt>
                <c:pt idx="583">
                  <c:v>1.8393E-2</c:v>
                </c:pt>
                <c:pt idx="584">
                  <c:v>1.8654E-2</c:v>
                </c:pt>
                <c:pt idx="585">
                  <c:v>1.8915000000000001E-2</c:v>
                </c:pt>
                <c:pt idx="586">
                  <c:v>1.9175999999999999E-2</c:v>
                </c:pt>
                <c:pt idx="587">
                  <c:v>1.9438E-2</c:v>
                </c:pt>
                <c:pt idx="588">
                  <c:v>1.9699999999999999E-2</c:v>
                </c:pt>
                <c:pt idx="589">
                  <c:v>1.9962000000000001E-2</c:v>
                </c:pt>
                <c:pt idx="590">
                  <c:v>2.0225E-2</c:v>
                </c:pt>
                <c:pt idx="591">
                  <c:v>2.0487999999999999E-2</c:v>
                </c:pt>
                <c:pt idx="592">
                  <c:v>2.0752E-2</c:v>
                </c:pt>
                <c:pt idx="593">
                  <c:v>2.1016E-2</c:v>
                </c:pt>
                <c:pt idx="594">
                  <c:v>2.128E-2</c:v>
                </c:pt>
                <c:pt idx="595">
                  <c:v>2.1544000000000001E-2</c:v>
                </c:pt>
                <c:pt idx="596">
                  <c:v>2.1808999999999999E-2</c:v>
                </c:pt>
                <c:pt idx="597">
                  <c:v>2.2074E-2</c:v>
                </c:pt>
                <c:pt idx="598">
                  <c:v>2.2339000000000001E-2</c:v>
                </c:pt>
                <c:pt idx="599">
                  <c:v>2.2603999999999999E-2</c:v>
                </c:pt>
                <c:pt idx="600">
                  <c:v>2.2870000000000001E-2</c:v>
                </c:pt>
                <c:pt idx="601">
                  <c:v>2.3136E-2</c:v>
                </c:pt>
                <c:pt idx="602">
                  <c:v>2.3401999999999999E-2</c:v>
                </c:pt>
                <c:pt idx="603">
                  <c:v>2.3668000000000002E-2</c:v>
                </c:pt>
                <c:pt idx="604">
                  <c:v>2.3935000000000001E-2</c:v>
                </c:pt>
                <c:pt idx="605">
                  <c:v>2.4201E-2</c:v>
                </c:pt>
                <c:pt idx="606">
                  <c:v>2.4468E-2</c:v>
                </c:pt>
                <c:pt idx="607">
                  <c:v>2.4735E-2</c:v>
                </c:pt>
                <c:pt idx="608">
                  <c:v>2.5002E-2</c:v>
                </c:pt>
                <c:pt idx="609">
                  <c:v>2.5270000000000001E-2</c:v>
                </c:pt>
                <c:pt idx="610">
                  <c:v>2.5537000000000001E-2</c:v>
                </c:pt>
                <c:pt idx="611">
                  <c:v>2.5805000000000002E-2</c:v>
                </c:pt>
                <c:pt idx="612">
                  <c:v>2.6072000000000001E-2</c:v>
                </c:pt>
                <c:pt idx="613">
                  <c:v>2.6339999999999999E-2</c:v>
                </c:pt>
                <c:pt idx="614">
                  <c:v>2.6606999999999999E-2</c:v>
                </c:pt>
                <c:pt idx="615">
                  <c:v>2.6875E-2</c:v>
                </c:pt>
                <c:pt idx="616">
                  <c:v>2.7143E-2</c:v>
                </c:pt>
                <c:pt idx="617">
                  <c:v>2.741E-2</c:v>
                </c:pt>
                <c:pt idx="618">
                  <c:v>2.7678000000000001E-2</c:v>
                </c:pt>
                <c:pt idx="619">
                  <c:v>2.7945000000000001E-2</c:v>
                </c:pt>
                <c:pt idx="620">
                  <c:v>2.8212999999999998E-2</c:v>
                </c:pt>
                <c:pt idx="621">
                  <c:v>2.8479999999999998E-2</c:v>
                </c:pt>
                <c:pt idx="622">
                  <c:v>2.8747999999999999E-2</c:v>
                </c:pt>
                <c:pt idx="623">
                  <c:v>2.9014999999999999E-2</c:v>
                </c:pt>
                <c:pt idx="624">
                  <c:v>2.9281999999999999E-2</c:v>
                </c:pt>
                <c:pt idx="625">
                  <c:v>2.9548999999999999E-2</c:v>
                </c:pt>
                <c:pt idx="626">
                  <c:v>2.9815999999999999E-2</c:v>
                </c:pt>
                <c:pt idx="627">
                  <c:v>3.0082000000000001E-2</c:v>
                </c:pt>
                <c:pt idx="628">
                  <c:v>3.0348E-2</c:v>
                </c:pt>
                <c:pt idx="629">
                  <c:v>3.0613999999999999E-2</c:v>
                </c:pt>
                <c:pt idx="630">
                  <c:v>3.0880000000000001E-2</c:v>
                </c:pt>
                <c:pt idx="631">
                  <c:v>3.1146E-2</c:v>
                </c:pt>
                <c:pt idx="632">
                  <c:v>3.1411000000000001E-2</c:v>
                </c:pt>
                <c:pt idx="633">
                  <c:v>3.1676000000000003E-2</c:v>
                </c:pt>
                <c:pt idx="634">
                  <c:v>3.1940999999999997E-2</c:v>
                </c:pt>
                <c:pt idx="635">
                  <c:v>3.2204999999999998E-2</c:v>
                </c:pt>
                <c:pt idx="636">
                  <c:v>3.2468999999999998E-2</c:v>
                </c:pt>
                <c:pt idx="637">
                  <c:v>3.2732999999999998E-2</c:v>
                </c:pt>
                <c:pt idx="638">
                  <c:v>3.2995999999999998E-2</c:v>
                </c:pt>
                <c:pt idx="639">
                  <c:v>3.3258000000000003E-2</c:v>
                </c:pt>
                <c:pt idx="640">
                  <c:v>3.3521000000000002E-2</c:v>
                </c:pt>
                <c:pt idx="641">
                  <c:v>3.3782E-2</c:v>
                </c:pt>
                <c:pt idx="642">
                  <c:v>3.4042999999999997E-2</c:v>
                </c:pt>
                <c:pt idx="643">
                  <c:v>3.4304000000000001E-2</c:v>
                </c:pt>
                <c:pt idx="644">
                  <c:v>3.4563999999999998E-2</c:v>
                </c:pt>
                <c:pt idx="645">
                  <c:v>3.4824000000000001E-2</c:v>
                </c:pt>
                <c:pt idx="646">
                  <c:v>3.5083000000000003E-2</c:v>
                </c:pt>
                <c:pt idx="647">
                  <c:v>3.5341999999999998E-2</c:v>
                </c:pt>
                <c:pt idx="648">
                  <c:v>3.5598999999999999E-2</c:v>
                </c:pt>
                <c:pt idx="649">
                  <c:v>3.5857E-2</c:v>
                </c:pt>
                <c:pt idx="650">
                  <c:v>3.6112999999999999E-2</c:v>
                </c:pt>
                <c:pt idx="651">
                  <c:v>3.6368999999999999E-2</c:v>
                </c:pt>
                <c:pt idx="652">
                  <c:v>3.6623999999999997E-2</c:v>
                </c:pt>
                <c:pt idx="653">
                  <c:v>3.6878000000000001E-2</c:v>
                </c:pt>
                <c:pt idx="654">
                  <c:v>3.7131999999999998E-2</c:v>
                </c:pt>
                <c:pt idx="655">
                  <c:v>3.7385000000000002E-2</c:v>
                </c:pt>
                <c:pt idx="656">
                  <c:v>3.7636999999999997E-2</c:v>
                </c:pt>
                <c:pt idx="657">
                  <c:v>3.7887999999999998E-2</c:v>
                </c:pt>
                <c:pt idx="658">
                  <c:v>3.8138999999999999E-2</c:v>
                </c:pt>
                <c:pt idx="659">
                  <c:v>3.8387999999999999E-2</c:v>
                </c:pt>
                <c:pt idx="660">
                  <c:v>3.8636999999999998E-2</c:v>
                </c:pt>
                <c:pt idx="661">
                  <c:v>3.8885000000000003E-2</c:v>
                </c:pt>
                <c:pt idx="662">
                  <c:v>3.9132E-2</c:v>
                </c:pt>
                <c:pt idx="663">
                  <c:v>3.9378000000000003E-2</c:v>
                </c:pt>
                <c:pt idx="664">
                  <c:v>3.9622999999999998E-2</c:v>
                </c:pt>
                <c:pt idx="665">
                  <c:v>3.9867E-2</c:v>
                </c:pt>
                <c:pt idx="666">
                  <c:v>4.011E-2</c:v>
                </c:pt>
                <c:pt idx="667">
                  <c:v>4.0351999999999999E-2</c:v>
                </c:pt>
                <c:pt idx="668">
                  <c:v>4.0592999999999997E-2</c:v>
                </c:pt>
                <c:pt idx="669">
                  <c:v>4.0833000000000001E-2</c:v>
                </c:pt>
                <c:pt idx="670">
                  <c:v>4.1071999999999997E-2</c:v>
                </c:pt>
                <c:pt idx="671">
                  <c:v>4.1309999999999999E-2</c:v>
                </c:pt>
                <c:pt idx="672">
                  <c:v>4.1547000000000001E-2</c:v>
                </c:pt>
                <c:pt idx="673">
                  <c:v>4.1782E-2</c:v>
                </c:pt>
                <c:pt idx="674">
                  <c:v>4.2016999999999999E-2</c:v>
                </c:pt>
                <c:pt idx="675">
                  <c:v>4.2250000000000003E-2</c:v>
                </c:pt>
                <c:pt idx="676">
                  <c:v>4.2481999999999999E-2</c:v>
                </c:pt>
                <c:pt idx="677">
                  <c:v>4.2713000000000001E-2</c:v>
                </c:pt>
                <c:pt idx="678">
                  <c:v>4.2943000000000002E-2</c:v>
                </c:pt>
                <c:pt idx="679">
                  <c:v>4.3171000000000001E-2</c:v>
                </c:pt>
                <c:pt idx="680">
                  <c:v>4.3397999999999999E-2</c:v>
                </c:pt>
                <c:pt idx="681">
                  <c:v>4.3624000000000003E-2</c:v>
                </c:pt>
                <c:pt idx="682">
                  <c:v>4.3848999999999999E-2</c:v>
                </c:pt>
                <c:pt idx="683">
                  <c:v>4.4072E-2</c:v>
                </c:pt>
                <c:pt idx="684">
                  <c:v>4.4294E-2</c:v>
                </c:pt>
                <c:pt idx="685">
                  <c:v>4.4514999999999999E-2</c:v>
                </c:pt>
                <c:pt idx="686">
                  <c:v>4.4734000000000003E-2</c:v>
                </c:pt>
                <c:pt idx="687">
                  <c:v>4.4951999999999999E-2</c:v>
                </c:pt>
                <c:pt idx="688">
                  <c:v>4.5169000000000001E-2</c:v>
                </c:pt>
                <c:pt idx="689">
                  <c:v>4.5384000000000001E-2</c:v>
                </c:pt>
                <c:pt idx="690">
                  <c:v>4.5598E-2</c:v>
                </c:pt>
                <c:pt idx="691">
                  <c:v>4.5809999999999997E-2</c:v>
                </c:pt>
                <c:pt idx="692">
                  <c:v>4.6020999999999999E-2</c:v>
                </c:pt>
                <c:pt idx="693">
                  <c:v>4.623E-2</c:v>
                </c:pt>
                <c:pt idx="694">
                  <c:v>4.6438E-2</c:v>
                </c:pt>
                <c:pt idx="695">
                  <c:v>4.6643999999999998E-2</c:v>
                </c:pt>
                <c:pt idx="696">
                  <c:v>4.6849000000000002E-2</c:v>
                </c:pt>
                <c:pt idx="697">
                  <c:v>4.7052999999999998E-2</c:v>
                </c:pt>
                <c:pt idx="698">
                  <c:v>4.7253999999999997E-2</c:v>
                </c:pt>
                <c:pt idx="699">
                  <c:v>4.7454999999999997E-2</c:v>
                </c:pt>
                <c:pt idx="700">
                  <c:v>4.7653000000000001E-2</c:v>
                </c:pt>
                <c:pt idx="701">
                  <c:v>4.7850999999999998E-2</c:v>
                </c:pt>
                <c:pt idx="702">
                  <c:v>4.8045999999999998E-2</c:v>
                </c:pt>
                <c:pt idx="703">
                  <c:v>4.8239999999999998E-2</c:v>
                </c:pt>
                <c:pt idx="704">
                  <c:v>4.8432000000000003E-2</c:v>
                </c:pt>
                <c:pt idx="705">
                  <c:v>4.8623E-2</c:v>
                </c:pt>
                <c:pt idx="706">
                  <c:v>4.8812000000000001E-2</c:v>
                </c:pt>
                <c:pt idx="707">
                  <c:v>4.8999000000000001E-2</c:v>
                </c:pt>
                <c:pt idx="708">
                  <c:v>4.9185E-2</c:v>
                </c:pt>
                <c:pt idx="709">
                  <c:v>4.9369000000000003E-2</c:v>
                </c:pt>
                <c:pt idx="710">
                  <c:v>4.9550999999999998E-2</c:v>
                </c:pt>
                <c:pt idx="711">
                  <c:v>4.9731999999999998E-2</c:v>
                </c:pt>
                <c:pt idx="712">
                  <c:v>4.9910999999999997E-2</c:v>
                </c:pt>
                <c:pt idx="713">
                  <c:v>5.0088000000000001E-2</c:v>
                </c:pt>
                <c:pt idx="714">
                  <c:v>5.0263000000000002E-2</c:v>
                </c:pt>
                <c:pt idx="715">
                  <c:v>5.0437000000000003E-2</c:v>
                </c:pt>
                <c:pt idx="716">
                  <c:v>5.0609000000000001E-2</c:v>
                </c:pt>
                <c:pt idx="717">
                  <c:v>5.0778999999999998E-2</c:v>
                </c:pt>
                <c:pt idx="718">
                  <c:v>5.0946999999999999E-2</c:v>
                </c:pt>
                <c:pt idx="719">
                  <c:v>5.1114E-2</c:v>
                </c:pt>
                <c:pt idx="720">
                  <c:v>5.1278999999999998E-2</c:v>
                </c:pt>
                <c:pt idx="721">
                  <c:v>5.1441000000000001E-2</c:v>
                </c:pt>
                <c:pt idx="722">
                  <c:v>5.1603000000000003E-2</c:v>
                </c:pt>
                <c:pt idx="723">
                  <c:v>5.1762000000000002E-2</c:v>
                </c:pt>
                <c:pt idx="724">
                  <c:v>5.1919E-2</c:v>
                </c:pt>
                <c:pt idx="725">
                  <c:v>5.2075000000000003E-2</c:v>
                </c:pt>
                <c:pt idx="726">
                  <c:v>5.2227999999999997E-2</c:v>
                </c:pt>
                <c:pt idx="727">
                  <c:v>5.2380000000000003E-2</c:v>
                </c:pt>
                <c:pt idx="728">
                  <c:v>5.253E-2</c:v>
                </c:pt>
                <c:pt idx="729">
                  <c:v>5.2678000000000003E-2</c:v>
                </c:pt>
                <c:pt idx="730">
                  <c:v>5.2824000000000003E-2</c:v>
                </c:pt>
                <c:pt idx="731">
                  <c:v>5.2969000000000002E-2</c:v>
                </c:pt>
                <c:pt idx="732">
                  <c:v>5.3110999999999998E-2</c:v>
                </c:pt>
                <c:pt idx="733">
                  <c:v>5.3251E-2</c:v>
                </c:pt>
                <c:pt idx="734">
                  <c:v>5.339E-2</c:v>
                </c:pt>
                <c:pt idx="735">
                  <c:v>5.3525999999999997E-2</c:v>
                </c:pt>
                <c:pt idx="736">
                  <c:v>5.3661E-2</c:v>
                </c:pt>
                <c:pt idx="737">
                  <c:v>5.3794000000000002E-2</c:v>
                </c:pt>
                <c:pt idx="738">
                  <c:v>5.3924E-2</c:v>
                </c:pt>
                <c:pt idx="739">
                  <c:v>5.4052999999999997E-2</c:v>
                </c:pt>
                <c:pt idx="740">
                  <c:v>5.4179999999999999E-2</c:v>
                </c:pt>
                <c:pt idx="741">
                  <c:v>5.4304999999999999E-2</c:v>
                </c:pt>
                <c:pt idx="742">
                  <c:v>5.4427999999999997E-2</c:v>
                </c:pt>
                <c:pt idx="743">
                  <c:v>5.4547999999999999E-2</c:v>
                </c:pt>
                <c:pt idx="744">
                  <c:v>5.4667E-2</c:v>
                </c:pt>
                <c:pt idx="745">
                  <c:v>5.4783999999999999E-2</c:v>
                </c:pt>
                <c:pt idx="746">
                  <c:v>5.4899000000000003E-2</c:v>
                </c:pt>
                <c:pt idx="747">
                  <c:v>5.5011999999999998E-2</c:v>
                </c:pt>
                <c:pt idx="748">
                  <c:v>5.5121999999999997E-2</c:v>
                </c:pt>
                <c:pt idx="749">
                  <c:v>5.5231000000000002E-2</c:v>
                </c:pt>
                <c:pt idx="750">
                  <c:v>5.5337999999999998E-2</c:v>
                </c:pt>
                <c:pt idx="751">
                  <c:v>5.5441999999999998E-2</c:v>
                </c:pt>
                <c:pt idx="752">
                  <c:v>5.5544999999999997E-2</c:v>
                </c:pt>
                <c:pt idx="753">
                  <c:v>5.5646000000000001E-2</c:v>
                </c:pt>
                <c:pt idx="754">
                  <c:v>5.5744000000000002E-2</c:v>
                </c:pt>
                <c:pt idx="755">
                  <c:v>5.5841000000000002E-2</c:v>
                </c:pt>
                <c:pt idx="756">
                  <c:v>5.5934999999999999E-2</c:v>
                </c:pt>
                <c:pt idx="757">
                  <c:v>5.6028000000000001E-2</c:v>
                </c:pt>
                <c:pt idx="758">
                  <c:v>5.6118000000000001E-2</c:v>
                </c:pt>
                <c:pt idx="759">
                  <c:v>5.6205999999999999E-2</c:v>
                </c:pt>
                <c:pt idx="760">
                  <c:v>5.6292000000000002E-2</c:v>
                </c:pt>
                <c:pt idx="761">
                  <c:v>5.6376000000000002E-2</c:v>
                </c:pt>
                <c:pt idx="762">
                  <c:v>5.6458000000000001E-2</c:v>
                </c:pt>
                <c:pt idx="763">
                  <c:v>5.6537999999999998E-2</c:v>
                </c:pt>
                <c:pt idx="764">
                  <c:v>5.6616E-2</c:v>
                </c:pt>
                <c:pt idx="765">
                  <c:v>5.6691999999999999E-2</c:v>
                </c:pt>
                <c:pt idx="766">
                  <c:v>5.6765000000000003E-2</c:v>
                </c:pt>
                <c:pt idx="767">
                  <c:v>5.6836999999999999E-2</c:v>
                </c:pt>
                <c:pt idx="768">
                  <c:v>5.6905999999999998E-2</c:v>
                </c:pt>
                <c:pt idx="769">
                  <c:v>5.6973000000000003E-2</c:v>
                </c:pt>
                <c:pt idx="770">
                  <c:v>5.7038999999999999E-2</c:v>
                </c:pt>
                <c:pt idx="771">
                  <c:v>5.7102E-2</c:v>
                </c:pt>
                <c:pt idx="772">
                  <c:v>5.7162999999999999E-2</c:v>
                </c:pt>
                <c:pt idx="773">
                  <c:v>5.7221000000000001E-2</c:v>
                </c:pt>
                <c:pt idx="774">
                  <c:v>5.7278000000000003E-2</c:v>
                </c:pt>
                <c:pt idx="775">
                  <c:v>5.7333000000000002E-2</c:v>
                </c:pt>
                <c:pt idx="776">
                  <c:v>5.7384999999999999E-2</c:v>
                </c:pt>
                <c:pt idx="777">
                  <c:v>5.7435E-2</c:v>
                </c:pt>
                <c:pt idx="779">
                  <c:v>-4.8500000000000001E-2</c:v>
                </c:pt>
                <c:pt idx="780">
                  <c:v>-4.8499E-2</c:v>
                </c:pt>
                <c:pt idx="781">
                  <c:v>-4.8496999999999998E-2</c:v>
                </c:pt>
                <c:pt idx="782">
                  <c:v>-4.8493000000000001E-2</c:v>
                </c:pt>
                <c:pt idx="783">
                  <c:v>-4.8487000000000002E-2</c:v>
                </c:pt>
                <c:pt idx="784">
                  <c:v>-4.8480000000000002E-2</c:v>
                </c:pt>
                <c:pt idx="785">
                  <c:v>-4.8471E-2</c:v>
                </c:pt>
                <c:pt idx="786">
                  <c:v>-4.8460000000000003E-2</c:v>
                </c:pt>
                <c:pt idx="787">
                  <c:v>-4.8447999999999998E-2</c:v>
                </c:pt>
                <c:pt idx="788">
                  <c:v>-4.8433999999999998E-2</c:v>
                </c:pt>
                <c:pt idx="789">
                  <c:v>-4.8418000000000003E-2</c:v>
                </c:pt>
                <c:pt idx="790">
                  <c:v>-4.8401E-2</c:v>
                </c:pt>
                <c:pt idx="791">
                  <c:v>-4.8382000000000001E-2</c:v>
                </c:pt>
                <c:pt idx="792">
                  <c:v>-4.8362000000000002E-2</c:v>
                </c:pt>
                <c:pt idx="793">
                  <c:v>-4.8340000000000001E-2</c:v>
                </c:pt>
                <c:pt idx="794">
                  <c:v>-4.8315999999999998E-2</c:v>
                </c:pt>
                <c:pt idx="795">
                  <c:v>-4.8291000000000001E-2</c:v>
                </c:pt>
                <c:pt idx="796">
                  <c:v>-4.8264000000000001E-2</c:v>
                </c:pt>
                <c:pt idx="797">
                  <c:v>-4.8236000000000001E-2</c:v>
                </c:pt>
                <c:pt idx="798">
                  <c:v>-4.8204999999999998E-2</c:v>
                </c:pt>
                <c:pt idx="799">
                  <c:v>-4.8174000000000002E-2</c:v>
                </c:pt>
                <c:pt idx="800">
                  <c:v>-4.8140000000000002E-2</c:v>
                </c:pt>
                <c:pt idx="801">
                  <c:v>-4.8105000000000002E-2</c:v>
                </c:pt>
                <c:pt idx="802">
                  <c:v>-4.8069000000000001E-2</c:v>
                </c:pt>
                <c:pt idx="803">
                  <c:v>-4.8030999999999997E-2</c:v>
                </c:pt>
                <c:pt idx="804">
                  <c:v>-4.7990999999999999E-2</c:v>
                </c:pt>
                <c:pt idx="805">
                  <c:v>-4.7948999999999999E-2</c:v>
                </c:pt>
                <c:pt idx="806">
                  <c:v>-4.7905999999999997E-2</c:v>
                </c:pt>
                <c:pt idx="807">
                  <c:v>-4.7862000000000002E-2</c:v>
                </c:pt>
                <c:pt idx="808">
                  <c:v>-4.7815999999999997E-2</c:v>
                </c:pt>
                <c:pt idx="809">
                  <c:v>-4.7767999999999998E-2</c:v>
                </c:pt>
                <c:pt idx="810">
                  <c:v>-4.7718999999999998E-2</c:v>
                </c:pt>
                <c:pt idx="811">
                  <c:v>-4.7668000000000002E-2</c:v>
                </c:pt>
                <c:pt idx="812">
                  <c:v>-4.7614999999999998E-2</c:v>
                </c:pt>
                <c:pt idx="813">
                  <c:v>-4.7560999999999999E-2</c:v>
                </c:pt>
                <c:pt idx="814">
                  <c:v>-4.7504999999999999E-2</c:v>
                </c:pt>
                <c:pt idx="815">
                  <c:v>-4.7447999999999997E-2</c:v>
                </c:pt>
                <c:pt idx="816">
                  <c:v>-4.7389000000000001E-2</c:v>
                </c:pt>
                <c:pt idx="817">
                  <c:v>-4.7329000000000003E-2</c:v>
                </c:pt>
                <c:pt idx="818">
                  <c:v>-4.7267000000000003E-2</c:v>
                </c:pt>
                <c:pt idx="819">
                  <c:v>-4.7204000000000003E-2</c:v>
                </c:pt>
                <c:pt idx="820">
                  <c:v>-4.7139E-2</c:v>
                </c:pt>
                <c:pt idx="821">
                  <c:v>-4.7072000000000003E-2</c:v>
                </c:pt>
                <c:pt idx="822">
                  <c:v>-4.7003999999999997E-2</c:v>
                </c:pt>
                <c:pt idx="823">
                  <c:v>-4.6933999999999997E-2</c:v>
                </c:pt>
                <c:pt idx="824">
                  <c:v>-4.6863000000000002E-2</c:v>
                </c:pt>
                <c:pt idx="825">
                  <c:v>-4.6789999999999998E-2</c:v>
                </c:pt>
                <c:pt idx="826">
                  <c:v>-4.6716000000000001E-2</c:v>
                </c:pt>
                <c:pt idx="827">
                  <c:v>-4.6641000000000002E-2</c:v>
                </c:pt>
                <c:pt idx="828">
                  <c:v>-4.6563E-2</c:v>
                </c:pt>
                <c:pt idx="829">
                  <c:v>-4.6484999999999999E-2</c:v>
                </c:pt>
                <c:pt idx="830">
                  <c:v>-4.6404000000000001E-2</c:v>
                </c:pt>
                <c:pt idx="831">
                  <c:v>-4.6323000000000003E-2</c:v>
                </c:pt>
                <c:pt idx="832">
                  <c:v>-4.6239000000000002E-2</c:v>
                </c:pt>
                <c:pt idx="833">
                  <c:v>-4.6155000000000002E-2</c:v>
                </c:pt>
                <c:pt idx="834">
                  <c:v>-4.6068999999999999E-2</c:v>
                </c:pt>
                <c:pt idx="835">
                  <c:v>-4.5981000000000001E-2</c:v>
                </c:pt>
                <c:pt idx="836">
                  <c:v>-4.5892000000000002E-2</c:v>
                </c:pt>
                <c:pt idx="837">
                  <c:v>-4.5801000000000001E-2</c:v>
                </c:pt>
                <c:pt idx="838">
                  <c:v>-4.5709E-2</c:v>
                </c:pt>
                <c:pt idx="839">
                  <c:v>-4.5615999999999997E-2</c:v>
                </c:pt>
                <c:pt idx="840">
                  <c:v>-4.5520999999999999E-2</c:v>
                </c:pt>
                <c:pt idx="841">
                  <c:v>-4.5425E-2</c:v>
                </c:pt>
                <c:pt idx="842">
                  <c:v>-4.5326999999999999E-2</c:v>
                </c:pt>
                <c:pt idx="843">
                  <c:v>-4.5227999999999997E-2</c:v>
                </c:pt>
                <c:pt idx="844">
                  <c:v>-4.5127E-2</c:v>
                </c:pt>
                <c:pt idx="845">
                  <c:v>-4.5025000000000003E-2</c:v>
                </c:pt>
                <c:pt idx="846">
                  <c:v>-4.4921999999999997E-2</c:v>
                </c:pt>
                <c:pt idx="847">
                  <c:v>-4.4817000000000003E-2</c:v>
                </c:pt>
                <c:pt idx="848">
                  <c:v>-4.4711000000000001E-2</c:v>
                </c:pt>
                <c:pt idx="849">
                  <c:v>-4.4603999999999998E-2</c:v>
                </c:pt>
                <c:pt idx="850">
                  <c:v>-4.4495E-2</c:v>
                </c:pt>
                <c:pt idx="851">
                  <c:v>-4.4384E-2</c:v>
                </c:pt>
                <c:pt idx="852">
                  <c:v>-4.4273E-2</c:v>
                </c:pt>
                <c:pt idx="853">
                  <c:v>-4.4159999999999998E-2</c:v>
                </c:pt>
                <c:pt idx="854">
                  <c:v>-4.4046000000000002E-2</c:v>
                </c:pt>
                <c:pt idx="855">
                  <c:v>-4.3929999999999997E-2</c:v>
                </c:pt>
                <c:pt idx="856">
                  <c:v>-4.3812999999999998E-2</c:v>
                </c:pt>
                <c:pt idx="857">
                  <c:v>-4.3694999999999998E-2</c:v>
                </c:pt>
                <c:pt idx="858">
                  <c:v>-4.3575999999999997E-2</c:v>
                </c:pt>
                <c:pt idx="859">
                  <c:v>-4.3455000000000001E-2</c:v>
                </c:pt>
                <c:pt idx="860">
                  <c:v>-4.3333000000000003E-2</c:v>
                </c:pt>
                <c:pt idx="861">
                  <c:v>-4.3209999999999998E-2</c:v>
                </c:pt>
                <c:pt idx="862">
                  <c:v>-4.3084999999999998E-2</c:v>
                </c:pt>
                <c:pt idx="863">
                  <c:v>-4.2958999999999997E-2</c:v>
                </c:pt>
                <c:pt idx="864">
                  <c:v>-4.2832000000000002E-2</c:v>
                </c:pt>
                <c:pt idx="865">
                  <c:v>-4.2703999999999999E-2</c:v>
                </c:pt>
                <c:pt idx="866">
                  <c:v>-4.2575000000000002E-2</c:v>
                </c:pt>
                <c:pt idx="867">
                  <c:v>-4.2444000000000003E-2</c:v>
                </c:pt>
                <c:pt idx="868">
                  <c:v>-4.2312000000000002E-2</c:v>
                </c:pt>
                <c:pt idx="869">
                  <c:v>-4.2179000000000001E-2</c:v>
                </c:pt>
                <c:pt idx="870">
                  <c:v>-4.2044999999999999E-2</c:v>
                </c:pt>
                <c:pt idx="871">
                  <c:v>-4.1910000000000003E-2</c:v>
                </c:pt>
                <c:pt idx="872">
                  <c:v>-4.1772999999999998E-2</c:v>
                </c:pt>
                <c:pt idx="873">
                  <c:v>-4.1634999999999998E-2</c:v>
                </c:pt>
                <c:pt idx="874">
                  <c:v>-4.1495999999999998E-2</c:v>
                </c:pt>
                <c:pt idx="875">
                  <c:v>-4.1355999999999997E-2</c:v>
                </c:pt>
                <c:pt idx="876">
                  <c:v>-4.1215000000000002E-2</c:v>
                </c:pt>
                <c:pt idx="877">
                  <c:v>-4.1072999999999998E-2</c:v>
                </c:pt>
                <c:pt idx="878">
                  <c:v>-4.0930000000000001E-2</c:v>
                </c:pt>
                <c:pt idx="879">
                  <c:v>-4.0786000000000003E-2</c:v>
                </c:pt>
                <c:pt idx="880">
                  <c:v>-4.0640000000000003E-2</c:v>
                </c:pt>
                <c:pt idx="881">
                  <c:v>-4.0494000000000002E-2</c:v>
                </c:pt>
                <c:pt idx="882">
                  <c:v>-4.0346E-2</c:v>
                </c:pt>
                <c:pt idx="883">
                  <c:v>-4.0197999999999998E-2</c:v>
                </c:pt>
                <c:pt idx="884">
                  <c:v>-4.0048E-2</c:v>
                </c:pt>
                <c:pt idx="885">
                  <c:v>-3.9897000000000002E-2</c:v>
                </c:pt>
                <c:pt idx="886">
                  <c:v>-3.9745999999999997E-2</c:v>
                </c:pt>
                <c:pt idx="887">
                  <c:v>-3.9593000000000003E-2</c:v>
                </c:pt>
                <c:pt idx="888">
                  <c:v>-3.9440000000000003E-2</c:v>
                </c:pt>
                <c:pt idx="889">
                  <c:v>-3.9285E-2</c:v>
                </c:pt>
                <c:pt idx="890">
                  <c:v>-3.9129999999999998E-2</c:v>
                </c:pt>
                <c:pt idx="891">
                  <c:v>-3.8973000000000001E-2</c:v>
                </c:pt>
                <c:pt idx="892">
                  <c:v>-3.8816000000000003E-2</c:v>
                </c:pt>
                <c:pt idx="893">
                  <c:v>-3.8657999999999998E-2</c:v>
                </c:pt>
                <c:pt idx="894">
                  <c:v>-3.8498999999999999E-2</c:v>
                </c:pt>
                <c:pt idx="895">
                  <c:v>-3.8338999999999998E-2</c:v>
                </c:pt>
                <c:pt idx="896">
                  <c:v>-3.8177999999999997E-2</c:v>
                </c:pt>
                <c:pt idx="897">
                  <c:v>-3.8016000000000001E-2</c:v>
                </c:pt>
                <c:pt idx="898">
                  <c:v>-3.7853999999999999E-2</c:v>
                </c:pt>
                <c:pt idx="899">
                  <c:v>-3.7690000000000001E-2</c:v>
                </c:pt>
                <c:pt idx="900">
                  <c:v>-3.7525999999999997E-2</c:v>
                </c:pt>
                <c:pt idx="901">
                  <c:v>-3.7360999999999998E-2</c:v>
                </c:pt>
                <c:pt idx="902">
                  <c:v>-3.7196E-2</c:v>
                </c:pt>
                <c:pt idx="903">
                  <c:v>-3.7028999999999999E-2</c:v>
                </c:pt>
                <c:pt idx="904">
                  <c:v>-3.6861999999999999E-2</c:v>
                </c:pt>
                <c:pt idx="905">
                  <c:v>-3.6693999999999997E-2</c:v>
                </c:pt>
                <c:pt idx="906">
                  <c:v>-3.6525000000000002E-2</c:v>
                </c:pt>
                <c:pt idx="907">
                  <c:v>-3.6354999999999998E-2</c:v>
                </c:pt>
                <c:pt idx="908">
                  <c:v>-3.6185000000000002E-2</c:v>
                </c:pt>
                <c:pt idx="909">
                  <c:v>-3.6013999999999997E-2</c:v>
                </c:pt>
                <c:pt idx="910">
                  <c:v>-3.5843E-2</c:v>
                </c:pt>
                <c:pt idx="911">
                  <c:v>-3.567E-2</c:v>
                </c:pt>
                <c:pt idx="912">
                  <c:v>-3.5498000000000002E-2</c:v>
                </c:pt>
                <c:pt idx="913">
                  <c:v>-3.5324000000000001E-2</c:v>
                </c:pt>
                <c:pt idx="914">
                  <c:v>-3.5150000000000001E-2</c:v>
                </c:pt>
                <c:pt idx="915">
                  <c:v>-3.4974999999999999E-2</c:v>
                </c:pt>
                <c:pt idx="916">
                  <c:v>-3.4799999999999998E-2</c:v>
                </c:pt>
                <c:pt idx="917">
                  <c:v>-3.4624000000000002E-2</c:v>
                </c:pt>
                <c:pt idx="918">
                  <c:v>-3.4446999999999998E-2</c:v>
                </c:pt>
                <c:pt idx="919">
                  <c:v>-3.4270000000000002E-2</c:v>
                </c:pt>
                <c:pt idx="920">
                  <c:v>-3.4092999999999998E-2</c:v>
                </c:pt>
                <c:pt idx="921">
                  <c:v>-3.3915000000000001E-2</c:v>
                </c:pt>
                <c:pt idx="922">
                  <c:v>-3.3736000000000002E-2</c:v>
                </c:pt>
                <c:pt idx="923">
                  <c:v>-3.3556999999999997E-2</c:v>
                </c:pt>
                <c:pt idx="924">
                  <c:v>-3.3377999999999998E-2</c:v>
                </c:pt>
                <c:pt idx="925">
                  <c:v>-3.3197999999999998E-2</c:v>
                </c:pt>
                <c:pt idx="926">
                  <c:v>-3.3016999999999998E-2</c:v>
                </c:pt>
                <c:pt idx="927">
                  <c:v>-3.2835999999999997E-2</c:v>
                </c:pt>
                <c:pt idx="928">
                  <c:v>-3.2655000000000003E-2</c:v>
                </c:pt>
                <c:pt idx="929">
                  <c:v>-3.2473000000000002E-2</c:v>
                </c:pt>
                <c:pt idx="930">
                  <c:v>-3.2291E-2</c:v>
                </c:pt>
                <c:pt idx="931">
                  <c:v>-3.2108999999999999E-2</c:v>
                </c:pt>
                <c:pt idx="932">
                  <c:v>-3.1926000000000003E-2</c:v>
                </c:pt>
                <c:pt idx="933">
                  <c:v>-3.1743E-2</c:v>
                </c:pt>
                <c:pt idx="934">
                  <c:v>-3.1558999999999997E-2</c:v>
                </c:pt>
                <c:pt idx="935">
                  <c:v>-3.1376000000000001E-2</c:v>
                </c:pt>
                <c:pt idx="936">
                  <c:v>-3.1191E-2</c:v>
                </c:pt>
                <c:pt idx="937">
                  <c:v>-3.1007E-2</c:v>
                </c:pt>
                <c:pt idx="938">
                  <c:v>-3.0821999999999999E-2</c:v>
                </c:pt>
                <c:pt idx="939">
                  <c:v>-3.0637000000000001E-2</c:v>
                </c:pt>
                <c:pt idx="940">
                  <c:v>-3.0452E-2</c:v>
                </c:pt>
                <c:pt idx="941">
                  <c:v>-3.0266999999999999E-2</c:v>
                </c:pt>
                <c:pt idx="942">
                  <c:v>-3.0081E-2</c:v>
                </c:pt>
                <c:pt idx="943">
                  <c:v>-2.9895000000000001E-2</c:v>
                </c:pt>
                <c:pt idx="944">
                  <c:v>-2.9708999999999999E-2</c:v>
                </c:pt>
                <c:pt idx="945">
                  <c:v>-2.9523000000000001E-2</c:v>
                </c:pt>
                <c:pt idx="946">
                  <c:v>-2.9336999999999998E-2</c:v>
                </c:pt>
                <c:pt idx="947">
                  <c:v>-2.9149999999999999E-2</c:v>
                </c:pt>
                <c:pt idx="948">
                  <c:v>-2.8964E-2</c:v>
                </c:pt>
                <c:pt idx="949">
                  <c:v>-2.8777E-2</c:v>
                </c:pt>
                <c:pt idx="950">
                  <c:v>-2.8590000000000001E-2</c:v>
                </c:pt>
                <c:pt idx="951">
                  <c:v>-2.8403000000000001E-2</c:v>
                </c:pt>
                <c:pt idx="952">
                  <c:v>-2.8216000000000001E-2</c:v>
                </c:pt>
                <c:pt idx="953">
                  <c:v>-2.8028999999999998E-2</c:v>
                </c:pt>
                <c:pt idx="954">
                  <c:v>-2.7841000000000001E-2</c:v>
                </c:pt>
                <c:pt idx="955">
                  <c:v>-2.7654000000000001E-2</c:v>
                </c:pt>
                <c:pt idx="956">
                  <c:v>-2.7466999999999998E-2</c:v>
                </c:pt>
                <c:pt idx="957">
                  <c:v>-2.7279999999999999E-2</c:v>
                </c:pt>
                <c:pt idx="958">
                  <c:v>-2.7092000000000001E-2</c:v>
                </c:pt>
                <c:pt idx="959">
                  <c:v>-2.6904999999999998E-2</c:v>
                </c:pt>
                <c:pt idx="960">
                  <c:v>-2.6717999999999999E-2</c:v>
                </c:pt>
                <c:pt idx="961">
                  <c:v>-2.6530000000000001E-2</c:v>
                </c:pt>
                <c:pt idx="962">
                  <c:v>-2.6342999999999998E-2</c:v>
                </c:pt>
                <c:pt idx="963">
                  <c:v>-2.6155999999999999E-2</c:v>
                </c:pt>
                <c:pt idx="964">
                  <c:v>-2.5968999999999999E-2</c:v>
                </c:pt>
                <c:pt idx="965">
                  <c:v>-2.5780999999999998E-2</c:v>
                </c:pt>
                <c:pt idx="966">
                  <c:v>-2.5593999999999999E-2</c:v>
                </c:pt>
                <c:pt idx="967">
                  <c:v>-2.5406999999999999E-2</c:v>
                </c:pt>
                <c:pt idx="968">
                  <c:v>-2.5221E-2</c:v>
                </c:pt>
                <c:pt idx="969">
                  <c:v>-2.5034000000000001E-2</c:v>
                </c:pt>
                <c:pt idx="970">
                  <c:v>-2.4847000000000001E-2</c:v>
                </c:pt>
                <c:pt idx="971">
                  <c:v>-2.4660999999999999E-2</c:v>
                </c:pt>
                <c:pt idx="972">
                  <c:v>-2.4473999999999999E-2</c:v>
                </c:pt>
                <c:pt idx="973">
                  <c:v>-2.4288000000000001E-2</c:v>
                </c:pt>
                <c:pt idx="974">
                  <c:v>-2.4101999999999998E-2</c:v>
                </c:pt>
                <c:pt idx="975">
                  <c:v>-2.3916E-2</c:v>
                </c:pt>
                <c:pt idx="976">
                  <c:v>-2.3730999999999999E-2</c:v>
                </c:pt>
                <c:pt idx="977">
                  <c:v>-2.3545E-2</c:v>
                </c:pt>
                <c:pt idx="978">
                  <c:v>-2.3359999999999999E-2</c:v>
                </c:pt>
                <c:pt idx="979">
                  <c:v>-2.3175000000000001E-2</c:v>
                </c:pt>
                <c:pt idx="980">
                  <c:v>-2.299E-2</c:v>
                </c:pt>
                <c:pt idx="981">
                  <c:v>-2.2804999999999999E-2</c:v>
                </c:pt>
                <c:pt idx="982">
                  <c:v>-2.2620999999999999E-2</c:v>
                </c:pt>
                <c:pt idx="983">
                  <c:v>-2.2436999999999999E-2</c:v>
                </c:pt>
                <c:pt idx="984">
                  <c:v>-2.2252999999999998E-2</c:v>
                </c:pt>
                <c:pt idx="985">
                  <c:v>-2.2068999999999998E-2</c:v>
                </c:pt>
                <c:pt idx="986">
                  <c:v>-2.1885999999999999E-2</c:v>
                </c:pt>
                <c:pt idx="987">
                  <c:v>-2.1701999999999999E-2</c:v>
                </c:pt>
                <c:pt idx="988">
                  <c:v>-2.1520000000000001E-2</c:v>
                </c:pt>
                <c:pt idx="989">
                  <c:v>-2.1336999999999998E-2</c:v>
                </c:pt>
                <c:pt idx="990">
                  <c:v>-2.1155E-2</c:v>
                </c:pt>
                <c:pt idx="991">
                  <c:v>-2.0972999999999999E-2</c:v>
                </c:pt>
                <c:pt idx="992">
                  <c:v>-2.0791E-2</c:v>
                </c:pt>
                <c:pt idx="993">
                  <c:v>-2.061E-2</c:v>
                </c:pt>
                <c:pt idx="994">
                  <c:v>-2.0428000000000002E-2</c:v>
                </c:pt>
                <c:pt idx="995">
                  <c:v>-2.0247999999999999E-2</c:v>
                </c:pt>
                <c:pt idx="996">
                  <c:v>-2.0067000000000002E-2</c:v>
                </c:pt>
                <c:pt idx="997">
                  <c:v>-1.9886999999999998E-2</c:v>
                </c:pt>
                <c:pt idx="998">
                  <c:v>-1.9706999999999999E-2</c:v>
                </c:pt>
                <c:pt idx="999">
                  <c:v>-1.9528E-2</c:v>
                </c:pt>
                <c:pt idx="1000">
                  <c:v>-1.9349000000000002E-2</c:v>
                </c:pt>
                <c:pt idx="1001">
                  <c:v>-1.917E-2</c:v>
                </c:pt>
                <c:pt idx="1002">
                  <c:v>-1.8991999999999998E-2</c:v>
                </c:pt>
                <c:pt idx="1003">
                  <c:v>-1.8814000000000001E-2</c:v>
                </c:pt>
                <c:pt idx="1004">
                  <c:v>-1.8636E-2</c:v>
                </c:pt>
                <c:pt idx="1005">
                  <c:v>-1.8459E-2</c:v>
                </c:pt>
                <c:pt idx="1006">
                  <c:v>-1.8282E-2</c:v>
                </c:pt>
                <c:pt idx="1007">
                  <c:v>-1.8105E-2</c:v>
                </c:pt>
                <c:pt idx="1008">
                  <c:v>-1.7929E-2</c:v>
                </c:pt>
                <c:pt idx="1009">
                  <c:v>-1.7753999999999999E-2</c:v>
                </c:pt>
                <c:pt idx="1010">
                  <c:v>-1.7578E-2</c:v>
                </c:pt>
                <c:pt idx="1011">
                  <c:v>-1.7402999999999998E-2</c:v>
                </c:pt>
                <c:pt idx="1012">
                  <c:v>-1.7229000000000001E-2</c:v>
                </c:pt>
                <c:pt idx="1013">
                  <c:v>-1.7054E-2</c:v>
                </c:pt>
                <c:pt idx="1014">
                  <c:v>-1.6881E-2</c:v>
                </c:pt>
                <c:pt idx="1015">
                  <c:v>-1.6707E-2</c:v>
                </c:pt>
                <c:pt idx="1016">
                  <c:v>-1.6534E-2</c:v>
                </c:pt>
                <c:pt idx="1017">
                  <c:v>-1.6362000000000002E-2</c:v>
                </c:pt>
                <c:pt idx="1018">
                  <c:v>-1.619E-2</c:v>
                </c:pt>
                <c:pt idx="1019">
                  <c:v>-1.6018000000000001E-2</c:v>
                </c:pt>
                <c:pt idx="1020">
                  <c:v>-1.5847E-2</c:v>
                </c:pt>
                <c:pt idx="1021">
                  <c:v>-1.5675999999999999E-2</c:v>
                </c:pt>
                <c:pt idx="1022">
                  <c:v>-1.5505E-2</c:v>
                </c:pt>
                <c:pt idx="1023">
                  <c:v>-1.5335E-2</c:v>
                </c:pt>
                <c:pt idx="1024">
                  <c:v>-1.5166000000000001E-2</c:v>
                </c:pt>
                <c:pt idx="1025">
                  <c:v>-1.4997E-2</c:v>
                </c:pt>
                <c:pt idx="1026">
                  <c:v>-1.4827999999999999E-2</c:v>
                </c:pt>
                <c:pt idx="1027">
                  <c:v>-1.4659999999999999E-2</c:v>
                </c:pt>
                <c:pt idx="1028">
                  <c:v>-1.4492E-2</c:v>
                </c:pt>
                <c:pt idx="1029">
                  <c:v>-1.4324E-2</c:v>
                </c:pt>
                <c:pt idx="1030">
                  <c:v>-1.4156999999999999E-2</c:v>
                </c:pt>
                <c:pt idx="1031">
                  <c:v>-1.3991E-2</c:v>
                </c:pt>
                <c:pt idx="1032">
                  <c:v>-1.3823999999999999E-2</c:v>
                </c:pt>
                <c:pt idx="1033">
                  <c:v>-1.3658999999999999E-2</c:v>
                </c:pt>
                <c:pt idx="1034">
                  <c:v>-1.3493E-2</c:v>
                </c:pt>
                <c:pt idx="1035">
                  <c:v>-1.3328E-2</c:v>
                </c:pt>
                <c:pt idx="1036">
                  <c:v>-1.3164E-2</c:v>
                </c:pt>
                <c:pt idx="1037">
                  <c:v>-1.2999999999999999E-2</c:v>
                </c:pt>
                <c:pt idx="1038">
                  <c:v>-1.2836E-2</c:v>
                </c:pt>
                <c:pt idx="1039">
                  <c:v>-1.2673E-2</c:v>
                </c:pt>
                <c:pt idx="1040">
                  <c:v>-1.251E-2</c:v>
                </c:pt>
                <c:pt idx="1041">
                  <c:v>-1.2348E-2</c:v>
                </c:pt>
                <c:pt idx="1042">
                  <c:v>-1.2186000000000001E-2</c:v>
                </c:pt>
                <c:pt idx="1043">
                  <c:v>-1.2024E-2</c:v>
                </c:pt>
                <c:pt idx="1044">
                  <c:v>-1.1863E-2</c:v>
                </c:pt>
                <c:pt idx="1045">
                  <c:v>-1.1703E-2</c:v>
                </c:pt>
                <c:pt idx="1046">
                  <c:v>-1.1542E-2</c:v>
                </c:pt>
                <c:pt idx="1047">
                  <c:v>-1.1382E-2</c:v>
                </c:pt>
                <c:pt idx="1048">
                  <c:v>-1.1223E-2</c:v>
                </c:pt>
                <c:pt idx="1049">
                  <c:v>-1.1063999999999999E-2</c:v>
                </c:pt>
                <c:pt idx="1050">
                  <c:v>-1.0905E-2</c:v>
                </c:pt>
                <c:pt idx="1051">
                  <c:v>-1.0747E-2</c:v>
                </c:pt>
                <c:pt idx="1052">
                  <c:v>-1.0588999999999999E-2</c:v>
                </c:pt>
                <c:pt idx="1053">
                  <c:v>-1.0430999999999999E-2</c:v>
                </c:pt>
                <c:pt idx="1054">
                  <c:v>-1.0274E-2</c:v>
                </c:pt>
                <c:pt idx="1055">
                  <c:v>-1.0118E-2</c:v>
                </c:pt>
                <c:pt idx="1056">
                  <c:v>-9.9609999999999994E-3</c:v>
                </c:pt>
                <c:pt idx="1057">
                  <c:v>-9.8049999999999995E-3</c:v>
                </c:pt>
                <c:pt idx="1058">
                  <c:v>-9.6500000000000006E-3</c:v>
                </c:pt>
                <c:pt idx="1059">
                  <c:v>-9.4940000000000007E-3</c:v>
                </c:pt>
                <c:pt idx="1060">
                  <c:v>-9.3399999999999993E-3</c:v>
                </c:pt>
                <c:pt idx="1061">
                  <c:v>-9.1850000000000005E-3</c:v>
                </c:pt>
                <c:pt idx="1062">
                  <c:v>-9.0310000000000008E-3</c:v>
                </c:pt>
                <c:pt idx="1063">
                  <c:v>-8.8769999999999995E-3</c:v>
                </c:pt>
                <c:pt idx="1064">
                  <c:v>-8.7240000000000009E-3</c:v>
                </c:pt>
                <c:pt idx="1065">
                  <c:v>-8.5710000000000005E-3</c:v>
                </c:pt>
                <c:pt idx="1066">
                  <c:v>-8.4180000000000001E-3</c:v>
                </c:pt>
                <c:pt idx="1067">
                  <c:v>-8.2660000000000008E-3</c:v>
                </c:pt>
                <c:pt idx="1068">
                  <c:v>-8.1139999999999997E-3</c:v>
                </c:pt>
                <c:pt idx="1069">
                  <c:v>-7.9620000000000003E-3</c:v>
                </c:pt>
                <c:pt idx="1070">
                  <c:v>-7.8100000000000001E-3</c:v>
                </c:pt>
                <c:pt idx="1071">
                  <c:v>-7.659E-3</c:v>
                </c:pt>
                <c:pt idx="1072">
                  <c:v>-7.509E-3</c:v>
                </c:pt>
                <c:pt idx="1073">
                  <c:v>-7.358E-3</c:v>
                </c:pt>
                <c:pt idx="1074">
                  <c:v>-7.208E-3</c:v>
                </c:pt>
                <c:pt idx="1075">
                  <c:v>-7.058E-3</c:v>
                </c:pt>
                <c:pt idx="1076">
                  <c:v>-6.9090000000000002E-3</c:v>
                </c:pt>
                <c:pt idx="1077">
                  <c:v>-6.7590000000000003E-3</c:v>
                </c:pt>
                <c:pt idx="1078">
                  <c:v>-6.6100000000000004E-3</c:v>
                </c:pt>
                <c:pt idx="1079">
                  <c:v>-6.4619999999999999E-3</c:v>
                </c:pt>
                <c:pt idx="1080">
                  <c:v>-6.313E-3</c:v>
                </c:pt>
                <c:pt idx="1081">
                  <c:v>-6.1650000000000003E-3</c:v>
                </c:pt>
                <c:pt idx="1082">
                  <c:v>-6.0169999999999998E-3</c:v>
                </c:pt>
                <c:pt idx="1083">
                  <c:v>-5.8690000000000001E-3</c:v>
                </c:pt>
                <c:pt idx="1084">
                  <c:v>-5.7219999999999997E-3</c:v>
                </c:pt>
                <c:pt idx="1085">
                  <c:v>-5.5750000000000001E-3</c:v>
                </c:pt>
                <c:pt idx="1086">
                  <c:v>-5.4279999999999997E-3</c:v>
                </c:pt>
                <c:pt idx="1087">
                  <c:v>-5.2810000000000001E-3</c:v>
                </c:pt>
                <c:pt idx="1088">
                  <c:v>-5.1349999999999998E-3</c:v>
                </c:pt>
                <c:pt idx="1089">
                  <c:v>-4.9890000000000004E-3</c:v>
                </c:pt>
                <c:pt idx="1090">
                  <c:v>-4.8430000000000001E-3</c:v>
                </c:pt>
                <c:pt idx="1091">
                  <c:v>-4.6969999999999998E-3</c:v>
                </c:pt>
                <c:pt idx="1092">
                  <c:v>-4.5510000000000004E-3</c:v>
                </c:pt>
                <c:pt idx="1093">
                  <c:v>-4.4060000000000002E-3</c:v>
                </c:pt>
                <c:pt idx="1094">
                  <c:v>-4.261E-3</c:v>
                </c:pt>
                <c:pt idx="1095">
                  <c:v>-4.1159999999999999E-3</c:v>
                </c:pt>
                <c:pt idx="1096">
                  <c:v>-3.9709999999999997E-3</c:v>
                </c:pt>
                <c:pt idx="1097">
                  <c:v>-3.826E-3</c:v>
                </c:pt>
                <c:pt idx="1098">
                  <c:v>-3.6819999999999999E-3</c:v>
                </c:pt>
                <c:pt idx="1099">
                  <c:v>-3.5379999999999999E-3</c:v>
                </c:pt>
                <c:pt idx="1100">
                  <c:v>-3.3930000000000002E-3</c:v>
                </c:pt>
                <c:pt idx="1101">
                  <c:v>-3.2490000000000002E-3</c:v>
                </c:pt>
                <c:pt idx="1102">
                  <c:v>-3.1059999999999998E-3</c:v>
                </c:pt>
                <c:pt idx="1103">
                  <c:v>-2.9619999999999998E-3</c:v>
                </c:pt>
                <c:pt idx="1104">
                  <c:v>-2.8180000000000002E-3</c:v>
                </c:pt>
                <c:pt idx="1105">
                  <c:v>-2.6749999999999999E-3</c:v>
                </c:pt>
                <c:pt idx="1106">
                  <c:v>-2.532E-3</c:v>
                </c:pt>
                <c:pt idx="1107">
                  <c:v>-2.3879999999999999E-3</c:v>
                </c:pt>
                <c:pt idx="1108">
                  <c:v>-2.245E-3</c:v>
                </c:pt>
                <c:pt idx="1109">
                  <c:v>-2.1020000000000001E-3</c:v>
                </c:pt>
                <c:pt idx="1110">
                  <c:v>-1.9589999999999998E-3</c:v>
                </c:pt>
                <c:pt idx="1111">
                  <c:v>-1.817E-3</c:v>
                </c:pt>
                <c:pt idx="1112">
                  <c:v>-1.6739999999999999E-3</c:v>
                </c:pt>
                <c:pt idx="1113">
                  <c:v>-1.531E-3</c:v>
                </c:pt>
                <c:pt idx="1114">
                  <c:v>-1.389E-3</c:v>
                </c:pt>
                <c:pt idx="1115">
                  <c:v>-1.2459999999999999E-3</c:v>
                </c:pt>
                <c:pt idx="1116">
                  <c:v>-1.1039999999999999E-3</c:v>
                </c:pt>
                <c:pt idx="1117">
                  <c:v>-9.6100000000000005E-4</c:v>
                </c:pt>
                <c:pt idx="1118">
                  <c:v>-8.1899999999999996E-4</c:v>
                </c:pt>
                <c:pt idx="1119">
                  <c:v>-6.7699999999999998E-4</c:v>
                </c:pt>
                <c:pt idx="1120">
                  <c:v>-5.3499999999999999E-4</c:v>
                </c:pt>
                <c:pt idx="1121">
                  <c:v>-3.9199999999999999E-4</c:v>
                </c:pt>
                <c:pt idx="1122">
                  <c:v>-2.5000000000000001E-4</c:v>
                </c:pt>
                <c:pt idx="1123">
                  <c:v>-1.08E-4</c:v>
                </c:pt>
                <c:pt idx="1124">
                  <c:v>3.4E-5</c:v>
                </c:pt>
                <c:pt idx="1125">
                  <c:v>1.7699999999999999E-4</c:v>
                </c:pt>
                <c:pt idx="1126">
                  <c:v>3.19E-4</c:v>
                </c:pt>
                <c:pt idx="1127">
                  <c:v>4.6099999999999998E-4</c:v>
                </c:pt>
                <c:pt idx="1128">
                  <c:v>6.0300000000000002E-4</c:v>
                </c:pt>
                <c:pt idx="1129">
                  <c:v>7.4600000000000003E-4</c:v>
                </c:pt>
                <c:pt idx="1130">
                  <c:v>8.8800000000000001E-4</c:v>
                </c:pt>
                <c:pt idx="1131">
                  <c:v>1.0300000000000001E-3</c:v>
                </c:pt>
                <c:pt idx="1132">
                  <c:v>1.173E-3</c:v>
                </c:pt>
                <c:pt idx="1133">
                  <c:v>1.315E-3</c:v>
                </c:pt>
                <c:pt idx="1134">
                  <c:v>1.4580000000000001E-3</c:v>
                </c:pt>
                <c:pt idx="1135">
                  <c:v>1.6000000000000001E-3</c:v>
                </c:pt>
                <c:pt idx="1136">
                  <c:v>1.743E-3</c:v>
                </c:pt>
                <c:pt idx="1137">
                  <c:v>1.8860000000000001E-3</c:v>
                </c:pt>
                <c:pt idx="1138">
                  <c:v>2.029E-3</c:v>
                </c:pt>
                <c:pt idx="1139">
                  <c:v>2.1710000000000002E-3</c:v>
                </c:pt>
                <c:pt idx="1140">
                  <c:v>2.3140000000000001E-3</c:v>
                </c:pt>
                <c:pt idx="1141">
                  <c:v>2.4580000000000001E-3</c:v>
                </c:pt>
                <c:pt idx="1142">
                  <c:v>2.601E-3</c:v>
                </c:pt>
                <c:pt idx="1143">
                  <c:v>2.7439999999999999E-3</c:v>
                </c:pt>
                <c:pt idx="1144">
                  <c:v>2.8879999999999999E-3</c:v>
                </c:pt>
                <c:pt idx="1145">
                  <c:v>3.0309999999999998E-3</c:v>
                </c:pt>
                <c:pt idx="1146">
                  <c:v>3.1749999999999999E-3</c:v>
                </c:pt>
                <c:pt idx="1147">
                  <c:v>3.3189999999999999E-3</c:v>
                </c:pt>
                <c:pt idx="1148">
                  <c:v>3.4629999999999999E-3</c:v>
                </c:pt>
                <c:pt idx="1149">
                  <c:v>3.607E-3</c:v>
                </c:pt>
                <c:pt idx="1150">
                  <c:v>3.7520000000000001E-3</c:v>
                </c:pt>
                <c:pt idx="1151">
                  <c:v>3.8960000000000002E-3</c:v>
                </c:pt>
                <c:pt idx="1152">
                  <c:v>4.0410000000000003E-3</c:v>
                </c:pt>
                <c:pt idx="1153">
                  <c:v>4.1859999999999996E-3</c:v>
                </c:pt>
                <c:pt idx="1154">
                  <c:v>4.3309999999999998E-3</c:v>
                </c:pt>
                <c:pt idx="1155">
                  <c:v>4.4759999999999999E-3</c:v>
                </c:pt>
                <c:pt idx="1156">
                  <c:v>4.6220000000000002E-3</c:v>
                </c:pt>
                <c:pt idx="1157">
                  <c:v>4.7670000000000004E-3</c:v>
                </c:pt>
                <c:pt idx="1158">
                  <c:v>4.9129999999999998E-3</c:v>
                </c:pt>
                <c:pt idx="1159">
                  <c:v>5.0590000000000001E-3</c:v>
                </c:pt>
                <c:pt idx="1160">
                  <c:v>5.2059999999999997E-3</c:v>
                </c:pt>
                <c:pt idx="1161">
                  <c:v>5.352E-3</c:v>
                </c:pt>
                <c:pt idx="1162">
                  <c:v>5.4990000000000004E-3</c:v>
                </c:pt>
                <c:pt idx="1163">
                  <c:v>5.646E-3</c:v>
                </c:pt>
                <c:pt idx="1164">
                  <c:v>5.7930000000000004E-3</c:v>
                </c:pt>
                <c:pt idx="1165">
                  <c:v>5.9410000000000001E-3</c:v>
                </c:pt>
                <c:pt idx="1166">
                  <c:v>6.0879999999999997E-3</c:v>
                </c:pt>
                <c:pt idx="1167">
                  <c:v>6.2360000000000002E-3</c:v>
                </c:pt>
                <c:pt idx="1168">
                  <c:v>6.3850000000000001E-3</c:v>
                </c:pt>
                <c:pt idx="1169">
                  <c:v>6.5329999999999997E-3</c:v>
                </c:pt>
                <c:pt idx="1170">
                  <c:v>6.6819999999999996E-3</c:v>
                </c:pt>
                <c:pt idx="1171">
                  <c:v>6.8310000000000003E-3</c:v>
                </c:pt>
                <c:pt idx="1172">
                  <c:v>6.9810000000000002E-3</c:v>
                </c:pt>
                <c:pt idx="1173">
                  <c:v>7.1300000000000001E-3</c:v>
                </c:pt>
                <c:pt idx="1174">
                  <c:v>7.28E-3</c:v>
                </c:pt>
                <c:pt idx="1175">
                  <c:v>7.4310000000000001E-3</c:v>
                </c:pt>
                <c:pt idx="1176">
                  <c:v>7.5810000000000001E-3</c:v>
                </c:pt>
                <c:pt idx="1177">
                  <c:v>7.7320000000000002E-3</c:v>
                </c:pt>
                <c:pt idx="1178">
                  <c:v>7.8829999999999994E-3</c:v>
                </c:pt>
                <c:pt idx="1179">
                  <c:v>8.0350000000000005E-3</c:v>
                </c:pt>
                <c:pt idx="1180">
                  <c:v>8.1869999999999998E-3</c:v>
                </c:pt>
                <c:pt idx="1181">
                  <c:v>8.3389999999999992E-3</c:v>
                </c:pt>
                <c:pt idx="1182">
                  <c:v>8.4919999999999995E-3</c:v>
                </c:pt>
                <c:pt idx="1183">
                  <c:v>8.6449999999999999E-3</c:v>
                </c:pt>
                <c:pt idx="1184">
                  <c:v>8.7980000000000003E-3</c:v>
                </c:pt>
                <c:pt idx="1185">
                  <c:v>8.9510000000000006E-3</c:v>
                </c:pt>
                <c:pt idx="1186">
                  <c:v>9.1050000000000002E-3</c:v>
                </c:pt>
                <c:pt idx="1187">
                  <c:v>9.2599999999999991E-3</c:v>
                </c:pt>
                <c:pt idx="1188">
                  <c:v>9.4140000000000005E-3</c:v>
                </c:pt>
                <c:pt idx="1189">
                  <c:v>9.5689999999999994E-3</c:v>
                </c:pt>
                <c:pt idx="1190">
                  <c:v>9.7249999999999993E-3</c:v>
                </c:pt>
                <c:pt idx="1191">
                  <c:v>9.8809999999999992E-3</c:v>
                </c:pt>
                <c:pt idx="1192">
                  <c:v>1.0037000000000001E-2</c:v>
                </c:pt>
                <c:pt idx="1193">
                  <c:v>1.0193000000000001E-2</c:v>
                </c:pt>
                <c:pt idx="1194">
                  <c:v>1.035E-2</c:v>
                </c:pt>
                <c:pt idx="1195">
                  <c:v>1.0507000000000001E-2</c:v>
                </c:pt>
                <c:pt idx="1196">
                  <c:v>1.0664999999999999E-2</c:v>
                </c:pt>
                <c:pt idx="1197">
                  <c:v>1.0822999999999999E-2</c:v>
                </c:pt>
                <c:pt idx="1198">
                  <c:v>1.0982E-2</c:v>
                </c:pt>
                <c:pt idx="1199">
                  <c:v>1.1141E-2</c:v>
                </c:pt>
                <c:pt idx="1200">
                  <c:v>1.1299999999999999E-2</c:v>
                </c:pt>
                <c:pt idx="1201">
                  <c:v>1.146E-2</c:v>
                </c:pt>
                <c:pt idx="1202">
                  <c:v>1.162E-2</c:v>
                </c:pt>
                <c:pt idx="1203">
                  <c:v>1.1780000000000001E-2</c:v>
                </c:pt>
                <c:pt idx="1204">
                  <c:v>1.1941E-2</c:v>
                </c:pt>
                <c:pt idx="1205">
                  <c:v>1.2102E-2</c:v>
                </c:pt>
                <c:pt idx="1206">
                  <c:v>1.2264000000000001E-2</c:v>
                </c:pt>
                <c:pt idx="1207">
                  <c:v>1.2426E-2</c:v>
                </c:pt>
                <c:pt idx="1208">
                  <c:v>1.2588999999999999E-2</c:v>
                </c:pt>
                <c:pt idx="1209">
                  <c:v>1.2751999999999999E-2</c:v>
                </c:pt>
                <c:pt idx="1210">
                  <c:v>1.2914999999999999E-2</c:v>
                </c:pt>
                <c:pt idx="1211">
                  <c:v>1.3079E-2</c:v>
                </c:pt>
                <c:pt idx="1212">
                  <c:v>1.3243E-2</c:v>
                </c:pt>
                <c:pt idx="1213">
                  <c:v>1.3408E-2</c:v>
                </c:pt>
                <c:pt idx="1214">
                  <c:v>1.3573E-2</c:v>
                </c:pt>
                <c:pt idx="1215">
                  <c:v>1.3738999999999999E-2</c:v>
                </c:pt>
                <c:pt idx="1216">
                  <c:v>1.3905000000000001E-2</c:v>
                </c:pt>
                <c:pt idx="1217">
                  <c:v>1.4071E-2</c:v>
                </c:pt>
                <c:pt idx="1218">
                  <c:v>1.4238000000000001E-2</c:v>
                </c:pt>
                <c:pt idx="1219">
                  <c:v>1.4404999999999999E-2</c:v>
                </c:pt>
                <c:pt idx="1220">
                  <c:v>1.4572999999999999E-2</c:v>
                </c:pt>
                <c:pt idx="1221">
                  <c:v>1.4741000000000001E-2</c:v>
                </c:pt>
                <c:pt idx="1222">
                  <c:v>1.491E-2</c:v>
                </c:pt>
                <c:pt idx="1223">
                  <c:v>1.5079E-2</c:v>
                </c:pt>
                <c:pt idx="1224">
                  <c:v>1.5247999999999999E-2</c:v>
                </c:pt>
                <c:pt idx="1225">
                  <c:v>1.5417999999999999E-2</c:v>
                </c:pt>
                <c:pt idx="1226">
                  <c:v>1.5587999999999999E-2</c:v>
                </c:pt>
                <c:pt idx="1227">
                  <c:v>1.5758999999999999E-2</c:v>
                </c:pt>
                <c:pt idx="1228">
                  <c:v>1.593E-2</c:v>
                </c:pt>
                <c:pt idx="1229">
                  <c:v>1.6101000000000001E-2</c:v>
                </c:pt>
                <c:pt idx="1230">
                  <c:v>1.6272999999999999E-2</c:v>
                </c:pt>
                <c:pt idx="1231">
                  <c:v>1.6445000000000001E-2</c:v>
                </c:pt>
                <c:pt idx="1232">
                  <c:v>1.6618000000000001E-2</c:v>
                </c:pt>
                <c:pt idx="1233">
                  <c:v>1.6791E-2</c:v>
                </c:pt>
                <c:pt idx="1234">
                  <c:v>1.6965000000000001E-2</c:v>
                </c:pt>
                <c:pt idx="1235">
                  <c:v>1.7139000000000001E-2</c:v>
                </c:pt>
                <c:pt idx="1236">
                  <c:v>1.7312999999999999E-2</c:v>
                </c:pt>
                <c:pt idx="1237">
                  <c:v>1.7488E-2</c:v>
                </c:pt>
                <c:pt idx="1238">
                  <c:v>1.7663000000000002E-2</c:v>
                </c:pt>
                <c:pt idx="1239">
                  <c:v>1.7838E-2</c:v>
                </c:pt>
                <c:pt idx="1240">
                  <c:v>1.8013999999999999E-2</c:v>
                </c:pt>
                <c:pt idx="1241">
                  <c:v>1.8190999999999999E-2</c:v>
                </c:pt>
                <c:pt idx="1242">
                  <c:v>1.8367000000000001E-2</c:v>
                </c:pt>
                <c:pt idx="1243">
                  <c:v>1.8544000000000001E-2</c:v>
                </c:pt>
                <c:pt idx="1244">
                  <c:v>1.8721999999999999E-2</c:v>
                </c:pt>
                <c:pt idx="1245">
                  <c:v>1.89E-2</c:v>
                </c:pt>
                <c:pt idx="1246">
                  <c:v>1.9078000000000001E-2</c:v>
                </c:pt>
                <c:pt idx="1247">
                  <c:v>1.9255999999999999E-2</c:v>
                </c:pt>
                <c:pt idx="1248">
                  <c:v>1.9435000000000001E-2</c:v>
                </c:pt>
                <c:pt idx="1249">
                  <c:v>1.9613999999999999E-2</c:v>
                </c:pt>
                <c:pt idx="1250">
                  <c:v>1.9793999999999999E-2</c:v>
                </c:pt>
                <c:pt idx="1251">
                  <c:v>1.9973999999999999E-2</c:v>
                </c:pt>
                <c:pt idx="1252">
                  <c:v>2.0153999999999998E-2</c:v>
                </c:pt>
                <c:pt idx="1253">
                  <c:v>2.0334999999999999E-2</c:v>
                </c:pt>
                <c:pt idx="1254">
                  <c:v>2.0516E-2</c:v>
                </c:pt>
                <c:pt idx="1255">
                  <c:v>2.0697E-2</c:v>
                </c:pt>
                <c:pt idx="1256">
                  <c:v>2.0878000000000001E-2</c:v>
                </c:pt>
                <c:pt idx="1257">
                  <c:v>2.1059999999999999E-2</c:v>
                </c:pt>
                <c:pt idx="1258">
                  <c:v>2.1242E-2</c:v>
                </c:pt>
                <c:pt idx="1259">
                  <c:v>2.1425E-2</c:v>
                </c:pt>
                <c:pt idx="1260">
                  <c:v>2.1607999999999999E-2</c:v>
                </c:pt>
                <c:pt idx="1261">
                  <c:v>2.1791000000000001E-2</c:v>
                </c:pt>
                <c:pt idx="1262">
                  <c:v>2.1974E-2</c:v>
                </c:pt>
                <c:pt idx="1263">
                  <c:v>2.2157E-2</c:v>
                </c:pt>
                <c:pt idx="1264">
                  <c:v>2.2341E-2</c:v>
                </c:pt>
                <c:pt idx="1265">
                  <c:v>2.2525E-2</c:v>
                </c:pt>
                <c:pt idx="1266">
                  <c:v>2.2710000000000001E-2</c:v>
                </c:pt>
                <c:pt idx="1267">
                  <c:v>2.2894000000000001E-2</c:v>
                </c:pt>
                <c:pt idx="1268">
                  <c:v>2.3078999999999999E-2</c:v>
                </c:pt>
                <c:pt idx="1269">
                  <c:v>2.3264E-2</c:v>
                </c:pt>
                <c:pt idx="1270">
                  <c:v>2.3449000000000001E-2</c:v>
                </c:pt>
                <c:pt idx="1271">
                  <c:v>2.3633999999999999E-2</c:v>
                </c:pt>
                <c:pt idx="1272">
                  <c:v>2.3820000000000001E-2</c:v>
                </c:pt>
                <c:pt idx="1273">
                  <c:v>2.4006E-2</c:v>
                </c:pt>
                <c:pt idx="1274">
                  <c:v>2.4192000000000002E-2</c:v>
                </c:pt>
                <c:pt idx="1275">
                  <c:v>2.4378E-2</c:v>
                </c:pt>
                <c:pt idx="1276">
                  <c:v>2.4563999999999999E-2</c:v>
                </c:pt>
                <c:pt idx="1277">
                  <c:v>2.4750999999999999E-2</c:v>
                </c:pt>
                <c:pt idx="1278">
                  <c:v>2.4937000000000001E-2</c:v>
                </c:pt>
                <c:pt idx="1279">
                  <c:v>2.5124E-2</c:v>
                </c:pt>
                <c:pt idx="1280">
                  <c:v>2.5311E-2</c:v>
                </c:pt>
                <c:pt idx="1281">
                  <c:v>2.5498E-2</c:v>
                </c:pt>
                <c:pt idx="1282">
                  <c:v>2.5684999999999999E-2</c:v>
                </c:pt>
                <c:pt idx="1283">
                  <c:v>2.5871999999999999E-2</c:v>
                </c:pt>
                <c:pt idx="1284">
                  <c:v>2.6058999999999999E-2</c:v>
                </c:pt>
                <c:pt idx="1285">
                  <c:v>2.6245999999999998E-2</c:v>
                </c:pt>
                <c:pt idx="1286">
                  <c:v>2.6433000000000002E-2</c:v>
                </c:pt>
                <c:pt idx="1287">
                  <c:v>2.6620999999999999E-2</c:v>
                </c:pt>
                <c:pt idx="1288">
                  <c:v>2.6807999999999998E-2</c:v>
                </c:pt>
                <c:pt idx="1289">
                  <c:v>2.6995000000000002E-2</c:v>
                </c:pt>
                <c:pt idx="1290">
                  <c:v>2.7182999999999999E-2</c:v>
                </c:pt>
                <c:pt idx="1291">
                  <c:v>2.7369999999999998E-2</c:v>
                </c:pt>
                <c:pt idx="1292">
                  <c:v>2.7557999999999999E-2</c:v>
                </c:pt>
                <c:pt idx="1293">
                  <c:v>2.7744999999999999E-2</c:v>
                </c:pt>
                <c:pt idx="1294">
                  <c:v>2.7931999999999998E-2</c:v>
                </c:pt>
                <c:pt idx="1295">
                  <c:v>2.8119000000000002E-2</c:v>
                </c:pt>
                <c:pt idx="1296">
                  <c:v>2.8306999999999999E-2</c:v>
                </c:pt>
                <c:pt idx="1297">
                  <c:v>2.8493999999999998E-2</c:v>
                </c:pt>
                <c:pt idx="1298">
                  <c:v>2.8681000000000002E-2</c:v>
                </c:pt>
                <c:pt idx="1299">
                  <c:v>2.8867E-2</c:v>
                </c:pt>
                <c:pt idx="1300">
                  <c:v>2.9054E-2</c:v>
                </c:pt>
                <c:pt idx="1301">
                  <c:v>2.9241E-2</c:v>
                </c:pt>
                <c:pt idx="1302">
                  <c:v>2.9426999999999998E-2</c:v>
                </c:pt>
                <c:pt idx="1303">
                  <c:v>2.9614000000000001E-2</c:v>
                </c:pt>
                <c:pt idx="1304">
                  <c:v>2.98E-2</c:v>
                </c:pt>
                <c:pt idx="1305">
                  <c:v>2.9985999999999999E-2</c:v>
                </c:pt>
                <c:pt idx="1306">
                  <c:v>3.0172000000000001E-2</c:v>
                </c:pt>
                <c:pt idx="1307">
                  <c:v>3.0356999999999999E-2</c:v>
                </c:pt>
                <c:pt idx="1308">
                  <c:v>3.0542E-2</c:v>
                </c:pt>
                <c:pt idx="1309">
                  <c:v>3.0727000000000001E-2</c:v>
                </c:pt>
                <c:pt idx="1310">
                  <c:v>3.0911999999999999E-2</c:v>
                </c:pt>
                <c:pt idx="1311">
                  <c:v>3.1097E-2</c:v>
                </c:pt>
                <c:pt idx="1312">
                  <c:v>3.1281000000000003E-2</c:v>
                </c:pt>
                <c:pt idx="1313">
                  <c:v>3.1465E-2</c:v>
                </c:pt>
                <c:pt idx="1314">
                  <c:v>3.1648999999999997E-2</c:v>
                </c:pt>
                <c:pt idx="1315">
                  <c:v>3.1831999999999999E-2</c:v>
                </c:pt>
                <c:pt idx="1316">
                  <c:v>3.2015000000000002E-2</c:v>
                </c:pt>
                <c:pt idx="1317">
                  <c:v>3.2197999999999997E-2</c:v>
                </c:pt>
                <c:pt idx="1318">
                  <c:v>3.2379999999999999E-2</c:v>
                </c:pt>
                <c:pt idx="1319">
                  <c:v>3.2562000000000001E-2</c:v>
                </c:pt>
                <c:pt idx="1320">
                  <c:v>3.2743000000000001E-2</c:v>
                </c:pt>
                <c:pt idx="1321">
                  <c:v>3.2924000000000002E-2</c:v>
                </c:pt>
                <c:pt idx="1322">
                  <c:v>3.3105000000000002E-2</c:v>
                </c:pt>
                <c:pt idx="1323">
                  <c:v>3.3285000000000002E-2</c:v>
                </c:pt>
                <c:pt idx="1324">
                  <c:v>3.3465000000000002E-2</c:v>
                </c:pt>
                <c:pt idx="1325">
                  <c:v>3.3644E-2</c:v>
                </c:pt>
                <c:pt idx="1326">
                  <c:v>3.3822999999999999E-2</c:v>
                </c:pt>
                <c:pt idx="1327">
                  <c:v>3.4001999999999998E-2</c:v>
                </c:pt>
                <c:pt idx="1328">
                  <c:v>3.4179000000000001E-2</c:v>
                </c:pt>
                <c:pt idx="1329">
                  <c:v>3.4356999999999999E-2</c:v>
                </c:pt>
                <c:pt idx="1330">
                  <c:v>3.4533000000000001E-2</c:v>
                </c:pt>
                <c:pt idx="1331">
                  <c:v>3.4708999999999997E-2</c:v>
                </c:pt>
                <c:pt idx="1332">
                  <c:v>3.4884999999999999E-2</c:v>
                </c:pt>
                <c:pt idx="1333">
                  <c:v>3.5060000000000001E-2</c:v>
                </c:pt>
                <c:pt idx="1334">
                  <c:v>3.5235000000000002E-2</c:v>
                </c:pt>
                <c:pt idx="1335">
                  <c:v>3.5408000000000002E-2</c:v>
                </c:pt>
                <c:pt idx="1336">
                  <c:v>3.5582000000000003E-2</c:v>
                </c:pt>
                <c:pt idx="1337">
                  <c:v>3.5754000000000001E-2</c:v>
                </c:pt>
                <c:pt idx="1338">
                  <c:v>3.5926E-2</c:v>
                </c:pt>
                <c:pt idx="1339">
                  <c:v>3.6096999999999997E-2</c:v>
                </c:pt>
                <c:pt idx="1340">
                  <c:v>3.6268000000000002E-2</c:v>
                </c:pt>
                <c:pt idx="1341">
                  <c:v>3.6436999999999997E-2</c:v>
                </c:pt>
                <c:pt idx="1342">
                  <c:v>3.6607000000000001E-2</c:v>
                </c:pt>
                <c:pt idx="1343">
                  <c:v>3.6775000000000002E-2</c:v>
                </c:pt>
                <c:pt idx="1344">
                  <c:v>3.6942999999999997E-2</c:v>
                </c:pt>
                <c:pt idx="1345">
                  <c:v>3.7109999999999997E-2</c:v>
                </c:pt>
                <c:pt idx="1346">
                  <c:v>3.7275999999999997E-2</c:v>
                </c:pt>
                <c:pt idx="1347">
                  <c:v>3.7441000000000002E-2</c:v>
                </c:pt>
                <c:pt idx="1348">
                  <c:v>3.7606000000000001E-2</c:v>
                </c:pt>
                <c:pt idx="1349">
                  <c:v>3.7768999999999997E-2</c:v>
                </c:pt>
                <c:pt idx="1350">
                  <c:v>3.7932E-2</c:v>
                </c:pt>
                <c:pt idx="1351">
                  <c:v>3.8094000000000003E-2</c:v>
                </c:pt>
                <c:pt idx="1352">
                  <c:v>3.8255999999999998E-2</c:v>
                </c:pt>
                <c:pt idx="1353">
                  <c:v>3.8415999999999999E-2</c:v>
                </c:pt>
                <c:pt idx="1354">
                  <c:v>3.8574999999999998E-2</c:v>
                </c:pt>
                <c:pt idx="1355">
                  <c:v>3.8733999999999998E-2</c:v>
                </c:pt>
                <c:pt idx="1356">
                  <c:v>3.8892000000000003E-2</c:v>
                </c:pt>
                <c:pt idx="1357">
                  <c:v>3.9049E-2</c:v>
                </c:pt>
                <c:pt idx="1358">
                  <c:v>3.9204000000000003E-2</c:v>
                </c:pt>
                <c:pt idx="1359">
                  <c:v>3.9358999999999998E-2</c:v>
                </c:pt>
                <c:pt idx="1360">
                  <c:v>3.9513E-2</c:v>
                </c:pt>
                <c:pt idx="1361">
                  <c:v>3.9666E-2</c:v>
                </c:pt>
                <c:pt idx="1362">
                  <c:v>3.9817999999999999E-2</c:v>
                </c:pt>
                <c:pt idx="1363">
                  <c:v>3.9968999999999998E-2</c:v>
                </c:pt>
                <c:pt idx="1364">
                  <c:v>4.0119000000000002E-2</c:v>
                </c:pt>
                <c:pt idx="1365">
                  <c:v>4.0268999999999999E-2</c:v>
                </c:pt>
                <c:pt idx="1366">
                  <c:v>4.0417000000000002E-2</c:v>
                </c:pt>
                <c:pt idx="1367">
                  <c:v>4.0564000000000003E-2</c:v>
                </c:pt>
                <c:pt idx="1368">
                  <c:v>4.0709000000000002E-2</c:v>
                </c:pt>
                <c:pt idx="1369">
                  <c:v>4.0854000000000001E-2</c:v>
                </c:pt>
                <c:pt idx="1370">
                  <c:v>4.0998E-2</c:v>
                </c:pt>
                <c:pt idx="1371">
                  <c:v>4.1140999999999997E-2</c:v>
                </c:pt>
                <c:pt idx="1372">
                  <c:v>4.1281999999999999E-2</c:v>
                </c:pt>
                <c:pt idx="1373">
                  <c:v>4.1423000000000001E-2</c:v>
                </c:pt>
                <c:pt idx="1374">
                  <c:v>4.1562000000000002E-2</c:v>
                </c:pt>
                <c:pt idx="1375">
                  <c:v>4.1701000000000002E-2</c:v>
                </c:pt>
                <c:pt idx="1376">
                  <c:v>4.1838E-2</c:v>
                </c:pt>
                <c:pt idx="1377">
                  <c:v>4.1973999999999997E-2</c:v>
                </c:pt>
                <c:pt idx="1378">
                  <c:v>4.2109000000000001E-2</c:v>
                </c:pt>
                <c:pt idx="1379">
                  <c:v>4.2242000000000002E-2</c:v>
                </c:pt>
                <c:pt idx="1380">
                  <c:v>4.2375000000000003E-2</c:v>
                </c:pt>
                <c:pt idx="1381">
                  <c:v>4.2506000000000002E-2</c:v>
                </c:pt>
                <c:pt idx="1382">
                  <c:v>4.2636E-2</c:v>
                </c:pt>
                <c:pt idx="1383">
                  <c:v>4.2764999999999997E-2</c:v>
                </c:pt>
                <c:pt idx="1384">
                  <c:v>4.2893000000000001E-2</c:v>
                </c:pt>
                <c:pt idx="1385">
                  <c:v>4.3019000000000002E-2</c:v>
                </c:pt>
                <c:pt idx="1386">
                  <c:v>4.3144000000000002E-2</c:v>
                </c:pt>
                <c:pt idx="1387">
                  <c:v>4.3268000000000001E-2</c:v>
                </c:pt>
                <c:pt idx="1388">
                  <c:v>4.3390999999999999E-2</c:v>
                </c:pt>
                <c:pt idx="1389">
                  <c:v>4.3512000000000002E-2</c:v>
                </c:pt>
                <c:pt idx="1390">
                  <c:v>4.3631999999999997E-2</c:v>
                </c:pt>
                <c:pt idx="1391">
                  <c:v>4.3750999999999998E-2</c:v>
                </c:pt>
                <c:pt idx="1392">
                  <c:v>4.3868999999999998E-2</c:v>
                </c:pt>
                <c:pt idx="1393">
                  <c:v>4.3985000000000003E-2</c:v>
                </c:pt>
                <c:pt idx="1394">
                  <c:v>4.41E-2</c:v>
                </c:pt>
                <c:pt idx="1395">
                  <c:v>4.4213000000000002E-2</c:v>
                </c:pt>
                <c:pt idx="1396">
                  <c:v>4.4325999999999997E-2</c:v>
                </c:pt>
                <c:pt idx="1397">
                  <c:v>4.4436000000000003E-2</c:v>
                </c:pt>
                <c:pt idx="1398">
                  <c:v>4.4546000000000002E-2</c:v>
                </c:pt>
                <c:pt idx="1399">
                  <c:v>4.4653999999999999E-2</c:v>
                </c:pt>
                <c:pt idx="1400">
                  <c:v>4.4761000000000002E-2</c:v>
                </c:pt>
                <c:pt idx="1401">
                  <c:v>4.4866999999999997E-2</c:v>
                </c:pt>
                <c:pt idx="1402">
                  <c:v>4.4970999999999997E-2</c:v>
                </c:pt>
                <c:pt idx="1403">
                  <c:v>4.5073000000000002E-2</c:v>
                </c:pt>
                <c:pt idx="1404">
                  <c:v>4.5175E-2</c:v>
                </c:pt>
                <c:pt idx="1405">
                  <c:v>4.5275000000000003E-2</c:v>
                </c:pt>
                <c:pt idx="1406">
                  <c:v>4.5372999999999997E-2</c:v>
                </c:pt>
                <c:pt idx="1407">
                  <c:v>4.5469999999999997E-2</c:v>
                </c:pt>
                <c:pt idx="1408">
                  <c:v>4.5566000000000002E-2</c:v>
                </c:pt>
                <c:pt idx="1409">
                  <c:v>4.5659999999999999E-2</c:v>
                </c:pt>
                <c:pt idx="1410">
                  <c:v>4.5753000000000002E-2</c:v>
                </c:pt>
                <c:pt idx="1411">
                  <c:v>4.5844000000000003E-2</c:v>
                </c:pt>
                <c:pt idx="1412">
                  <c:v>4.5934000000000003E-2</c:v>
                </c:pt>
                <c:pt idx="1413">
                  <c:v>4.6022E-2</c:v>
                </c:pt>
                <c:pt idx="1414">
                  <c:v>4.6108999999999997E-2</c:v>
                </c:pt>
                <c:pt idx="1415">
                  <c:v>4.6195E-2</c:v>
                </c:pt>
                <c:pt idx="1416">
                  <c:v>4.6279000000000001E-2</c:v>
                </c:pt>
                <c:pt idx="1417">
                  <c:v>4.6360999999999999E-2</c:v>
                </c:pt>
                <c:pt idx="1418">
                  <c:v>4.6442999999999998E-2</c:v>
                </c:pt>
                <c:pt idx="1419">
                  <c:v>4.6522000000000001E-2</c:v>
                </c:pt>
                <c:pt idx="1420">
                  <c:v>4.6600000000000003E-2</c:v>
                </c:pt>
                <c:pt idx="1421">
                  <c:v>4.6677000000000003E-2</c:v>
                </c:pt>
                <c:pt idx="1422">
                  <c:v>4.6752000000000002E-2</c:v>
                </c:pt>
                <c:pt idx="1423">
                  <c:v>4.6824999999999999E-2</c:v>
                </c:pt>
                <c:pt idx="1424">
                  <c:v>4.6897000000000001E-2</c:v>
                </c:pt>
                <c:pt idx="1425">
                  <c:v>4.6968000000000003E-2</c:v>
                </c:pt>
                <c:pt idx="1426">
                  <c:v>4.7037000000000002E-2</c:v>
                </c:pt>
                <c:pt idx="1427">
                  <c:v>4.7104E-2</c:v>
                </c:pt>
                <c:pt idx="1428">
                  <c:v>4.7169999999999997E-2</c:v>
                </c:pt>
                <c:pt idx="1429">
                  <c:v>4.7233999999999998E-2</c:v>
                </c:pt>
                <c:pt idx="1430">
                  <c:v>4.7296999999999999E-2</c:v>
                </c:pt>
                <c:pt idx="1431">
                  <c:v>4.7357999999999997E-2</c:v>
                </c:pt>
                <c:pt idx="1432">
                  <c:v>4.7418000000000002E-2</c:v>
                </c:pt>
                <c:pt idx="1433">
                  <c:v>4.7475999999999997E-2</c:v>
                </c:pt>
                <c:pt idx="1434">
                  <c:v>4.7532999999999999E-2</c:v>
                </c:pt>
                <c:pt idx="1435">
                  <c:v>4.7587999999999998E-2</c:v>
                </c:pt>
                <c:pt idx="1436">
                  <c:v>4.7641000000000003E-2</c:v>
                </c:pt>
                <c:pt idx="1437">
                  <c:v>4.7692999999999999E-2</c:v>
                </c:pt>
                <c:pt idx="1438">
                  <c:v>4.7743000000000001E-2</c:v>
                </c:pt>
                <c:pt idx="1439">
                  <c:v>4.7792000000000001E-2</c:v>
                </c:pt>
                <c:pt idx="1440">
                  <c:v>4.7839E-2</c:v>
                </c:pt>
                <c:pt idx="1441">
                  <c:v>4.7884000000000003E-2</c:v>
                </c:pt>
                <c:pt idx="1442">
                  <c:v>4.7927999999999998E-2</c:v>
                </c:pt>
                <c:pt idx="1443">
                  <c:v>4.7971E-2</c:v>
                </c:pt>
                <c:pt idx="1444">
                  <c:v>4.8010999999999998E-2</c:v>
                </c:pt>
                <c:pt idx="1445">
                  <c:v>4.8050000000000002E-2</c:v>
                </c:pt>
                <c:pt idx="1446">
                  <c:v>4.8087999999999999E-2</c:v>
                </c:pt>
                <c:pt idx="1447">
                  <c:v>4.8124E-2</c:v>
                </c:pt>
                <c:pt idx="1448">
                  <c:v>4.8157999999999999E-2</c:v>
                </c:pt>
                <c:pt idx="1449">
                  <c:v>4.8190999999999998E-2</c:v>
                </c:pt>
                <c:pt idx="1450">
                  <c:v>4.8222000000000001E-2</c:v>
                </c:pt>
                <c:pt idx="1451">
                  <c:v>4.8251000000000002E-2</c:v>
                </c:pt>
                <c:pt idx="1452">
                  <c:v>4.8279000000000002E-2</c:v>
                </c:pt>
                <c:pt idx="1453">
                  <c:v>4.8305000000000001E-2</c:v>
                </c:pt>
                <c:pt idx="1454">
                  <c:v>4.8329999999999998E-2</c:v>
                </c:pt>
                <c:pt idx="1455">
                  <c:v>4.8353E-2</c:v>
                </c:pt>
                <c:pt idx="1456">
                  <c:v>4.8374E-2</c:v>
                </c:pt>
                <c:pt idx="1457">
                  <c:v>4.8394E-2</c:v>
                </c:pt>
                <c:pt idx="1458">
                  <c:v>4.8411999999999997E-2</c:v>
                </c:pt>
                <c:pt idx="1459">
                  <c:v>4.8427999999999999E-2</c:v>
                </c:pt>
                <c:pt idx="1460">
                  <c:v>4.8443E-2</c:v>
                </c:pt>
                <c:pt idx="1461">
                  <c:v>4.8455999999999999E-2</c:v>
                </c:pt>
                <c:pt idx="1462">
                  <c:v>4.8467999999999997E-2</c:v>
                </c:pt>
                <c:pt idx="1463">
                  <c:v>4.8476999999999999E-2</c:v>
                </c:pt>
                <c:pt idx="1464">
                  <c:v>4.8486000000000001E-2</c:v>
                </c:pt>
                <c:pt idx="1465">
                  <c:v>4.8492E-2</c:v>
                </c:pt>
                <c:pt idx="1466">
                  <c:v>4.8496999999999998E-2</c:v>
                </c:pt>
                <c:pt idx="1468">
                  <c:v>-4.4499999999999998E-2</c:v>
                </c:pt>
                <c:pt idx="1469">
                  <c:v>-4.4498999999999997E-2</c:v>
                </c:pt>
                <c:pt idx="1470">
                  <c:v>-4.4497000000000002E-2</c:v>
                </c:pt>
                <c:pt idx="1471">
                  <c:v>-4.4493999999999999E-2</c:v>
                </c:pt>
                <c:pt idx="1472">
                  <c:v>-4.4489000000000001E-2</c:v>
                </c:pt>
                <c:pt idx="1473">
                  <c:v>-4.4483000000000002E-2</c:v>
                </c:pt>
                <c:pt idx="1474">
                  <c:v>-4.4476000000000002E-2</c:v>
                </c:pt>
                <c:pt idx="1475">
                  <c:v>-4.4467E-2</c:v>
                </c:pt>
                <c:pt idx="1476">
                  <c:v>-4.4457000000000003E-2</c:v>
                </c:pt>
                <c:pt idx="1477">
                  <c:v>-4.4444999999999998E-2</c:v>
                </c:pt>
                <c:pt idx="1478">
                  <c:v>-4.4433E-2</c:v>
                </c:pt>
                <c:pt idx="1479">
                  <c:v>-4.4419E-2</c:v>
                </c:pt>
                <c:pt idx="1480">
                  <c:v>-4.4402999999999998E-2</c:v>
                </c:pt>
                <c:pt idx="1481">
                  <c:v>-4.4386000000000002E-2</c:v>
                </c:pt>
                <c:pt idx="1482">
                  <c:v>-4.4367999999999998E-2</c:v>
                </c:pt>
                <c:pt idx="1483">
                  <c:v>-4.4349E-2</c:v>
                </c:pt>
                <c:pt idx="1484">
                  <c:v>-4.4327999999999999E-2</c:v>
                </c:pt>
                <c:pt idx="1485">
                  <c:v>-4.4305999999999998E-2</c:v>
                </c:pt>
                <c:pt idx="1486">
                  <c:v>-4.4282000000000002E-2</c:v>
                </c:pt>
                <c:pt idx="1487">
                  <c:v>-4.4256999999999998E-2</c:v>
                </c:pt>
                <c:pt idx="1488">
                  <c:v>-4.4230999999999999E-2</c:v>
                </c:pt>
                <c:pt idx="1489">
                  <c:v>-4.4204E-2</c:v>
                </c:pt>
                <c:pt idx="1490">
                  <c:v>-4.4174999999999999E-2</c:v>
                </c:pt>
                <c:pt idx="1491">
                  <c:v>-4.4144999999999997E-2</c:v>
                </c:pt>
                <c:pt idx="1492">
                  <c:v>-4.4112999999999999E-2</c:v>
                </c:pt>
                <c:pt idx="1493">
                  <c:v>-4.4081000000000002E-2</c:v>
                </c:pt>
                <c:pt idx="1494">
                  <c:v>-4.4047000000000003E-2</c:v>
                </c:pt>
                <c:pt idx="1495">
                  <c:v>-4.4011000000000002E-2</c:v>
                </c:pt>
                <c:pt idx="1496">
                  <c:v>-4.3975E-2</c:v>
                </c:pt>
                <c:pt idx="1497">
                  <c:v>-4.3936999999999997E-2</c:v>
                </c:pt>
                <c:pt idx="1498">
                  <c:v>-4.3896999999999999E-2</c:v>
                </c:pt>
                <c:pt idx="1499">
                  <c:v>-4.3857E-2</c:v>
                </c:pt>
                <c:pt idx="1500">
                  <c:v>-4.3815E-2</c:v>
                </c:pt>
                <c:pt idx="1501">
                  <c:v>-4.3770999999999997E-2</c:v>
                </c:pt>
                <c:pt idx="1502">
                  <c:v>-4.3727000000000002E-2</c:v>
                </c:pt>
                <c:pt idx="1503">
                  <c:v>-4.3680999999999998E-2</c:v>
                </c:pt>
                <c:pt idx="1504">
                  <c:v>-4.3633999999999999E-2</c:v>
                </c:pt>
                <c:pt idx="1505">
                  <c:v>-4.3586E-2</c:v>
                </c:pt>
                <c:pt idx="1506">
                  <c:v>-4.3535999999999998E-2</c:v>
                </c:pt>
                <c:pt idx="1507">
                  <c:v>-4.3485000000000003E-2</c:v>
                </c:pt>
                <c:pt idx="1508">
                  <c:v>-4.3432999999999999E-2</c:v>
                </c:pt>
                <c:pt idx="1509">
                  <c:v>-4.3379000000000001E-2</c:v>
                </c:pt>
                <c:pt idx="1510">
                  <c:v>-4.3325000000000002E-2</c:v>
                </c:pt>
                <c:pt idx="1511">
                  <c:v>-4.3269000000000002E-2</c:v>
                </c:pt>
                <c:pt idx="1512">
                  <c:v>-4.3210999999999999E-2</c:v>
                </c:pt>
                <c:pt idx="1513">
                  <c:v>-4.3152999999999997E-2</c:v>
                </c:pt>
                <c:pt idx="1514">
                  <c:v>-4.3092999999999999E-2</c:v>
                </c:pt>
                <c:pt idx="1515">
                  <c:v>-4.3032000000000001E-2</c:v>
                </c:pt>
                <c:pt idx="1516">
                  <c:v>-4.2970000000000001E-2</c:v>
                </c:pt>
                <c:pt idx="1517">
                  <c:v>-4.2906E-2</c:v>
                </c:pt>
                <c:pt idx="1518">
                  <c:v>-4.2841999999999998E-2</c:v>
                </c:pt>
                <c:pt idx="1519">
                  <c:v>-4.2776000000000002E-2</c:v>
                </c:pt>
                <c:pt idx="1520">
                  <c:v>-4.2708999999999997E-2</c:v>
                </c:pt>
                <c:pt idx="1521">
                  <c:v>-4.2639999999999997E-2</c:v>
                </c:pt>
                <c:pt idx="1522">
                  <c:v>-4.2570999999999998E-2</c:v>
                </c:pt>
                <c:pt idx="1523">
                  <c:v>-4.2500000000000003E-2</c:v>
                </c:pt>
                <c:pt idx="1524">
                  <c:v>-4.2428E-2</c:v>
                </c:pt>
                <c:pt idx="1525">
                  <c:v>-4.2354999999999997E-2</c:v>
                </c:pt>
                <c:pt idx="1526">
                  <c:v>-4.2279999999999998E-2</c:v>
                </c:pt>
                <c:pt idx="1527">
                  <c:v>-4.2204999999999999E-2</c:v>
                </c:pt>
                <c:pt idx="1528">
                  <c:v>-4.2127999999999999E-2</c:v>
                </c:pt>
                <c:pt idx="1529">
                  <c:v>-4.2049999999999997E-2</c:v>
                </c:pt>
                <c:pt idx="1530">
                  <c:v>-4.1971000000000001E-2</c:v>
                </c:pt>
                <c:pt idx="1531">
                  <c:v>-4.1890999999999998E-2</c:v>
                </c:pt>
                <c:pt idx="1532">
                  <c:v>-4.181E-2</c:v>
                </c:pt>
                <c:pt idx="1533">
                  <c:v>-4.1727E-2</c:v>
                </c:pt>
                <c:pt idx="1534">
                  <c:v>-4.1642999999999999E-2</c:v>
                </c:pt>
                <c:pt idx="1535">
                  <c:v>-4.1558999999999999E-2</c:v>
                </c:pt>
                <c:pt idx="1536">
                  <c:v>-4.1473000000000003E-2</c:v>
                </c:pt>
                <c:pt idx="1537">
                  <c:v>-4.1385999999999999E-2</c:v>
                </c:pt>
                <c:pt idx="1538">
                  <c:v>-4.1298000000000001E-2</c:v>
                </c:pt>
                <c:pt idx="1539">
                  <c:v>-4.1208000000000002E-2</c:v>
                </c:pt>
                <c:pt idx="1540">
                  <c:v>-4.1118000000000002E-2</c:v>
                </c:pt>
                <c:pt idx="1541">
                  <c:v>-4.1026E-2</c:v>
                </c:pt>
                <c:pt idx="1542">
                  <c:v>-4.0933999999999998E-2</c:v>
                </c:pt>
                <c:pt idx="1543">
                  <c:v>-4.0840000000000001E-2</c:v>
                </c:pt>
                <c:pt idx="1544">
                  <c:v>-4.0745999999999997E-2</c:v>
                </c:pt>
                <c:pt idx="1545">
                  <c:v>-4.0649999999999999E-2</c:v>
                </c:pt>
                <c:pt idx="1546">
                  <c:v>-4.0552999999999999E-2</c:v>
                </c:pt>
                <c:pt idx="1547">
                  <c:v>-4.0454999999999998E-2</c:v>
                </c:pt>
                <c:pt idx="1548">
                  <c:v>-4.0356000000000003E-2</c:v>
                </c:pt>
                <c:pt idx="1549">
                  <c:v>-4.0256E-2</c:v>
                </c:pt>
                <c:pt idx="1550">
                  <c:v>-4.0155999999999997E-2</c:v>
                </c:pt>
                <c:pt idx="1551">
                  <c:v>-4.0053999999999999E-2</c:v>
                </c:pt>
                <c:pt idx="1552">
                  <c:v>-3.9951E-2</c:v>
                </c:pt>
                <c:pt idx="1553">
                  <c:v>-3.9847E-2</c:v>
                </c:pt>
                <c:pt idx="1554">
                  <c:v>-3.9742E-2</c:v>
                </c:pt>
                <c:pt idx="1555">
                  <c:v>-3.9635999999999998E-2</c:v>
                </c:pt>
                <c:pt idx="1556">
                  <c:v>-3.9529000000000002E-2</c:v>
                </c:pt>
                <c:pt idx="1557">
                  <c:v>-3.9420999999999998E-2</c:v>
                </c:pt>
                <c:pt idx="1558">
                  <c:v>-3.9312E-2</c:v>
                </c:pt>
                <c:pt idx="1559">
                  <c:v>-3.9202000000000001E-2</c:v>
                </c:pt>
                <c:pt idx="1560">
                  <c:v>-3.9092000000000002E-2</c:v>
                </c:pt>
                <c:pt idx="1561">
                  <c:v>-3.8980000000000001E-2</c:v>
                </c:pt>
                <c:pt idx="1562">
                  <c:v>-3.8866999999999999E-2</c:v>
                </c:pt>
                <c:pt idx="1563">
                  <c:v>-3.8753999999999997E-2</c:v>
                </c:pt>
                <c:pt idx="1564">
                  <c:v>-3.8639E-2</c:v>
                </c:pt>
                <c:pt idx="1565">
                  <c:v>-3.8524000000000003E-2</c:v>
                </c:pt>
                <c:pt idx="1566">
                  <c:v>-3.8407999999999998E-2</c:v>
                </c:pt>
                <c:pt idx="1567">
                  <c:v>-3.8290999999999999E-2</c:v>
                </c:pt>
                <c:pt idx="1568">
                  <c:v>-3.8172999999999999E-2</c:v>
                </c:pt>
                <c:pt idx="1569">
                  <c:v>-3.8053999999999998E-2</c:v>
                </c:pt>
                <c:pt idx="1570">
                  <c:v>-3.7935000000000003E-2</c:v>
                </c:pt>
                <c:pt idx="1571">
                  <c:v>-3.7814E-2</c:v>
                </c:pt>
                <c:pt idx="1572">
                  <c:v>-3.7692999999999997E-2</c:v>
                </c:pt>
                <c:pt idx="1573">
                  <c:v>-3.7571E-2</c:v>
                </c:pt>
                <c:pt idx="1574">
                  <c:v>-3.7448000000000002E-2</c:v>
                </c:pt>
                <c:pt idx="1575">
                  <c:v>-3.7324000000000003E-2</c:v>
                </c:pt>
                <c:pt idx="1576">
                  <c:v>-3.7199999999999997E-2</c:v>
                </c:pt>
                <c:pt idx="1577">
                  <c:v>-3.7074999999999997E-2</c:v>
                </c:pt>
                <c:pt idx="1578">
                  <c:v>-3.6949000000000003E-2</c:v>
                </c:pt>
                <c:pt idx="1579">
                  <c:v>-3.6822000000000001E-2</c:v>
                </c:pt>
                <c:pt idx="1580">
                  <c:v>-3.6693999999999997E-2</c:v>
                </c:pt>
                <c:pt idx="1581">
                  <c:v>-3.6566000000000001E-2</c:v>
                </c:pt>
                <c:pt idx="1582">
                  <c:v>-3.6436999999999997E-2</c:v>
                </c:pt>
                <c:pt idx="1583">
                  <c:v>-3.6308E-2</c:v>
                </c:pt>
                <c:pt idx="1584">
                  <c:v>-3.6177000000000001E-2</c:v>
                </c:pt>
                <c:pt idx="1585">
                  <c:v>-3.6046000000000002E-2</c:v>
                </c:pt>
                <c:pt idx="1586">
                  <c:v>-3.5914000000000001E-2</c:v>
                </c:pt>
                <c:pt idx="1587">
                  <c:v>-3.5782000000000001E-2</c:v>
                </c:pt>
                <c:pt idx="1588">
                  <c:v>-3.5649E-2</c:v>
                </c:pt>
                <c:pt idx="1589">
                  <c:v>-3.5514999999999998E-2</c:v>
                </c:pt>
                <c:pt idx="1590">
                  <c:v>-3.5381000000000003E-2</c:v>
                </c:pt>
                <c:pt idx="1591">
                  <c:v>-3.5246E-2</c:v>
                </c:pt>
                <c:pt idx="1592">
                  <c:v>-3.5110000000000002E-2</c:v>
                </c:pt>
                <c:pt idx="1593">
                  <c:v>-3.4973999999999998E-2</c:v>
                </c:pt>
                <c:pt idx="1594">
                  <c:v>-3.4837E-2</c:v>
                </c:pt>
                <c:pt idx="1595">
                  <c:v>-3.4700000000000002E-2</c:v>
                </c:pt>
                <c:pt idx="1596">
                  <c:v>-3.4562000000000002E-2</c:v>
                </c:pt>
                <c:pt idx="1597">
                  <c:v>-3.4424000000000003E-2</c:v>
                </c:pt>
                <c:pt idx="1598">
                  <c:v>-3.4285000000000003E-2</c:v>
                </c:pt>
                <c:pt idx="1599">
                  <c:v>-3.4145000000000002E-2</c:v>
                </c:pt>
                <c:pt idx="1600">
                  <c:v>-3.4005000000000001E-2</c:v>
                </c:pt>
                <c:pt idx="1601">
                  <c:v>-3.3864999999999999E-2</c:v>
                </c:pt>
                <c:pt idx="1602">
                  <c:v>-3.3723999999999997E-2</c:v>
                </c:pt>
                <c:pt idx="1603">
                  <c:v>-3.3582000000000001E-2</c:v>
                </c:pt>
                <c:pt idx="1604">
                  <c:v>-3.3439999999999998E-2</c:v>
                </c:pt>
                <c:pt idx="1605">
                  <c:v>-3.3298000000000001E-2</c:v>
                </c:pt>
                <c:pt idx="1606">
                  <c:v>-3.3154999999999997E-2</c:v>
                </c:pt>
                <c:pt idx="1607">
                  <c:v>-3.3010999999999999E-2</c:v>
                </c:pt>
                <c:pt idx="1608">
                  <c:v>-3.2868000000000001E-2</c:v>
                </c:pt>
                <c:pt idx="1609">
                  <c:v>-3.2723000000000002E-2</c:v>
                </c:pt>
                <c:pt idx="1610">
                  <c:v>-3.2578999999999997E-2</c:v>
                </c:pt>
                <c:pt idx="1611">
                  <c:v>-3.2433999999999998E-2</c:v>
                </c:pt>
                <c:pt idx="1612">
                  <c:v>-3.2287999999999997E-2</c:v>
                </c:pt>
                <c:pt idx="1613">
                  <c:v>-3.2142999999999998E-2</c:v>
                </c:pt>
                <c:pt idx="1614">
                  <c:v>-3.1995999999999997E-2</c:v>
                </c:pt>
                <c:pt idx="1615">
                  <c:v>-3.1850000000000003E-2</c:v>
                </c:pt>
                <c:pt idx="1616">
                  <c:v>-3.1703000000000002E-2</c:v>
                </c:pt>
                <c:pt idx="1617">
                  <c:v>-3.1556000000000001E-2</c:v>
                </c:pt>
                <c:pt idx="1618">
                  <c:v>-3.1408999999999999E-2</c:v>
                </c:pt>
                <c:pt idx="1619">
                  <c:v>-3.1260999999999997E-2</c:v>
                </c:pt>
                <c:pt idx="1620">
                  <c:v>-3.1112999999999998E-2</c:v>
                </c:pt>
                <c:pt idx="1621">
                  <c:v>-3.0964999999999999E-2</c:v>
                </c:pt>
                <c:pt idx="1622">
                  <c:v>-3.0816E-2</c:v>
                </c:pt>
                <c:pt idx="1623">
                  <c:v>-3.0667E-2</c:v>
                </c:pt>
                <c:pt idx="1624">
                  <c:v>-3.0518E-2</c:v>
                </c:pt>
                <c:pt idx="1625">
                  <c:v>-3.0369E-2</c:v>
                </c:pt>
                <c:pt idx="1626">
                  <c:v>-3.0218999999999999E-2</c:v>
                </c:pt>
                <c:pt idx="1627">
                  <c:v>-3.007E-2</c:v>
                </c:pt>
                <c:pt idx="1628">
                  <c:v>-2.9919999999999999E-2</c:v>
                </c:pt>
                <c:pt idx="1629">
                  <c:v>-2.9769E-2</c:v>
                </c:pt>
                <c:pt idx="1630">
                  <c:v>-2.9618999999999999E-2</c:v>
                </c:pt>
                <c:pt idx="1631">
                  <c:v>-2.9468999999999999E-2</c:v>
                </c:pt>
                <c:pt idx="1632">
                  <c:v>-2.9318E-2</c:v>
                </c:pt>
                <c:pt idx="1633">
                  <c:v>-2.9166999999999998E-2</c:v>
                </c:pt>
                <c:pt idx="1634">
                  <c:v>-2.9016E-2</c:v>
                </c:pt>
                <c:pt idx="1635">
                  <c:v>-2.8864999999999998E-2</c:v>
                </c:pt>
                <c:pt idx="1636">
                  <c:v>-2.8714E-2</c:v>
                </c:pt>
                <c:pt idx="1637">
                  <c:v>-2.8563000000000002E-2</c:v>
                </c:pt>
                <c:pt idx="1638">
                  <c:v>-2.8410999999999999E-2</c:v>
                </c:pt>
                <c:pt idx="1639">
                  <c:v>-2.826E-2</c:v>
                </c:pt>
                <c:pt idx="1640">
                  <c:v>-2.8108000000000001E-2</c:v>
                </c:pt>
                <c:pt idx="1641">
                  <c:v>-2.7956999999999999E-2</c:v>
                </c:pt>
                <c:pt idx="1642">
                  <c:v>-2.7805E-2</c:v>
                </c:pt>
                <c:pt idx="1643">
                  <c:v>-2.7654000000000001E-2</c:v>
                </c:pt>
                <c:pt idx="1644">
                  <c:v>-2.7501999999999999E-2</c:v>
                </c:pt>
                <c:pt idx="1645">
                  <c:v>-2.7349999999999999E-2</c:v>
                </c:pt>
                <c:pt idx="1646">
                  <c:v>-2.7198E-2</c:v>
                </c:pt>
                <c:pt idx="1647">
                  <c:v>-2.7046000000000001E-2</c:v>
                </c:pt>
                <c:pt idx="1648">
                  <c:v>-2.6894999999999999E-2</c:v>
                </c:pt>
                <c:pt idx="1649">
                  <c:v>-2.6742999999999999E-2</c:v>
                </c:pt>
                <c:pt idx="1650">
                  <c:v>-2.6591E-2</c:v>
                </c:pt>
                <c:pt idx="1651">
                  <c:v>-2.6439000000000001E-2</c:v>
                </c:pt>
                <c:pt idx="1652">
                  <c:v>-2.6287999999999999E-2</c:v>
                </c:pt>
                <c:pt idx="1653">
                  <c:v>-2.6136E-2</c:v>
                </c:pt>
                <c:pt idx="1654">
                  <c:v>-2.5985000000000001E-2</c:v>
                </c:pt>
                <c:pt idx="1655">
                  <c:v>-2.5832999999999998E-2</c:v>
                </c:pt>
                <c:pt idx="1656">
                  <c:v>-2.5682E-2</c:v>
                </c:pt>
                <c:pt idx="1657">
                  <c:v>-2.5530000000000001E-2</c:v>
                </c:pt>
                <c:pt idx="1658">
                  <c:v>-2.5378999999999999E-2</c:v>
                </c:pt>
                <c:pt idx="1659">
                  <c:v>-2.5228E-2</c:v>
                </c:pt>
                <c:pt idx="1660">
                  <c:v>-2.5076999999999999E-2</c:v>
                </c:pt>
                <c:pt idx="1661">
                  <c:v>-2.4926E-2</c:v>
                </c:pt>
                <c:pt idx="1662">
                  <c:v>-2.4774999999999998E-2</c:v>
                </c:pt>
                <c:pt idx="1663">
                  <c:v>-2.4624E-2</c:v>
                </c:pt>
                <c:pt idx="1664">
                  <c:v>-2.4473999999999999E-2</c:v>
                </c:pt>
                <c:pt idx="1665">
                  <c:v>-2.4323000000000001E-2</c:v>
                </c:pt>
                <c:pt idx="1666">
                  <c:v>-2.4173E-2</c:v>
                </c:pt>
                <c:pt idx="1667">
                  <c:v>-2.4022999999999999E-2</c:v>
                </c:pt>
                <c:pt idx="1668">
                  <c:v>-2.3872999999999998E-2</c:v>
                </c:pt>
                <c:pt idx="1669">
                  <c:v>-2.3723000000000001E-2</c:v>
                </c:pt>
                <c:pt idx="1670">
                  <c:v>-2.3574000000000001E-2</c:v>
                </c:pt>
                <c:pt idx="1671">
                  <c:v>-2.3424E-2</c:v>
                </c:pt>
                <c:pt idx="1672">
                  <c:v>-2.3275000000000001E-2</c:v>
                </c:pt>
                <c:pt idx="1673">
                  <c:v>-2.3126000000000001E-2</c:v>
                </c:pt>
                <c:pt idx="1674">
                  <c:v>-2.2977999999999998E-2</c:v>
                </c:pt>
                <c:pt idx="1675">
                  <c:v>-2.2828999999999999E-2</c:v>
                </c:pt>
                <c:pt idx="1676">
                  <c:v>-2.2681E-2</c:v>
                </c:pt>
                <c:pt idx="1677">
                  <c:v>-2.2533000000000001E-2</c:v>
                </c:pt>
                <c:pt idx="1678">
                  <c:v>-2.2384999999999999E-2</c:v>
                </c:pt>
                <c:pt idx="1679">
                  <c:v>-2.2237E-2</c:v>
                </c:pt>
                <c:pt idx="1680">
                  <c:v>-2.2089999999999999E-2</c:v>
                </c:pt>
                <c:pt idx="1681">
                  <c:v>-2.1943000000000001E-2</c:v>
                </c:pt>
                <c:pt idx="1682">
                  <c:v>-2.1795999999999999E-2</c:v>
                </c:pt>
                <c:pt idx="1683">
                  <c:v>-2.1649000000000002E-2</c:v>
                </c:pt>
                <c:pt idx="1684">
                  <c:v>-2.1503000000000001E-2</c:v>
                </c:pt>
                <c:pt idx="1685">
                  <c:v>-2.1357000000000001E-2</c:v>
                </c:pt>
                <c:pt idx="1686">
                  <c:v>-2.1211000000000001E-2</c:v>
                </c:pt>
                <c:pt idx="1687">
                  <c:v>-2.1066000000000001E-2</c:v>
                </c:pt>
                <c:pt idx="1688">
                  <c:v>-2.0920999999999999E-2</c:v>
                </c:pt>
                <c:pt idx="1689">
                  <c:v>-2.0775999999999999E-2</c:v>
                </c:pt>
                <c:pt idx="1690">
                  <c:v>-2.0632000000000001E-2</c:v>
                </c:pt>
                <c:pt idx="1691">
                  <c:v>-2.0486999999999998E-2</c:v>
                </c:pt>
                <c:pt idx="1692">
                  <c:v>-2.0344000000000001E-2</c:v>
                </c:pt>
                <c:pt idx="1693">
                  <c:v>-2.0199999999999999E-2</c:v>
                </c:pt>
                <c:pt idx="1694">
                  <c:v>-2.0056999999999998E-2</c:v>
                </c:pt>
                <c:pt idx="1695">
                  <c:v>-1.9914000000000001E-2</c:v>
                </c:pt>
                <c:pt idx="1696">
                  <c:v>-1.9771E-2</c:v>
                </c:pt>
                <c:pt idx="1697">
                  <c:v>-1.9629000000000001E-2</c:v>
                </c:pt>
                <c:pt idx="1698">
                  <c:v>-1.9487000000000001E-2</c:v>
                </c:pt>
                <c:pt idx="1699">
                  <c:v>-1.9345999999999999E-2</c:v>
                </c:pt>
                <c:pt idx="1700">
                  <c:v>-1.9205E-2</c:v>
                </c:pt>
                <c:pt idx="1701">
                  <c:v>-1.9064000000000001E-2</c:v>
                </c:pt>
                <c:pt idx="1702">
                  <c:v>-1.8924E-2</c:v>
                </c:pt>
                <c:pt idx="1703">
                  <c:v>-1.8783999999999999E-2</c:v>
                </c:pt>
                <c:pt idx="1704">
                  <c:v>-1.8644000000000001E-2</c:v>
                </c:pt>
                <c:pt idx="1705">
                  <c:v>-1.8505000000000001E-2</c:v>
                </c:pt>
                <c:pt idx="1706">
                  <c:v>-1.8366E-2</c:v>
                </c:pt>
                <c:pt idx="1707">
                  <c:v>-1.8227E-2</c:v>
                </c:pt>
                <c:pt idx="1708">
                  <c:v>-1.8089000000000001E-2</c:v>
                </c:pt>
                <c:pt idx="1709">
                  <c:v>-1.7951000000000002E-2</c:v>
                </c:pt>
                <c:pt idx="1710">
                  <c:v>-1.7814E-2</c:v>
                </c:pt>
                <c:pt idx="1711">
                  <c:v>-1.7676999999999998E-2</c:v>
                </c:pt>
                <c:pt idx="1712">
                  <c:v>-1.754E-2</c:v>
                </c:pt>
                <c:pt idx="1713">
                  <c:v>-1.7403999999999999E-2</c:v>
                </c:pt>
                <c:pt idx="1714">
                  <c:v>-1.7267999999999999E-2</c:v>
                </c:pt>
                <c:pt idx="1715">
                  <c:v>-1.7132999999999999E-2</c:v>
                </c:pt>
                <c:pt idx="1716">
                  <c:v>-1.6997999999999999E-2</c:v>
                </c:pt>
                <c:pt idx="1717">
                  <c:v>-1.6864000000000001E-2</c:v>
                </c:pt>
                <c:pt idx="1718">
                  <c:v>-1.6729000000000001E-2</c:v>
                </c:pt>
                <c:pt idx="1719">
                  <c:v>-1.6596E-2</c:v>
                </c:pt>
                <c:pt idx="1720">
                  <c:v>-1.6462000000000001E-2</c:v>
                </c:pt>
                <c:pt idx="1721">
                  <c:v>-1.6330000000000001E-2</c:v>
                </c:pt>
                <c:pt idx="1722">
                  <c:v>-1.6197E-2</c:v>
                </c:pt>
                <c:pt idx="1723">
                  <c:v>-1.6064999999999999E-2</c:v>
                </c:pt>
                <c:pt idx="1724">
                  <c:v>-1.5932999999999999E-2</c:v>
                </c:pt>
                <c:pt idx="1725">
                  <c:v>-1.5802E-2</c:v>
                </c:pt>
                <c:pt idx="1726">
                  <c:v>-1.5671000000000001E-2</c:v>
                </c:pt>
                <c:pt idx="1727">
                  <c:v>-1.5540999999999999E-2</c:v>
                </c:pt>
                <c:pt idx="1728">
                  <c:v>-1.5410999999999999E-2</c:v>
                </c:pt>
                <c:pt idx="1729">
                  <c:v>-1.5282E-2</c:v>
                </c:pt>
                <c:pt idx="1730">
                  <c:v>-1.5153E-2</c:v>
                </c:pt>
                <c:pt idx="1731">
                  <c:v>-1.5023999999999999E-2</c:v>
                </c:pt>
                <c:pt idx="1732">
                  <c:v>-1.4896E-2</c:v>
                </c:pt>
                <c:pt idx="1733">
                  <c:v>-1.4768E-2</c:v>
                </c:pt>
                <c:pt idx="1734">
                  <c:v>-1.4641E-2</c:v>
                </c:pt>
                <c:pt idx="1735">
                  <c:v>-1.4514000000000001E-2</c:v>
                </c:pt>
                <c:pt idx="1736">
                  <c:v>-1.4387E-2</c:v>
                </c:pt>
                <c:pt idx="1737">
                  <c:v>-1.4260999999999999E-2</c:v>
                </c:pt>
                <c:pt idx="1738">
                  <c:v>-1.4135999999999999E-2</c:v>
                </c:pt>
                <c:pt idx="1739">
                  <c:v>-1.4010999999999999E-2</c:v>
                </c:pt>
                <c:pt idx="1740">
                  <c:v>-1.3886000000000001E-2</c:v>
                </c:pt>
                <c:pt idx="1741">
                  <c:v>-1.3761000000000001E-2</c:v>
                </c:pt>
                <c:pt idx="1742">
                  <c:v>-1.3638000000000001E-2</c:v>
                </c:pt>
                <c:pt idx="1743">
                  <c:v>-1.3514E-2</c:v>
                </c:pt>
                <c:pt idx="1744">
                  <c:v>-1.3391E-2</c:v>
                </c:pt>
                <c:pt idx="1745">
                  <c:v>-1.3268E-2</c:v>
                </c:pt>
                <c:pt idx="1746">
                  <c:v>-1.3146E-2</c:v>
                </c:pt>
                <c:pt idx="1747">
                  <c:v>-1.3024000000000001E-2</c:v>
                </c:pt>
                <c:pt idx="1748">
                  <c:v>-1.2903E-2</c:v>
                </c:pt>
                <c:pt idx="1749">
                  <c:v>-1.2782E-2</c:v>
                </c:pt>
                <c:pt idx="1750">
                  <c:v>-1.2662E-2</c:v>
                </c:pt>
                <c:pt idx="1751">
                  <c:v>-1.2541999999999999E-2</c:v>
                </c:pt>
                <c:pt idx="1752">
                  <c:v>-1.2422000000000001E-2</c:v>
                </c:pt>
                <c:pt idx="1753">
                  <c:v>-1.2303E-2</c:v>
                </c:pt>
                <c:pt idx="1754">
                  <c:v>-1.2184E-2</c:v>
                </c:pt>
                <c:pt idx="1755">
                  <c:v>-1.2064999999999999E-2</c:v>
                </c:pt>
                <c:pt idx="1756">
                  <c:v>-1.1946999999999999E-2</c:v>
                </c:pt>
                <c:pt idx="1757">
                  <c:v>-1.183E-2</c:v>
                </c:pt>
                <c:pt idx="1758">
                  <c:v>-1.1712E-2</c:v>
                </c:pt>
                <c:pt idx="1759">
                  <c:v>-1.1596E-2</c:v>
                </c:pt>
                <c:pt idx="1760">
                  <c:v>-1.1479E-2</c:v>
                </c:pt>
                <c:pt idx="1761">
                  <c:v>-1.1363E-2</c:v>
                </c:pt>
                <c:pt idx="1762">
                  <c:v>-1.1247999999999999E-2</c:v>
                </c:pt>
                <c:pt idx="1763">
                  <c:v>-1.1133000000000001E-2</c:v>
                </c:pt>
                <c:pt idx="1764">
                  <c:v>-1.1018E-2</c:v>
                </c:pt>
                <c:pt idx="1765">
                  <c:v>-1.0902999999999999E-2</c:v>
                </c:pt>
                <c:pt idx="1766">
                  <c:v>-1.0789E-2</c:v>
                </c:pt>
                <c:pt idx="1767">
                  <c:v>-1.0676E-2</c:v>
                </c:pt>
                <c:pt idx="1768">
                  <c:v>-1.0562E-2</c:v>
                </c:pt>
                <c:pt idx="1769">
                  <c:v>-1.0449999999999999E-2</c:v>
                </c:pt>
                <c:pt idx="1770">
                  <c:v>-1.0337000000000001E-2</c:v>
                </c:pt>
                <c:pt idx="1771">
                  <c:v>-1.0225E-2</c:v>
                </c:pt>
                <c:pt idx="1772">
                  <c:v>-1.0113E-2</c:v>
                </c:pt>
                <c:pt idx="1773">
                  <c:v>-1.0002E-2</c:v>
                </c:pt>
                <c:pt idx="1774">
                  <c:v>-9.8910000000000005E-3</c:v>
                </c:pt>
                <c:pt idx="1775">
                  <c:v>-9.7809999999999998E-3</c:v>
                </c:pt>
                <c:pt idx="1776">
                  <c:v>-9.6699999999999998E-3</c:v>
                </c:pt>
                <c:pt idx="1777">
                  <c:v>-9.5610000000000001E-3</c:v>
                </c:pt>
                <c:pt idx="1778">
                  <c:v>-9.4509999999999993E-3</c:v>
                </c:pt>
                <c:pt idx="1779">
                  <c:v>-9.3419999999999996E-3</c:v>
                </c:pt>
                <c:pt idx="1780">
                  <c:v>-9.2329999999999999E-3</c:v>
                </c:pt>
                <c:pt idx="1781">
                  <c:v>-9.1249999999999994E-3</c:v>
                </c:pt>
                <c:pt idx="1782">
                  <c:v>-9.0170000000000007E-3</c:v>
                </c:pt>
                <c:pt idx="1783">
                  <c:v>-8.9090000000000003E-3</c:v>
                </c:pt>
                <c:pt idx="1784">
                  <c:v>-8.8020000000000008E-3</c:v>
                </c:pt>
                <c:pt idx="1785">
                  <c:v>-8.6949999999999996E-3</c:v>
                </c:pt>
                <c:pt idx="1786">
                  <c:v>-8.5880000000000001E-3</c:v>
                </c:pt>
                <c:pt idx="1787">
                  <c:v>-8.482E-3</c:v>
                </c:pt>
                <c:pt idx="1788">
                  <c:v>-8.3759999999999998E-3</c:v>
                </c:pt>
                <c:pt idx="1789">
                  <c:v>-8.2710000000000006E-3</c:v>
                </c:pt>
                <c:pt idx="1790">
                  <c:v>-8.1650000000000004E-3</c:v>
                </c:pt>
                <c:pt idx="1791">
                  <c:v>-8.0599999999999995E-3</c:v>
                </c:pt>
                <c:pt idx="1792">
                  <c:v>-7.9559999999999995E-3</c:v>
                </c:pt>
                <c:pt idx="1793">
                  <c:v>-7.8519999999999996E-3</c:v>
                </c:pt>
                <c:pt idx="1794">
                  <c:v>-7.7479999999999997E-3</c:v>
                </c:pt>
                <c:pt idx="1795">
                  <c:v>-7.6439999999999998E-3</c:v>
                </c:pt>
                <c:pt idx="1796">
                  <c:v>-7.541E-3</c:v>
                </c:pt>
                <c:pt idx="1797">
                  <c:v>-7.4380000000000002E-3</c:v>
                </c:pt>
                <c:pt idx="1798">
                  <c:v>-7.3350000000000004E-3</c:v>
                </c:pt>
                <c:pt idx="1799">
                  <c:v>-7.2329999999999998E-3</c:v>
                </c:pt>
                <c:pt idx="1800">
                  <c:v>-7.1310000000000002E-3</c:v>
                </c:pt>
                <c:pt idx="1801">
                  <c:v>-7.0289999999999997E-3</c:v>
                </c:pt>
                <c:pt idx="1802">
                  <c:v>-6.927E-3</c:v>
                </c:pt>
                <c:pt idx="1803">
                  <c:v>-6.8259999999999996E-3</c:v>
                </c:pt>
                <c:pt idx="1804">
                  <c:v>-6.7250000000000001E-3</c:v>
                </c:pt>
                <c:pt idx="1805">
                  <c:v>-6.6249999999999998E-3</c:v>
                </c:pt>
                <c:pt idx="1806">
                  <c:v>-6.5240000000000003E-3</c:v>
                </c:pt>
                <c:pt idx="1807">
                  <c:v>-6.424E-3</c:v>
                </c:pt>
                <c:pt idx="1808">
                  <c:v>-6.3239999999999998E-3</c:v>
                </c:pt>
                <c:pt idx="1809">
                  <c:v>-6.2249999999999996E-3</c:v>
                </c:pt>
                <c:pt idx="1810">
                  <c:v>-6.1260000000000004E-3</c:v>
                </c:pt>
                <c:pt idx="1811">
                  <c:v>-6.0270000000000002E-3</c:v>
                </c:pt>
                <c:pt idx="1812">
                  <c:v>-5.9280000000000001E-3</c:v>
                </c:pt>
                <c:pt idx="1813">
                  <c:v>-5.8300000000000001E-3</c:v>
                </c:pt>
                <c:pt idx="1814">
                  <c:v>-5.731E-3</c:v>
                </c:pt>
                <c:pt idx="1815">
                  <c:v>-5.6340000000000001E-3</c:v>
                </c:pt>
                <c:pt idx="1816">
                  <c:v>-5.5360000000000001E-3</c:v>
                </c:pt>
                <c:pt idx="1817">
                  <c:v>-5.4380000000000001E-3</c:v>
                </c:pt>
                <c:pt idx="1818">
                  <c:v>-5.3410000000000003E-3</c:v>
                </c:pt>
                <c:pt idx="1819">
                  <c:v>-5.2440000000000004E-3</c:v>
                </c:pt>
                <c:pt idx="1820">
                  <c:v>-5.1469999999999997E-3</c:v>
                </c:pt>
                <c:pt idx="1821">
                  <c:v>-5.0509999999999999E-3</c:v>
                </c:pt>
                <c:pt idx="1822">
                  <c:v>-4.9550000000000002E-3</c:v>
                </c:pt>
                <c:pt idx="1823">
                  <c:v>-4.8589999999999996E-3</c:v>
                </c:pt>
                <c:pt idx="1824">
                  <c:v>-4.7629999999999999E-3</c:v>
                </c:pt>
                <c:pt idx="1825">
                  <c:v>-4.6670000000000001E-3</c:v>
                </c:pt>
                <c:pt idx="1826">
                  <c:v>-4.5719999999999997E-3</c:v>
                </c:pt>
                <c:pt idx="1827">
                  <c:v>-4.4759999999999999E-3</c:v>
                </c:pt>
                <c:pt idx="1828">
                  <c:v>-4.3810000000000003E-3</c:v>
                </c:pt>
                <c:pt idx="1829">
                  <c:v>-4.287E-3</c:v>
                </c:pt>
                <c:pt idx="1830">
                  <c:v>-4.1920000000000004E-3</c:v>
                </c:pt>
                <c:pt idx="1831">
                  <c:v>-4.0969999999999999E-3</c:v>
                </c:pt>
                <c:pt idx="1832">
                  <c:v>-4.0029999999999996E-3</c:v>
                </c:pt>
                <c:pt idx="1833">
                  <c:v>-3.9090000000000001E-3</c:v>
                </c:pt>
                <c:pt idx="1834">
                  <c:v>-3.8149999999999998E-3</c:v>
                </c:pt>
                <c:pt idx="1835">
                  <c:v>-3.7209999999999999E-3</c:v>
                </c:pt>
                <c:pt idx="1836">
                  <c:v>-3.6280000000000001E-3</c:v>
                </c:pt>
                <c:pt idx="1837">
                  <c:v>-3.5339999999999998E-3</c:v>
                </c:pt>
                <c:pt idx="1838">
                  <c:v>-3.441E-3</c:v>
                </c:pt>
                <c:pt idx="1839">
                  <c:v>-3.3479999999999998E-3</c:v>
                </c:pt>
                <c:pt idx="1840">
                  <c:v>-3.2550000000000001E-3</c:v>
                </c:pt>
                <c:pt idx="1841">
                  <c:v>-3.1619999999999999E-3</c:v>
                </c:pt>
                <c:pt idx="1842">
                  <c:v>-3.0699999999999998E-3</c:v>
                </c:pt>
                <c:pt idx="1843">
                  <c:v>-2.977E-3</c:v>
                </c:pt>
                <c:pt idx="1844">
                  <c:v>-2.885E-3</c:v>
                </c:pt>
                <c:pt idx="1845">
                  <c:v>-2.7920000000000002E-3</c:v>
                </c:pt>
                <c:pt idx="1846">
                  <c:v>-2.7000000000000001E-3</c:v>
                </c:pt>
                <c:pt idx="1847">
                  <c:v>-2.6080000000000001E-3</c:v>
                </c:pt>
                <c:pt idx="1848">
                  <c:v>-2.516E-3</c:v>
                </c:pt>
                <c:pt idx="1849">
                  <c:v>-2.4239999999999999E-3</c:v>
                </c:pt>
                <c:pt idx="1850">
                  <c:v>-2.333E-3</c:v>
                </c:pt>
                <c:pt idx="1851">
                  <c:v>-2.2409999999999999E-3</c:v>
                </c:pt>
                <c:pt idx="1852">
                  <c:v>-2.15E-3</c:v>
                </c:pt>
                <c:pt idx="1853">
                  <c:v>-2.0579999999999999E-3</c:v>
                </c:pt>
                <c:pt idx="1854">
                  <c:v>-1.967E-3</c:v>
                </c:pt>
                <c:pt idx="1855">
                  <c:v>-1.8760000000000001E-3</c:v>
                </c:pt>
                <c:pt idx="1856">
                  <c:v>-1.7849999999999999E-3</c:v>
                </c:pt>
                <c:pt idx="1857">
                  <c:v>-1.694E-3</c:v>
                </c:pt>
                <c:pt idx="1858">
                  <c:v>-1.603E-3</c:v>
                </c:pt>
                <c:pt idx="1859">
                  <c:v>-1.5120000000000001E-3</c:v>
                </c:pt>
                <c:pt idx="1860">
                  <c:v>-1.421E-3</c:v>
                </c:pt>
                <c:pt idx="1861">
                  <c:v>-1.33E-3</c:v>
                </c:pt>
                <c:pt idx="1862">
                  <c:v>-1.24E-3</c:v>
                </c:pt>
                <c:pt idx="1863">
                  <c:v>-1.1490000000000001E-3</c:v>
                </c:pt>
                <c:pt idx="1864">
                  <c:v>-1.059E-3</c:v>
                </c:pt>
                <c:pt idx="1865">
                  <c:v>-9.68E-4</c:v>
                </c:pt>
                <c:pt idx="1866">
                  <c:v>-8.7799999999999998E-4</c:v>
                </c:pt>
                <c:pt idx="1867">
                  <c:v>-7.8700000000000005E-4</c:v>
                </c:pt>
                <c:pt idx="1868">
                  <c:v>-6.9700000000000003E-4</c:v>
                </c:pt>
                <c:pt idx="1869">
                  <c:v>-6.0599999999999998E-4</c:v>
                </c:pt>
                <c:pt idx="1870">
                  <c:v>-5.1599999999999997E-4</c:v>
                </c:pt>
                <c:pt idx="1871">
                  <c:v>-4.26E-4</c:v>
                </c:pt>
                <c:pt idx="1872">
                  <c:v>-3.3599999999999998E-4</c:v>
                </c:pt>
                <c:pt idx="1873">
                  <c:v>-2.4499999999999999E-4</c:v>
                </c:pt>
                <c:pt idx="1874">
                  <c:v>-1.55E-4</c:v>
                </c:pt>
                <c:pt idx="1875">
                  <c:v>-6.4999999999999994E-5</c:v>
                </c:pt>
                <c:pt idx="1876">
                  <c:v>2.5999999999999998E-5</c:v>
                </c:pt>
                <c:pt idx="1877">
                  <c:v>1.16E-4</c:v>
                </c:pt>
                <c:pt idx="1878">
                  <c:v>2.0599999999999999E-4</c:v>
                </c:pt>
                <c:pt idx="1879">
                  <c:v>2.9599999999999998E-4</c:v>
                </c:pt>
                <c:pt idx="1880">
                  <c:v>3.8699999999999997E-4</c:v>
                </c:pt>
                <c:pt idx="1881">
                  <c:v>4.7699999999999999E-4</c:v>
                </c:pt>
                <c:pt idx="1882">
                  <c:v>5.6700000000000001E-4</c:v>
                </c:pt>
                <c:pt idx="1883">
                  <c:v>6.5799999999999995E-4</c:v>
                </c:pt>
                <c:pt idx="1884">
                  <c:v>7.4799999999999997E-4</c:v>
                </c:pt>
                <c:pt idx="1885">
                  <c:v>8.3799999999999999E-4</c:v>
                </c:pt>
                <c:pt idx="1886">
                  <c:v>9.2900000000000003E-4</c:v>
                </c:pt>
                <c:pt idx="1887">
                  <c:v>1.0189999999999999E-3</c:v>
                </c:pt>
                <c:pt idx="1888">
                  <c:v>1.1100000000000001E-3</c:v>
                </c:pt>
                <c:pt idx="1889">
                  <c:v>1.1999999999999999E-3</c:v>
                </c:pt>
                <c:pt idx="1890">
                  <c:v>1.291E-3</c:v>
                </c:pt>
                <c:pt idx="1891">
                  <c:v>1.382E-3</c:v>
                </c:pt>
                <c:pt idx="1892">
                  <c:v>1.4729999999999999E-3</c:v>
                </c:pt>
                <c:pt idx="1893">
                  <c:v>1.5629999999999999E-3</c:v>
                </c:pt>
                <c:pt idx="1894">
                  <c:v>1.6540000000000001E-3</c:v>
                </c:pt>
                <c:pt idx="1895">
                  <c:v>1.745E-3</c:v>
                </c:pt>
                <c:pt idx="1896">
                  <c:v>1.836E-3</c:v>
                </c:pt>
                <c:pt idx="1897">
                  <c:v>1.9269999999999999E-3</c:v>
                </c:pt>
                <c:pt idx="1898">
                  <c:v>2.019E-3</c:v>
                </c:pt>
                <c:pt idx="1899">
                  <c:v>2.1099999999999999E-3</c:v>
                </c:pt>
                <c:pt idx="1900">
                  <c:v>2.2009999999999998E-3</c:v>
                </c:pt>
                <c:pt idx="1901">
                  <c:v>2.2929999999999999E-3</c:v>
                </c:pt>
                <c:pt idx="1902">
                  <c:v>2.385E-3</c:v>
                </c:pt>
                <c:pt idx="1903">
                  <c:v>2.4759999999999999E-3</c:v>
                </c:pt>
                <c:pt idx="1904">
                  <c:v>2.568E-3</c:v>
                </c:pt>
                <c:pt idx="1905">
                  <c:v>2.66E-3</c:v>
                </c:pt>
                <c:pt idx="1906">
                  <c:v>2.7520000000000001E-3</c:v>
                </c:pt>
                <c:pt idx="1907">
                  <c:v>2.8449999999999999E-3</c:v>
                </c:pt>
                <c:pt idx="1908">
                  <c:v>2.9369999999999999E-3</c:v>
                </c:pt>
                <c:pt idx="1909">
                  <c:v>3.029E-3</c:v>
                </c:pt>
                <c:pt idx="1910">
                  <c:v>3.1220000000000002E-3</c:v>
                </c:pt>
                <c:pt idx="1911">
                  <c:v>3.215E-3</c:v>
                </c:pt>
                <c:pt idx="1912">
                  <c:v>3.3080000000000002E-3</c:v>
                </c:pt>
                <c:pt idx="1913">
                  <c:v>3.4009999999999999E-3</c:v>
                </c:pt>
                <c:pt idx="1914">
                  <c:v>3.4940000000000001E-3</c:v>
                </c:pt>
                <c:pt idx="1915">
                  <c:v>3.5869999999999999E-3</c:v>
                </c:pt>
                <c:pt idx="1916">
                  <c:v>3.6809999999999998E-3</c:v>
                </c:pt>
                <c:pt idx="1917">
                  <c:v>3.7750000000000001E-3</c:v>
                </c:pt>
                <c:pt idx="1918">
                  <c:v>3.8679999999999999E-3</c:v>
                </c:pt>
                <c:pt idx="1919">
                  <c:v>3.9620000000000002E-3</c:v>
                </c:pt>
                <c:pt idx="1920">
                  <c:v>4.0569999999999998E-3</c:v>
                </c:pt>
                <c:pt idx="1921">
                  <c:v>4.1510000000000002E-3</c:v>
                </c:pt>
                <c:pt idx="1922">
                  <c:v>4.2459999999999998E-3</c:v>
                </c:pt>
                <c:pt idx="1923">
                  <c:v>4.3400000000000001E-3</c:v>
                </c:pt>
                <c:pt idx="1924">
                  <c:v>4.4349999999999997E-3</c:v>
                </c:pt>
                <c:pt idx="1925">
                  <c:v>4.5300000000000002E-3</c:v>
                </c:pt>
                <c:pt idx="1926">
                  <c:v>4.6259999999999999E-3</c:v>
                </c:pt>
                <c:pt idx="1927">
                  <c:v>4.7210000000000004E-3</c:v>
                </c:pt>
                <c:pt idx="1928">
                  <c:v>4.8170000000000001E-3</c:v>
                </c:pt>
                <c:pt idx="1929">
                  <c:v>4.9129999999999998E-3</c:v>
                </c:pt>
                <c:pt idx="1930">
                  <c:v>5.0090000000000004E-3</c:v>
                </c:pt>
                <c:pt idx="1931">
                  <c:v>5.1060000000000003E-3</c:v>
                </c:pt>
                <c:pt idx="1932">
                  <c:v>5.202E-3</c:v>
                </c:pt>
                <c:pt idx="1933">
                  <c:v>5.2989999999999999E-3</c:v>
                </c:pt>
                <c:pt idx="1934">
                  <c:v>5.3959999999999998E-3</c:v>
                </c:pt>
                <c:pt idx="1935">
                  <c:v>5.4939999999999998E-3</c:v>
                </c:pt>
                <c:pt idx="1936">
                  <c:v>5.5909999999999996E-3</c:v>
                </c:pt>
                <c:pt idx="1937">
                  <c:v>5.6889999999999996E-3</c:v>
                </c:pt>
                <c:pt idx="1938">
                  <c:v>5.7869999999999996E-3</c:v>
                </c:pt>
                <c:pt idx="1939">
                  <c:v>5.8849999999999996E-3</c:v>
                </c:pt>
                <c:pt idx="1940">
                  <c:v>5.9839999999999997E-3</c:v>
                </c:pt>
                <c:pt idx="1941">
                  <c:v>6.0829999999999999E-3</c:v>
                </c:pt>
                <c:pt idx="1942">
                  <c:v>6.182E-3</c:v>
                </c:pt>
                <c:pt idx="1943">
                  <c:v>6.2810000000000001E-3</c:v>
                </c:pt>
                <c:pt idx="1944">
                  <c:v>6.3810000000000004E-3</c:v>
                </c:pt>
                <c:pt idx="1945">
                  <c:v>6.4809999999999998E-3</c:v>
                </c:pt>
                <c:pt idx="1946">
                  <c:v>6.581E-3</c:v>
                </c:pt>
                <c:pt idx="1947">
                  <c:v>6.6819999999999996E-3</c:v>
                </c:pt>
                <c:pt idx="1948">
                  <c:v>6.7819999999999998E-3</c:v>
                </c:pt>
                <c:pt idx="1949">
                  <c:v>6.8830000000000002E-3</c:v>
                </c:pt>
                <c:pt idx="1950">
                  <c:v>6.9849999999999999E-3</c:v>
                </c:pt>
                <c:pt idx="1951">
                  <c:v>7.0860000000000003E-3</c:v>
                </c:pt>
                <c:pt idx="1952">
                  <c:v>7.1879999999999999E-3</c:v>
                </c:pt>
                <c:pt idx="1953">
                  <c:v>7.2899999999999996E-3</c:v>
                </c:pt>
                <c:pt idx="1954">
                  <c:v>7.3930000000000003E-3</c:v>
                </c:pt>
                <c:pt idx="1955">
                  <c:v>7.4960000000000001E-3</c:v>
                </c:pt>
                <c:pt idx="1956">
                  <c:v>7.5989999999999999E-3</c:v>
                </c:pt>
                <c:pt idx="1957">
                  <c:v>7.7019999999999996E-3</c:v>
                </c:pt>
                <c:pt idx="1958">
                  <c:v>7.8059999999999996E-3</c:v>
                </c:pt>
                <c:pt idx="1959">
                  <c:v>7.9100000000000004E-3</c:v>
                </c:pt>
                <c:pt idx="1960">
                  <c:v>8.0149999999999996E-3</c:v>
                </c:pt>
                <c:pt idx="1961">
                  <c:v>8.1189999999999995E-3</c:v>
                </c:pt>
                <c:pt idx="1962">
                  <c:v>8.2249999999999997E-3</c:v>
                </c:pt>
                <c:pt idx="1963">
                  <c:v>8.3300000000000006E-3</c:v>
                </c:pt>
                <c:pt idx="1964">
                  <c:v>8.4360000000000008E-3</c:v>
                </c:pt>
                <c:pt idx="1965">
                  <c:v>8.5419999999999992E-3</c:v>
                </c:pt>
                <c:pt idx="1966">
                  <c:v>8.6479999999999994E-3</c:v>
                </c:pt>
                <c:pt idx="1967">
                  <c:v>8.7550000000000006E-3</c:v>
                </c:pt>
                <c:pt idx="1968">
                  <c:v>8.8620000000000001E-3</c:v>
                </c:pt>
                <c:pt idx="1969">
                  <c:v>8.9700000000000005E-3</c:v>
                </c:pt>
                <c:pt idx="1970">
                  <c:v>9.0779999999999993E-3</c:v>
                </c:pt>
                <c:pt idx="1971">
                  <c:v>9.1859999999999997E-3</c:v>
                </c:pt>
                <c:pt idx="1972">
                  <c:v>9.2940000000000002E-3</c:v>
                </c:pt>
                <c:pt idx="1973">
                  <c:v>9.4029999999999999E-3</c:v>
                </c:pt>
                <c:pt idx="1974">
                  <c:v>9.5130000000000006E-3</c:v>
                </c:pt>
                <c:pt idx="1975">
                  <c:v>9.6220000000000003E-3</c:v>
                </c:pt>
                <c:pt idx="1976">
                  <c:v>9.7319999999999993E-3</c:v>
                </c:pt>
                <c:pt idx="1977">
                  <c:v>9.8429999999999993E-3</c:v>
                </c:pt>
                <c:pt idx="1978">
                  <c:v>9.9539999999999993E-3</c:v>
                </c:pt>
                <c:pt idx="1979">
                  <c:v>1.0064999999999999E-2</c:v>
                </c:pt>
                <c:pt idx="1980">
                  <c:v>1.0175999999999999E-2</c:v>
                </c:pt>
                <c:pt idx="1981">
                  <c:v>1.0288E-2</c:v>
                </c:pt>
                <c:pt idx="1982">
                  <c:v>1.0401000000000001E-2</c:v>
                </c:pt>
                <c:pt idx="1983">
                  <c:v>1.0513E-2</c:v>
                </c:pt>
                <c:pt idx="1984">
                  <c:v>1.0626E-2</c:v>
                </c:pt>
                <c:pt idx="1985">
                  <c:v>1.074E-2</c:v>
                </c:pt>
                <c:pt idx="1986">
                  <c:v>1.0854000000000001E-2</c:v>
                </c:pt>
                <c:pt idx="1987">
                  <c:v>1.0968E-2</c:v>
                </c:pt>
                <c:pt idx="1988">
                  <c:v>1.1083000000000001E-2</c:v>
                </c:pt>
                <c:pt idx="1989">
                  <c:v>1.1198E-2</c:v>
                </c:pt>
                <c:pt idx="1990">
                  <c:v>1.1313E-2</c:v>
                </c:pt>
                <c:pt idx="1991">
                  <c:v>1.1429E-2</c:v>
                </c:pt>
                <c:pt idx="1992">
                  <c:v>1.1545E-2</c:v>
                </c:pt>
                <c:pt idx="1993">
                  <c:v>1.1662E-2</c:v>
                </c:pt>
                <c:pt idx="1994">
                  <c:v>1.1779E-2</c:v>
                </c:pt>
                <c:pt idx="1995">
                  <c:v>1.1896E-2</c:v>
                </c:pt>
                <c:pt idx="1996">
                  <c:v>1.2014E-2</c:v>
                </c:pt>
                <c:pt idx="1997">
                  <c:v>1.2133E-2</c:v>
                </c:pt>
                <c:pt idx="1998">
                  <c:v>1.2251E-2</c:v>
                </c:pt>
                <c:pt idx="1999">
                  <c:v>1.2370000000000001E-2</c:v>
                </c:pt>
                <c:pt idx="2000">
                  <c:v>1.2489999999999999E-2</c:v>
                </c:pt>
                <c:pt idx="2001">
                  <c:v>1.261E-2</c:v>
                </c:pt>
                <c:pt idx="2002">
                  <c:v>1.273E-2</c:v>
                </c:pt>
                <c:pt idx="2003">
                  <c:v>1.2851E-2</c:v>
                </c:pt>
                <c:pt idx="2004">
                  <c:v>1.2971999999999999E-2</c:v>
                </c:pt>
                <c:pt idx="2005">
                  <c:v>1.3094E-2</c:v>
                </c:pt>
                <c:pt idx="2006">
                  <c:v>1.3216E-2</c:v>
                </c:pt>
                <c:pt idx="2007">
                  <c:v>1.3337999999999999E-2</c:v>
                </c:pt>
                <c:pt idx="2008">
                  <c:v>1.3461000000000001E-2</c:v>
                </c:pt>
                <c:pt idx="2009">
                  <c:v>1.3584000000000001E-2</c:v>
                </c:pt>
                <c:pt idx="2010">
                  <c:v>1.3708E-2</c:v>
                </c:pt>
                <c:pt idx="2011">
                  <c:v>1.3832000000000001E-2</c:v>
                </c:pt>
                <c:pt idx="2012">
                  <c:v>1.3957000000000001E-2</c:v>
                </c:pt>
                <c:pt idx="2013">
                  <c:v>1.4082000000000001E-2</c:v>
                </c:pt>
                <c:pt idx="2014">
                  <c:v>1.4206999999999999E-2</c:v>
                </c:pt>
                <c:pt idx="2015">
                  <c:v>1.4333E-2</c:v>
                </c:pt>
                <c:pt idx="2016">
                  <c:v>1.4459E-2</c:v>
                </c:pt>
                <c:pt idx="2017">
                  <c:v>1.4586E-2</c:v>
                </c:pt>
                <c:pt idx="2018">
                  <c:v>1.4713E-2</c:v>
                </c:pt>
                <c:pt idx="2019">
                  <c:v>1.4841E-2</c:v>
                </c:pt>
                <c:pt idx="2020">
                  <c:v>1.4969E-2</c:v>
                </c:pt>
                <c:pt idx="2021">
                  <c:v>1.5096999999999999E-2</c:v>
                </c:pt>
                <c:pt idx="2022">
                  <c:v>1.5226E-2</c:v>
                </c:pt>
                <c:pt idx="2023">
                  <c:v>1.5355000000000001E-2</c:v>
                </c:pt>
                <c:pt idx="2024">
                  <c:v>1.5485000000000001E-2</c:v>
                </c:pt>
                <c:pt idx="2025">
                  <c:v>1.5615E-2</c:v>
                </c:pt>
                <c:pt idx="2026">
                  <c:v>1.5746E-2</c:v>
                </c:pt>
                <c:pt idx="2027">
                  <c:v>1.5876999999999999E-2</c:v>
                </c:pt>
                <c:pt idx="2028">
                  <c:v>1.6008000000000001E-2</c:v>
                </c:pt>
                <c:pt idx="2029">
                  <c:v>1.6140000000000002E-2</c:v>
                </c:pt>
                <c:pt idx="2030">
                  <c:v>1.6271999999999998E-2</c:v>
                </c:pt>
                <c:pt idx="2031">
                  <c:v>1.6404999999999999E-2</c:v>
                </c:pt>
                <c:pt idx="2032">
                  <c:v>1.6538000000000001E-2</c:v>
                </c:pt>
                <c:pt idx="2033">
                  <c:v>1.6670999999999998E-2</c:v>
                </c:pt>
                <c:pt idx="2034">
                  <c:v>1.6805E-2</c:v>
                </c:pt>
                <c:pt idx="2035">
                  <c:v>1.6938999999999999E-2</c:v>
                </c:pt>
                <c:pt idx="2036">
                  <c:v>1.7073999999999999E-2</c:v>
                </c:pt>
                <c:pt idx="2037">
                  <c:v>1.7208999999999999E-2</c:v>
                </c:pt>
                <c:pt idx="2038">
                  <c:v>1.7344999999999999E-2</c:v>
                </c:pt>
                <c:pt idx="2039">
                  <c:v>1.7481E-2</c:v>
                </c:pt>
                <c:pt idx="2040">
                  <c:v>1.7617000000000001E-2</c:v>
                </c:pt>
                <c:pt idx="2041">
                  <c:v>1.7753999999999999E-2</c:v>
                </c:pt>
                <c:pt idx="2042">
                  <c:v>1.7891000000000001E-2</c:v>
                </c:pt>
                <c:pt idx="2043">
                  <c:v>1.8029E-2</c:v>
                </c:pt>
                <c:pt idx="2044">
                  <c:v>1.8166000000000002E-2</c:v>
                </c:pt>
                <c:pt idx="2045">
                  <c:v>1.8304999999999998E-2</c:v>
                </c:pt>
                <c:pt idx="2046">
                  <c:v>1.8443999999999999E-2</c:v>
                </c:pt>
                <c:pt idx="2047">
                  <c:v>1.8582999999999999E-2</c:v>
                </c:pt>
                <c:pt idx="2048">
                  <c:v>1.8721999999999999E-2</c:v>
                </c:pt>
                <c:pt idx="2049">
                  <c:v>1.8862E-2</c:v>
                </c:pt>
                <c:pt idx="2050">
                  <c:v>1.9002000000000002E-2</c:v>
                </c:pt>
                <c:pt idx="2051">
                  <c:v>1.9143E-2</c:v>
                </c:pt>
                <c:pt idx="2052">
                  <c:v>1.9283999999999999E-2</c:v>
                </c:pt>
                <c:pt idx="2053">
                  <c:v>1.9425000000000001E-2</c:v>
                </c:pt>
                <c:pt idx="2054">
                  <c:v>1.9567000000000001E-2</c:v>
                </c:pt>
                <c:pt idx="2055">
                  <c:v>1.9709000000000001E-2</c:v>
                </c:pt>
                <c:pt idx="2056">
                  <c:v>1.9851000000000001E-2</c:v>
                </c:pt>
                <c:pt idx="2057">
                  <c:v>1.9994000000000001E-2</c:v>
                </c:pt>
                <c:pt idx="2058">
                  <c:v>2.0136999999999999E-2</c:v>
                </c:pt>
                <c:pt idx="2059">
                  <c:v>2.0281E-2</c:v>
                </c:pt>
                <c:pt idx="2060">
                  <c:v>2.0424000000000001E-2</c:v>
                </c:pt>
                <c:pt idx="2061">
                  <c:v>2.0567999999999999E-2</c:v>
                </c:pt>
                <c:pt idx="2062">
                  <c:v>2.0712999999999999E-2</c:v>
                </c:pt>
                <c:pt idx="2063">
                  <c:v>2.0858000000000002E-2</c:v>
                </c:pt>
                <c:pt idx="2064">
                  <c:v>2.1003000000000001E-2</c:v>
                </c:pt>
                <c:pt idx="2065">
                  <c:v>2.1148E-2</c:v>
                </c:pt>
                <c:pt idx="2066">
                  <c:v>2.1292999999999999E-2</c:v>
                </c:pt>
                <c:pt idx="2067">
                  <c:v>2.1439E-2</c:v>
                </c:pt>
                <c:pt idx="2068">
                  <c:v>2.1586000000000001E-2</c:v>
                </c:pt>
                <c:pt idx="2069">
                  <c:v>2.1732000000000001E-2</c:v>
                </c:pt>
                <c:pt idx="2070">
                  <c:v>2.1878999999999999E-2</c:v>
                </c:pt>
                <c:pt idx="2071">
                  <c:v>2.2026E-2</c:v>
                </c:pt>
                <c:pt idx="2072">
                  <c:v>2.2172999999999998E-2</c:v>
                </c:pt>
                <c:pt idx="2073">
                  <c:v>2.2321000000000001E-2</c:v>
                </c:pt>
                <c:pt idx="2074">
                  <c:v>2.2468999999999999E-2</c:v>
                </c:pt>
                <c:pt idx="2075">
                  <c:v>2.2617000000000002E-2</c:v>
                </c:pt>
                <c:pt idx="2076">
                  <c:v>2.2765000000000001E-2</c:v>
                </c:pt>
                <c:pt idx="2077">
                  <c:v>2.2912999999999999E-2</c:v>
                </c:pt>
                <c:pt idx="2078">
                  <c:v>2.3061999999999999E-2</c:v>
                </c:pt>
                <c:pt idx="2079">
                  <c:v>2.3210999999999999E-2</c:v>
                </c:pt>
                <c:pt idx="2080">
                  <c:v>2.3359999999999999E-2</c:v>
                </c:pt>
                <c:pt idx="2081">
                  <c:v>2.3508999999999999E-2</c:v>
                </c:pt>
                <c:pt idx="2082">
                  <c:v>2.3658999999999999E-2</c:v>
                </c:pt>
                <c:pt idx="2083">
                  <c:v>2.3809E-2</c:v>
                </c:pt>
                <c:pt idx="2084">
                  <c:v>2.3959000000000001E-2</c:v>
                </c:pt>
                <c:pt idx="2085">
                  <c:v>2.4108999999999998E-2</c:v>
                </c:pt>
                <c:pt idx="2086">
                  <c:v>2.4258999999999999E-2</c:v>
                </c:pt>
                <c:pt idx="2087">
                  <c:v>2.4409E-2</c:v>
                </c:pt>
                <c:pt idx="2088">
                  <c:v>2.4559999999999998E-2</c:v>
                </c:pt>
                <c:pt idx="2089">
                  <c:v>2.4711E-2</c:v>
                </c:pt>
                <c:pt idx="2090">
                  <c:v>2.4861000000000001E-2</c:v>
                </c:pt>
                <c:pt idx="2091">
                  <c:v>2.5012E-2</c:v>
                </c:pt>
                <c:pt idx="2092">
                  <c:v>2.5163000000000001E-2</c:v>
                </c:pt>
                <c:pt idx="2093">
                  <c:v>2.5314E-2</c:v>
                </c:pt>
                <c:pt idx="2094">
                  <c:v>2.5465999999999999E-2</c:v>
                </c:pt>
                <c:pt idx="2095">
                  <c:v>2.5617000000000001E-2</c:v>
                </c:pt>
                <c:pt idx="2096">
                  <c:v>2.5769E-2</c:v>
                </c:pt>
                <c:pt idx="2097">
                  <c:v>2.5919999999999999E-2</c:v>
                </c:pt>
                <c:pt idx="2098">
                  <c:v>2.6072000000000001E-2</c:v>
                </c:pt>
                <c:pt idx="2099">
                  <c:v>2.6223E-2</c:v>
                </c:pt>
                <c:pt idx="2100">
                  <c:v>2.6374999999999999E-2</c:v>
                </c:pt>
                <c:pt idx="2101">
                  <c:v>2.6526999999999998E-2</c:v>
                </c:pt>
                <c:pt idx="2102">
                  <c:v>2.6678E-2</c:v>
                </c:pt>
                <c:pt idx="2103">
                  <c:v>2.683E-2</c:v>
                </c:pt>
                <c:pt idx="2104">
                  <c:v>2.6981999999999999E-2</c:v>
                </c:pt>
                <c:pt idx="2105">
                  <c:v>2.7133999999999998E-2</c:v>
                </c:pt>
                <c:pt idx="2106">
                  <c:v>2.7285E-2</c:v>
                </c:pt>
                <c:pt idx="2107">
                  <c:v>2.7437E-2</c:v>
                </c:pt>
                <c:pt idx="2108">
                  <c:v>2.7588999999999999E-2</c:v>
                </c:pt>
                <c:pt idx="2109">
                  <c:v>2.7740000000000001E-2</c:v>
                </c:pt>
                <c:pt idx="2110">
                  <c:v>2.7892E-2</c:v>
                </c:pt>
                <c:pt idx="2111">
                  <c:v>2.8043999999999999E-2</c:v>
                </c:pt>
                <c:pt idx="2112">
                  <c:v>2.8195000000000001E-2</c:v>
                </c:pt>
                <c:pt idx="2113">
                  <c:v>2.8347000000000001E-2</c:v>
                </c:pt>
                <c:pt idx="2114">
                  <c:v>2.8497999999999999E-2</c:v>
                </c:pt>
                <c:pt idx="2115">
                  <c:v>2.8649000000000001E-2</c:v>
                </c:pt>
                <c:pt idx="2116">
                  <c:v>2.8799999999999999E-2</c:v>
                </c:pt>
                <c:pt idx="2117">
                  <c:v>2.8951000000000001E-2</c:v>
                </c:pt>
                <c:pt idx="2118">
                  <c:v>2.9101999999999999E-2</c:v>
                </c:pt>
                <c:pt idx="2119">
                  <c:v>2.9253000000000001E-2</c:v>
                </c:pt>
                <c:pt idx="2120">
                  <c:v>2.9404E-2</c:v>
                </c:pt>
                <c:pt idx="2121">
                  <c:v>2.9554E-2</c:v>
                </c:pt>
                <c:pt idx="2122">
                  <c:v>2.9704999999999999E-2</c:v>
                </c:pt>
                <c:pt idx="2123">
                  <c:v>2.9855E-2</c:v>
                </c:pt>
                <c:pt idx="2124">
                  <c:v>3.0005E-2</c:v>
                </c:pt>
                <c:pt idx="2125">
                  <c:v>3.0154E-2</c:v>
                </c:pt>
                <c:pt idx="2126">
                  <c:v>3.0304000000000001E-2</c:v>
                </c:pt>
                <c:pt idx="2127">
                  <c:v>3.0453000000000001E-2</c:v>
                </c:pt>
                <c:pt idx="2128">
                  <c:v>3.0602000000000001E-2</c:v>
                </c:pt>
                <c:pt idx="2129">
                  <c:v>3.0751000000000001E-2</c:v>
                </c:pt>
                <c:pt idx="2130">
                  <c:v>3.09E-2</c:v>
                </c:pt>
                <c:pt idx="2131">
                  <c:v>3.1047999999999999E-2</c:v>
                </c:pt>
                <c:pt idx="2132">
                  <c:v>3.1196000000000002E-2</c:v>
                </c:pt>
                <c:pt idx="2133">
                  <c:v>3.1343999999999997E-2</c:v>
                </c:pt>
                <c:pt idx="2134">
                  <c:v>3.1490999999999998E-2</c:v>
                </c:pt>
                <c:pt idx="2135">
                  <c:v>3.1639E-2</c:v>
                </c:pt>
                <c:pt idx="2136">
                  <c:v>3.1785000000000001E-2</c:v>
                </c:pt>
                <c:pt idx="2137">
                  <c:v>3.1932000000000002E-2</c:v>
                </c:pt>
                <c:pt idx="2138">
                  <c:v>3.2078000000000002E-2</c:v>
                </c:pt>
                <c:pt idx="2139">
                  <c:v>3.2224000000000003E-2</c:v>
                </c:pt>
                <c:pt idx="2140">
                  <c:v>3.2369000000000002E-2</c:v>
                </c:pt>
                <c:pt idx="2141">
                  <c:v>3.2515000000000002E-2</c:v>
                </c:pt>
                <c:pt idx="2142">
                  <c:v>3.2659000000000001E-2</c:v>
                </c:pt>
                <c:pt idx="2143">
                  <c:v>3.2804E-2</c:v>
                </c:pt>
                <c:pt idx="2144">
                  <c:v>3.2946999999999997E-2</c:v>
                </c:pt>
                <c:pt idx="2145">
                  <c:v>3.3091000000000002E-2</c:v>
                </c:pt>
                <c:pt idx="2146">
                  <c:v>3.3234E-2</c:v>
                </c:pt>
                <c:pt idx="2147">
                  <c:v>3.3376999999999997E-2</c:v>
                </c:pt>
                <c:pt idx="2148">
                  <c:v>3.3519E-2</c:v>
                </c:pt>
                <c:pt idx="2149">
                  <c:v>3.3660000000000002E-2</c:v>
                </c:pt>
                <c:pt idx="2150">
                  <c:v>3.3801999999999999E-2</c:v>
                </c:pt>
                <c:pt idx="2151">
                  <c:v>3.3942E-2</c:v>
                </c:pt>
                <c:pt idx="2152">
                  <c:v>3.4083000000000002E-2</c:v>
                </c:pt>
                <c:pt idx="2153">
                  <c:v>3.4222000000000002E-2</c:v>
                </c:pt>
                <c:pt idx="2154">
                  <c:v>3.4361999999999997E-2</c:v>
                </c:pt>
                <c:pt idx="2155">
                  <c:v>3.4500000000000003E-2</c:v>
                </c:pt>
                <c:pt idx="2156">
                  <c:v>3.4638000000000002E-2</c:v>
                </c:pt>
                <c:pt idx="2157">
                  <c:v>3.4776000000000001E-2</c:v>
                </c:pt>
                <c:pt idx="2158">
                  <c:v>3.4913E-2</c:v>
                </c:pt>
                <c:pt idx="2159">
                  <c:v>3.5048999999999997E-2</c:v>
                </c:pt>
                <c:pt idx="2160">
                  <c:v>3.5185000000000001E-2</c:v>
                </c:pt>
                <c:pt idx="2161">
                  <c:v>3.5319999999999997E-2</c:v>
                </c:pt>
                <c:pt idx="2162">
                  <c:v>3.5455E-2</c:v>
                </c:pt>
                <c:pt idx="2163">
                  <c:v>3.5589000000000003E-2</c:v>
                </c:pt>
                <c:pt idx="2164">
                  <c:v>3.5721999999999997E-2</c:v>
                </c:pt>
                <c:pt idx="2165">
                  <c:v>3.5854999999999998E-2</c:v>
                </c:pt>
                <c:pt idx="2166">
                  <c:v>3.5986999999999998E-2</c:v>
                </c:pt>
                <c:pt idx="2167">
                  <c:v>3.6117999999999997E-2</c:v>
                </c:pt>
                <c:pt idx="2168">
                  <c:v>3.6249000000000003E-2</c:v>
                </c:pt>
                <c:pt idx="2169">
                  <c:v>3.6379000000000002E-2</c:v>
                </c:pt>
                <c:pt idx="2170">
                  <c:v>3.6507999999999999E-2</c:v>
                </c:pt>
                <c:pt idx="2171">
                  <c:v>3.6637000000000003E-2</c:v>
                </c:pt>
                <c:pt idx="2172">
                  <c:v>3.6764999999999999E-2</c:v>
                </c:pt>
                <c:pt idx="2173">
                  <c:v>3.6892000000000001E-2</c:v>
                </c:pt>
                <c:pt idx="2174">
                  <c:v>3.7018000000000002E-2</c:v>
                </c:pt>
                <c:pt idx="2175">
                  <c:v>3.7144000000000003E-2</c:v>
                </c:pt>
                <c:pt idx="2176">
                  <c:v>3.7268999999999997E-2</c:v>
                </c:pt>
                <c:pt idx="2177">
                  <c:v>3.7393000000000003E-2</c:v>
                </c:pt>
                <c:pt idx="2178">
                  <c:v>3.7516000000000001E-2</c:v>
                </c:pt>
                <c:pt idx="2179">
                  <c:v>3.7638999999999999E-2</c:v>
                </c:pt>
                <c:pt idx="2180">
                  <c:v>3.7761000000000003E-2</c:v>
                </c:pt>
                <c:pt idx="2181">
                  <c:v>3.7880999999999998E-2</c:v>
                </c:pt>
                <c:pt idx="2182">
                  <c:v>3.8002000000000001E-2</c:v>
                </c:pt>
                <c:pt idx="2183">
                  <c:v>3.8121000000000002E-2</c:v>
                </c:pt>
                <c:pt idx="2184">
                  <c:v>3.8239000000000002E-2</c:v>
                </c:pt>
                <c:pt idx="2185">
                  <c:v>3.8357000000000002E-2</c:v>
                </c:pt>
                <c:pt idx="2186">
                  <c:v>3.8473E-2</c:v>
                </c:pt>
                <c:pt idx="2187">
                  <c:v>3.8588999999999998E-2</c:v>
                </c:pt>
                <c:pt idx="2188">
                  <c:v>3.8704000000000002E-2</c:v>
                </c:pt>
                <c:pt idx="2189">
                  <c:v>3.8817999999999998E-2</c:v>
                </c:pt>
                <c:pt idx="2190">
                  <c:v>3.8931E-2</c:v>
                </c:pt>
                <c:pt idx="2191">
                  <c:v>3.9043000000000001E-2</c:v>
                </c:pt>
                <c:pt idx="2192">
                  <c:v>3.9154000000000001E-2</c:v>
                </c:pt>
                <c:pt idx="2193">
                  <c:v>3.9265000000000001E-2</c:v>
                </c:pt>
                <c:pt idx="2194">
                  <c:v>3.9373999999999999E-2</c:v>
                </c:pt>
                <c:pt idx="2195">
                  <c:v>3.9482999999999997E-2</c:v>
                </c:pt>
                <c:pt idx="2196">
                  <c:v>3.959E-2</c:v>
                </c:pt>
                <c:pt idx="2197">
                  <c:v>3.9697000000000003E-2</c:v>
                </c:pt>
                <c:pt idx="2198">
                  <c:v>3.9801999999999997E-2</c:v>
                </c:pt>
                <c:pt idx="2199">
                  <c:v>3.9906999999999998E-2</c:v>
                </c:pt>
                <c:pt idx="2200">
                  <c:v>4.0009999999999997E-2</c:v>
                </c:pt>
                <c:pt idx="2201">
                  <c:v>4.0113000000000003E-2</c:v>
                </c:pt>
                <c:pt idx="2202">
                  <c:v>4.0214E-2</c:v>
                </c:pt>
                <c:pt idx="2203">
                  <c:v>4.0314999999999997E-2</c:v>
                </c:pt>
                <c:pt idx="2204">
                  <c:v>4.0413999999999999E-2</c:v>
                </c:pt>
                <c:pt idx="2205">
                  <c:v>4.0511999999999999E-2</c:v>
                </c:pt>
                <c:pt idx="2206">
                  <c:v>4.061E-2</c:v>
                </c:pt>
                <c:pt idx="2207">
                  <c:v>4.0705999999999999E-2</c:v>
                </c:pt>
                <c:pt idx="2208">
                  <c:v>4.0800999999999997E-2</c:v>
                </c:pt>
                <c:pt idx="2209">
                  <c:v>4.0896000000000002E-2</c:v>
                </c:pt>
                <c:pt idx="2210">
                  <c:v>4.0988999999999998E-2</c:v>
                </c:pt>
                <c:pt idx="2211">
                  <c:v>4.1080999999999999E-2</c:v>
                </c:pt>
                <c:pt idx="2212">
                  <c:v>4.1172E-2</c:v>
                </c:pt>
                <c:pt idx="2213">
                  <c:v>4.1262E-2</c:v>
                </c:pt>
                <c:pt idx="2214">
                  <c:v>4.1349999999999998E-2</c:v>
                </c:pt>
                <c:pt idx="2215">
                  <c:v>4.1438000000000003E-2</c:v>
                </c:pt>
                <c:pt idx="2216">
                  <c:v>4.1523999999999998E-2</c:v>
                </c:pt>
                <c:pt idx="2217">
                  <c:v>4.1610000000000001E-2</c:v>
                </c:pt>
                <c:pt idx="2218">
                  <c:v>4.1694000000000002E-2</c:v>
                </c:pt>
                <c:pt idx="2219">
                  <c:v>4.1777000000000002E-2</c:v>
                </c:pt>
                <c:pt idx="2220">
                  <c:v>4.1859E-2</c:v>
                </c:pt>
                <c:pt idx="2221">
                  <c:v>4.1939999999999998E-2</c:v>
                </c:pt>
                <c:pt idx="2222">
                  <c:v>4.2019000000000001E-2</c:v>
                </c:pt>
                <c:pt idx="2223">
                  <c:v>4.2097999999999997E-2</c:v>
                </c:pt>
                <c:pt idx="2224">
                  <c:v>4.2174999999999997E-2</c:v>
                </c:pt>
                <c:pt idx="2225">
                  <c:v>4.2250999999999997E-2</c:v>
                </c:pt>
                <c:pt idx="2226">
                  <c:v>4.2326000000000003E-2</c:v>
                </c:pt>
                <c:pt idx="2227">
                  <c:v>4.24E-2</c:v>
                </c:pt>
                <c:pt idx="2228">
                  <c:v>4.2472999999999997E-2</c:v>
                </c:pt>
                <c:pt idx="2229">
                  <c:v>4.2543999999999998E-2</c:v>
                </c:pt>
                <c:pt idx="2230">
                  <c:v>4.2613999999999999E-2</c:v>
                </c:pt>
                <c:pt idx="2231">
                  <c:v>4.2682999999999999E-2</c:v>
                </c:pt>
                <c:pt idx="2232">
                  <c:v>4.2750999999999997E-2</c:v>
                </c:pt>
                <c:pt idx="2233">
                  <c:v>4.2817000000000001E-2</c:v>
                </c:pt>
                <c:pt idx="2234">
                  <c:v>4.2882999999999998E-2</c:v>
                </c:pt>
                <c:pt idx="2235">
                  <c:v>4.2946999999999999E-2</c:v>
                </c:pt>
                <c:pt idx="2236">
                  <c:v>4.3008999999999999E-2</c:v>
                </c:pt>
                <c:pt idx="2237">
                  <c:v>4.3070999999999998E-2</c:v>
                </c:pt>
                <c:pt idx="2238">
                  <c:v>4.3131000000000003E-2</c:v>
                </c:pt>
                <c:pt idx="2239">
                  <c:v>4.3189999999999999E-2</c:v>
                </c:pt>
                <c:pt idx="2240">
                  <c:v>4.3248000000000002E-2</c:v>
                </c:pt>
                <c:pt idx="2241">
                  <c:v>4.3305000000000003E-2</c:v>
                </c:pt>
                <c:pt idx="2242">
                  <c:v>4.3360000000000003E-2</c:v>
                </c:pt>
                <c:pt idx="2243">
                  <c:v>4.3414000000000001E-2</c:v>
                </c:pt>
                <c:pt idx="2244">
                  <c:v>4.3466999999999999E-2</c:v>
                </c:pt>
                <c:pt idx="2245">
                  <c:v>4.3518000000000001E-2</c:v>
                </c:pt>
                <c:pt idx="2246">
                  <c:v>4.3568000000000003E-2</c:v>
                </c:pt>
                <c:pt idx="2247">
                  <c:v>4.3617000000000003E-2</c:v>
                </c:pt>
                <c:pt idx="2248">
                  <c:v>4.3665000000000002E-2</c:v>
                </c:pt>
                <c:pt idx="2249">
                  <c:v>4.3711E-2</c:v>
                </c:pt>
                <c:pt idx="2250">
                  <c:v>4.3756000000000003E-2</c:v>
                </c:pt>
                <c:pt idx="2251">
                  <c:v>4.3799999999999999E-2</c:v>
                </c:pt>
                <c:pt idx="2252">
                  <c:v>4.3841999999999999E-2</c:v>
                </c:pt>
                <c:pt idx="2253">
                  <c:v>4.3882999999999998E-2</c:v>
                </c:pt>
                <c:pt idx="2254">
                  <c:v>4.3922999999999997E-2</c:v>
                </c:pt>
                <c:pt idx="2255">
                  <c:v>4.3962000000000001E-2</c:v>
                </c:pt>
                <c:pt idx="2256">
                  <c:v>4.3999000000000003E-2</c:v>
                </c:pt>
                <c:pt idx="2257">
                  <c:v>4.4034999999999998E-2</c:v>
                </c:pt>
                <c:pt idx="2258">
                  <c:v>4.4068999999999997E-2</c:v>
                </c:pt>
                <c:pt idx="2259">
                  <c:v>4.4103000000000003E-2</c:v>
                </c:pt>
                <c:pt idx="2260">
                  <c:v>4.4134E-2</c:v>
                </c:pt>
                <c:pt idx="2261">
                  <c:v>4.4165000000000003E-2</c:v>
                </c:pt>
                <c:pt idx="2262">
                  <c:v>4.4193999999999997E-2</c:v>
                </c:pt>
                <c:pt idx="2263">
                  <c:v>4.4221999999999997E-2</c:v>
                </c:pt>
                <c:pt idx="2264">
                  <c:v>4.4248999999999997E-2</c:v>
                </c:pt>
                <c:pt idx="2265">
                  <c:v>4.4274000000000001E-2</c:v>
                </c:pt>
                <c:pt idx="2266">
                  <c:v>4.4297999999999997E-2</c:v>
                </c:pt>
                <c:pt idx="2267">
                  <c:v>4.4320999999999999E-2</c:v>
                </c:pt>
                <c:pt idx="2268">
                  <c:v>4.4341999999999999E-2</c:v>
                </c:pt>
                <c:pt idx="2269">
                  <c:v>4.4361999999999999E-2</c:v>
                </c:pt>
                <c:pt idx="2270">
                  <c:v>4.4380000000000003E-2</c:v>
                </c:pt>
                <c:pt idx="2271">
                  <c:v>4.4398E-2</c:v>
                </c:pt>
                <c:pt idx="2272">
                  <c:v>4.4414000000000002E-2</c:v>
                </c:pt>
                <c:pt idx="2273">
                  <c:v>4.4428000000000002E-2</c:v>
                </c:pt>
                <c:pt idx="2274">
                  <c:v>4.4441000000000001E-2</c:v>
                </c:pt>
                <c:pt idx="2275">
                  <c:v>4.4452999999999999E-2</c:v>
                </c:pt>
                <c:pt idx="2276">
                  <c:v>4.4463999999999997E-2</c:v>
                </c:pt>
                <c:pt idx="2277">
                  <c:v>4.4472999999999999E-2</c:v>
                </c:pt>
                <c:pt idx="2278">
                  <c:v>4.4481E-2</c:v>
                </c:pt>
                <c:pt idx="2279">
                  <c:v>4.4486999999999999E-2</c:v>
                </c:pt>
                <c:pt idx="2280">
                  <c:v>4.4491999999999997E-2</c:v>
                </c:pt>
                <c:pt idx="2281">
                  <c:v>4.4496000000000001E-2</c:v>
                </c:pt>
                <c:pt idx="2282">
                  <c:v>4.4498999999999997E-2</c:v>
                </c:pt>
                <c:pt idx="2283">
                  <c:v>4.4499999999999998E-2</c:v>
                </c:pt>
                <c:pt idx="2284">
                  <c:v>4.4499999999999998E-2</c:v>
                </c:pt>
                <c:pt idx="2285">
                  <c:v>4.4498000000000003E-2</c:v>
                </c:pt>
                <c:pt idx="2286">
                  <c:v>4.4495E-2</c:v>
                </c:pt>
                <c:pt idx="2287">
                  <c:v>4.4491000000000003E-2</c:v>
                </c:pt>
                <c:pt idx="2288">
                  <c:v>4.4484999999999997E-2</c:v>
                </c:pt>
                <c:pt idx="2289">
                  <c:v>4.4477999999999997E-2</c:v>
                </c:pt>
                <c:pt idx="2290">
                  <c:v>4.4470000000000003E-2</c:v>
                </c:pt>
                <c:pt idx="2291">
                  <c:v>4.446E-2</c:v>
                </c:pt>
                <c:pt idx="2292">
                  <c:v>4.4449000000000002E-2</c:v>
                </c:pt>
                <c:pt idx="2293">
                  <c:v>4.4436999999999997E-2</c:v>
                </c:pt>
                <c:pt idx="2294">
                  <c:v>4.4422999999999997E-2</c:v>
                </c:pt>
                <c:pt idx="2295">
                  <c:v>4.4408000000000003E-2</c:v>
                </c:pt>
                <c:pt idx="2296">
                  <c:v>4.4391E-2</c:v>
                </c:pt>
                <c:pt idx="2297">
                  <c:v>4.4373999999999997E-2</c:v>
                </c:pt>
                <c:pt idx="2298">
                  <c:v>4.4354999999999999E-2</c:v>
                </c:pt>
                <c:pt idx="2299">
                  <c:v>4.4333999999999998E-2</c:v>
                </c:pt>
                <c:pt idx="2300">
                  <c:v>4.4311999999999997E-2</c:v>
                </c:pt>
                <c:pt idx="2301">
                  <c:v>4.4289000000000002E-2</c:v>
                </c:pt>
                <c:pt idx="2302">
                  <c:v>4.4264999999999999E-2</c:v>
                </c:pt>
                <c:pt idx="2303">
                  <c:v>4.4239000000000001E-2</c:v>
                </c:pt>
                <c:pt idx="2304">
                  <c:v>4.4212000000000001E-2</c:v>
                </c:pt>
                <c:pt idx="2305">
                  <c:v>4.4184000000000001E-2</c:v>
                </c:pt>
                <c:pt idx="2306">
                  <c:v>4.4153999999999999E-2</c:v>
                </c:pt>
                <c:pt idx="2307">
                  <c:v>4.4123000000000002E-2</c:v>
                </c:pt>
                <c:pt idx="2309">
                  <c:v>-4.2500000000000003E-2</c:v>
                </c:pt>
                <c:pt idx="2310">
                  <c:v>-4.2499000000000002E-2</c:v>
                </c:pt>
                <c:pt idx="2311">
                  <c:v>-4.2498000000000001E-2</c:v>
                </c:pt>
                <c:pt idx="2312">
                  <c:v>-4.2494999999999998E-2</c:v>
                </c:pt>
                <c:pt idx="2313">
                  <c:v>-4.249E-2</c:v>
                </c:pt>
                <c:pt idx="2314">
                  <c:v>-4.2485000000000002E-2</c:v>
                </c:pt>
                <c:pt idx="2315">
                  <c:v>-4.2479000000000003E-2</c:v>
                </c:pt>
                <c:pt idx="2316">
                  <c:v>-4.2471000000000002E-2</c:v>
                </c:pt>
                <c:pt idx="2317">
                  <c:v>-4.2462E-2</c:v>
                </c:pt>
                <c:pt idx="2318">
                  <c:v>-4.2451999999999997E-2</c:v>
                </c:pt>
                <c:pt idx="2319">
                  <c:v>-4.2439999999999999E-2</c:v>
                </c:pt>
                <c:pt idx="2320">
                  <c:v>-4.2428E-2</c:v>
                </c:pt>
                <c:pt idx="2321">
                  <c:v>-4.2414E-2</c:v>
                </c:pt>
                <c:pt idx="2322">
                  <c:v>-4.2398999999999999E-2</c:v>
                </c:pt>
                <c:pt idx="2323">
                  <c:v>-4.2382999999999997E-2</c:v>
                </c:pt>
                <c:pt idx="2324">
                  <c:v>-4.2366000000000001E-2</c:v>
                </c:pt>
                <c:pt idx="2325">
                  <c:v>-4.2347999999999997E-2</c:v>
                </c:pt>
                <c:pt idx="2326">
                  <c:v>-4.2327999999999998E-2</c:v>
                </c:pt>
                <c:pt idx="2327">
                  <c:v>-4.2306999999999997E-2</c:v>
                </c:pt>
                <c:pt idx="2328">
                  <c:v>-4.2285000000000003E-2</c:v>
                </c:pt>
                <c:pt idx="2329">
                  <c:v>-4.2262000000000001E-2</c:v>
                </c:pt>
                <c:pt idx="2330">
                  <c:v>-4.2237999999999998E-2</c:v>
                </c:pt>
                <c:pt idx="2331">
                  <c:v>-4.2213000000000001E-2</c:v>
                </c:pt>
                <c:pt idx="2332">
                  <c:v>-4.2186000000000001E-2</c:v>
                </c:pt>
                <c:pt idx="2333">
                  <c:v>-4.2158000000000001E-2</c:v>
                </c:pt>
                <c:pt idx="2334">
                  <c:v>-4.2129E-2</c:v>
                </c:pt>
                <c:pt idx="2335">
                  <c:v>-4.2098999999999998E-2</c:v>
                </c:pt>
                <c:pt idx="2336">
                  <c:v>-4.2068000000000001E-2</c:v>
                </c:pt>
                <c:pt idx="2337">
                  <c:v>-4.2035000000000003E-2</c:v>
                </c:pt>
                <c:pt idx="2338">
                  <c:v>-4.2001999999999998E-2</c:v>
                </c:pt>
                <c:pt idx="2339">
                  <c:v>-4.1966999999999997E-2</c:v>
                </c:pt>
                <c:pt idx="2340">
                  <c:v>-4.1931000000000003E-2</c:v>
                </c:pt>
                <c:pt idx="2341">
                  <c:v>-4.1894000000000001E-2</c:v>
                </c:pt>
                <c:pt idx="2342">
                  <c:v>-4.1855999999999997E-2</c:v>
                </c:pt>
                <c:pt idx="2343">
                  <c:v>-4.1815999999999999E-2</c:v>
                </c:pt>
                <c:pt idx="2344">
                  <c:v>-4.1776000000000001E-2</c:v>
                </c:pt>
                <c:pt idx="2345">
                  <c:v>-4.1734E-2</c:v>
                </c:pt>
                <c:pt idx="2346">
                  <c:v>-4.1690999999999999E-2</c:v>
                </c:pt>
                <c:pt idx="2347">
                  <c:v>-4.1647000000000003E-2</c:v>
                </c:pt>
                <c:pt idx="2348">
                  <c:v>-4.1602E-2</c:v>
                </c:pt>
                <c:pt idx="2349">
                  <c:v>-4.1556000000000003E-2</c:v>
                </c:pt>
                <c:pt idx="2350">
                  <c:v>-4.1508999999999997E-2</c:v>
                </c:pt>
                <c:pt idx="2351">
                  <c:v>-4.1460999999999998E-2</c:v>
                </c:pt>
                <c:pt idx="2352">
                  <c:v>-4.1411000000000003E-2</c:v>
                </c:pt>
                <c:pt idx="2353">
                  <c:v>-4.1360000000000001E-2</c:v>
                </c:pt>
                <c:pt idx="2354">
                  <c:v>-4.1308999999999998E-2</c:v>
                </c:pt>
                <c:pt idx="2355">
                  <c:v>-4.1256000000000001E-2</c:v>
                </c:pt>
                <c:pt idx="2356">
                  <c:v>-4.1202000000000003E-2</c:v>
                </c:pt>
                <c:pt idx="2357">
                  <c:v>-4.1147000000000003E-2</c:v>
                </c:pt>
                <c:pt idx="2358">
                  <c:v>-4.1091000000000003E-2</c:v>
                </c:pt>
                <c:pt idx="2359">
                  <c:v>-4.1033E-2</c:v>
                </c:pt>
                <c:pt idx="2360">
                  <c:v>-4.0974999999999998E-2</c:v>
                </c:pt>
                <c:pt idx="2361">
                  <c:v>-4.0916000000000001E-2</c:v>
                </c:pt>
                <c:pt idx="2362">
                  <c:v>-4.0855000000000002E-2</c:v>
                </c:pt>
                <c:pt idx="2363">
                  <c:v>-4.0793999999999997E-2</c:v>
                </c:pt>
                <c:pt idx="2364">
                  <c:v>-4.0731000000000003E-2</c:v>
                </c:pt>
                <c:pt idx="2365">
                  <c:v>-4.0668000000000003E-2</c:v>
                </c:pt>
                <c:pt idx="2366">
                  <c:v>-4.0603E-2</c:v>
                </c:pt>
                <c:pt idx="2367">
                  <c:v>-4.0536999999999997E-2</c:v>
                </c:pt>
                <c:pt idx="2368">
                  <c:v>-4.0469999999999999E-2</c:v>
                </c:pt>
                <c:pt idx="2369">
                  <c:v>-4.0403000000000001E-2</c:v>
                </c:pt>
                <c:pt idx="2370">
                  <c:v>-4.0334000000000002E-2</c:v>
                </c:pt>
                <c:pt idx="2371">
                  <c:v>-4.0264000000000001E-2</c:v>
                </c:pt>
                <c:pt idx="2372">
                  <c:v>-4.0193E-2</c:v>
                </c:pt>
                <c:pt idx="2373">
                  <c:v>-4.0120999999999997E-2</c:v>
                </c:pt>
                <c:pt idx="2374">
                  <c:v>-4.0048E-2</c:v>
                </c:pt>
                <c:pt idx="2375">
                  <c:v>-3.9974000000000003E-2</c:v>
                </c:pt>
                <c:pt idx="2376">
                  <c:v>-3.9898999999999997E-2</c:v>
                </c:pt>
                <c:pt idx="2377">
                  <c:v>-3.9822999999999997E-2</c:v>
                </c:pt>
                <c:pt idx="2378">
                  <c:v>-3.9745999999999997E-2</c:v>
                </c:pt>
                <c:pt idx="2379">
                  <c:v>-3.9669000000000003E-2</c:v>
                </c:pt>
                <c:pt idx="2380">
                  <c:v>-3.959E-2</c:v>
                </c:pt>
                <c:pt idx="2381">
                  <c:v>-3.9510000000000003E-2</c:v>
                </c:pt>
                <c:pt idx="2382">
                  <c:v>-3.9428999999999999E-2</c:v>
                </c:pt>
                <c:pt idx="2383">
                  <c:v>-3.9347E-2</c:v>
                </c:pt>
                <c:pt idx="2384">
                  <c:v>-3.9264E-2</c:v>
                </c:pt>
                <c:pt idx="2385">
                  <c:v>-3.9181000000000001E-2</c:v>
                </c:pt>
                <c:pt idx="2386">
                  <c:v>-3.9095999999999999E-2</c:v>
                </c:pt>
                <c:pt idx="2387">
                  <c:v>-3.9010999999999997E-2</c:v>
                </c:pt>
                <c:pt idx="2388">
                  <c:v>-3.8924E-2</c:v>
                </c:pt>
                <c:pt idx="2389">
                  <c:v>-3.8837000000000003E-2</c:v>
                </c:pt>
                <c:pt idx="2390">
                  <c:v>-3.8748999999999999E-2</c:v>
                </c:pt>
                <c:pt idx="2391">
                  <c:v>-3.8658999999999999E-2</c:v>
                </c:pt>
                <c:pt idx="2392">
                  <c:v>-3.8568999999999999E-2</c:v>
                </c:pt>
                <c:pt idx="2393">
                  <c:v>-3.8477999999999998E-2</c:v>
                </c:pt>
                <c:pt idx="2394">
                  <c:v>-3.8386999999999998E-2</c:v>
                </c:pt>
                <c:pt idx="2395">
                  <c:v>-3.8294000000000002E-2</c:v>
                </c:pt>
                <c:pt idx="2396">
                  <c:v>-3.8199999999999998E-2</c:v>
                </c:pt>
                <c:pt idx="2397">
                  <c:v>-3.8106000000000001E-2</c:v>
                </c:pt>
                <c:pt idx="2398">
                  <c:v>-3.8011000000000003E-2</c:v>
                </c:pt>
                <c:pt idx="2399">
                  <c:v>-3.7914000000000003E-2</c:v>
                </c:pt>
                <c:pt idx="2400">
                  <c:v>-3.7817000000000003E-2</c:v>
                </c:pt>
                <c:pt idx="2401">
                  <c:v>-3.7719999999999997E-2</c:v>
                </c:pt>
                <c:pt idx="2402">
                  <c:v>-3.7621000000000002E-2</c:v>
                </c:pt>
                <c:pt idx="2403">
                  <c:v>-3.7522E-2</c:v>
                </c:pt>
                <c:pt idx="2404">
                  <c:v>-3.7421000000000003E-2</c:v>
                </c:pt>
                <c:pt idx="2405">
                  <c:v>-3.7319999999999999E-2</c:v>
                </c:pt>
                <c:pt idx="2406">
                  <c:v>-3.7219000000000002E-2</c:v>
                </c:pt>
                <c:pt idx="2407">
                  <c:v>-3.7116000000000003E-2</c:v>
                </c:pt>
                <c:pt idx="2408">
                  <c:v>-3.7012999999999997E-2</c:v>
                </c:pt>
                <c:pt idx="2409">
                  <c:v>-3.6908999999999997E-2</c:v>
                </c:pt>
                <c:pt idx="2410">
                  <c:v>-3.6804000000000003E-2</c:v>
                </c:pt>
                <c:pt idx="2411">
                  <c:v>-3.6698000000000001E-2</c:v>
                </c:pt>
                <c:pt idx="2412">
                  <c:v>-3.6592E-2</c:v>
                </c:pt>
                <c:pt idx="2413">
                  <c:v>-3.6484999999999997E-2</c:v>
                </c:pt>
                <c:pt idx="2414">
                  <c:v>-3.6377E-2</c:v>
                </c:pt>
                <c:pt idx="2415">
                  <c:v>-3.6269000000000003E-2</c:v>
                </c:pt>
                <c:pt idx="2416">
                  <c:v>-3.6159999999999998E-2</c:v>
                </c:pt>
                <c:pt idx="2417">
                  <c:v>-3.6049999999999999E-2</c:v>
                </c:pt>
                <c:pt idx="2418">
                  <c:v>-3.5938999999999999E-2</c:v>
                </c:pt>
                <c:pt idx="2419">
                  <c:v>-3.5827999999999999E-2</c:v>
                </c:pt>
                <c:pt idx="2420">
                  <c:v>-3.5715999999999998E-2</c:v>
                </c:pt>
                <c:pt idx="2421">
                  <c:v>-3.5603999999999997E-2</c:v>
                </c:pt>
                <c:pt idx="2422">
                  <c:v>-3.5490000000000001E-2</c:v>
                </c:pt>
                <c:pt idx="2423">
                  <c:v>-3.5376999999999999E-2</c:v>
                </c:pt>
                <c:pt idx="2424">
                  <c:v>-3.5262000000000002E-2</c:v>
                </c:pt>
                <c:pt idx="2425">
                  <c:v>-3.5146999999999998E-2</c:v>
                </c:pt>
                <c:pt idx="2426">
                  <c:v>-3.5032000000000001E-2</c:v>
                </c:pt>
                <c:pt idx="2427">
                  <c:v>-3.4915000000000002E-2</c:v>
                </c:pt>
                <c:pt idx="2428">
                  <c:v>-3.4798999999999997E-2</c:v>
                </c:pt>
                <c:pt idx="2429">
                  <c:v>-3.4680999999999997E-2</c:v>
                </c:pt>
                <c:pt idx="2430">
                  <c:v>-3.4563000000000003E-2</c:v>
                </c:pt>
                <c:pt idx="2431">
                  <c:v>-3.4445000000000003E-2</c:v>
                </c:pt>
                <c:pt idx="2432">
                  <c:v>-3.4326000000000002E-2</c:v>
                </c:pt>
                <c:pt idx="2433">
                  <c:v>-3.4206E-2</c:v>
                </c:pt>
                <c:pt idx="2434">
                  <c:v>-3.4085999999999998E-2</c:v>
                </c:pt>
                <c:pt idx="2435">
                  <c:v>-3.3966000000000003E-2</c:v>
                </c:pt>
                <c:pt idx="2436">
                  <c:v>-3.3845E-2</c:v>
                </c:pt>
                <c:pt idx="2437">
                  <c:v>-3.3723000000000003E-2</c:v>
                </c:pt>
                <c:pt idx="2438">
                  <c:v>-3.3600999999999999E-2</c:v>
                </c:pt>
                <c:pt idx="2439">
                  <c:v>-3.3478000000000001E-2</c:v>
                </c:pt>
                <c:pt idx="2440">
                  <c:v>-3.3355000000000003E-2</c:v>
                </c:pt>
                <c:pt idx="2441">
                  <c:v>-3.3231999999999998E-2</c:v>
                </c:pt>
                <c:pt idx="2442">
                  <c:v>-3.3107999999999999E-2</c:v>
                </c:pt>
                <c:pt idx="2443">
                  <c:v>-3.2983999999999999E-2</c:v>
                </c:pt>
                <c:pt idx="2444">
                  <c:v>-3.2858999999999999E-2</c:v>
                </c:pt>
                <c:pt idx="2445">
                  <c:v>-3.2733999999999999E-2</c:v>
                </c:pt>
                <c:pt idx="2446">
                  <c:v>-3.2607999999999998E-2</c:v>
                </c:pt>
                <c:pt idx="2447">
                  <c:v>-3.2481999999999997E-2</c:v>
                </c:pt>
                <c:pt idx="2448">
                  <c:v>-3.2356000000000003E-2</c:v>
                </c:pt>
                <c:pt idx="2449">
                  <c:v>-3.2229000000000001E-2</c:v>
                </c:pt>
                <c:pt idx="2450">
                  <c:v>-3.2101999999999999E-2</c:v>
                </c:pt>
                <c:pt idx="2451">
                  <c:v>-3.1974000000000002E-2</c:v>
                </c:pt>
                <c:pt idx="2452">
                  <c:v>-3.1847E-2</c:v>
                </c:pt>
                <c:pt idx="2453">
                  <c:v>-3.1718000000000003E-2</c:v>
                </c:pt>
                <c:pt idx="2454">
                  <c:v>-3.159E-2</c:v>
                </c:pt>
                <c:pt idx="2455">
                  <c:v>-3.1461000000000003E-2</c:v>
                </c:pt>
                <c:pt idx="2456">
                  <c:v>-3.1331999999999999E-2</c:v>
                </c:pt>
                <c:pt idx="2457">
                  <c:v>-3.1203000000000002E-2</c:v>
                </c:pt>
                <c:pt idx="2458">
                  <c:v>-3.1073E-2</c:v>
                </c:pt>
                <c:pt idx="2459">
                  <c:v>-3.0942999999999998E-2</c:v>
                </c:pt>
                <c:pt idx="2460">
                  <c:v>-3.0813E-2</c:v>
                </c:pt>
                <c:pt idx="2461">
                  <c:v>-3.0682999999999998E-2</c:v>
                </c:pt>
                <c:pt idx="2462">
                  <c:v>-3.0551999999999999E-2</c:v>
                </c:pt>
                <c:pt idx="2463">
                  <c:v>-3.0421E-2</c:v>
                </c:pt>
                <c:pt idx="2464">
                  <c:v>-3.0290000000000001E-2</c:v>
                </c:pt>
                <c:pt idx="2465">
                  <c:v>-3.0158000000000001E-2</c:v>
                </c:pt>
                <c:pt idx="2466">
                  <c:v>-3.0027000000000002E-2</c:v>
                </c:pt>
                <c:pt idx="2467">
                  <c:v>-2.9895000000000001E-2</c:v>
                </c:pt>
                <c:pt idx="2468">
                  <c:v>-2.9763000000000001E-2</c:v>
                </c:pt>
                <c:pt idx="2469">
                  <c:v>-2.9631000000000001E-2</c:v>
                </c:pt>
                <c:pt idx="2470">
                  <c:v>-2.9499000000000001E-2</c:v>
                </c:pt>
                <c:pt idx="2471">
                  <c:v>-2.9366E-2</c:v>
                </c:pt>
                <c:pt idx="2472">
                  <c:v>-2.9234E-2</c:v>
                </c:pt>
                <c:pt idx="2473">
                  <c:v>-2.9100999999999998E-2</c:v>
                </c:pt>
                <c:pt idx="2474">
                  <c:v>-2.8968000000000001E-2</c:v>
                </c:pt>
                <c:pt idx="2475">
                  <c:v>-2.8835E-2</c:v>
                </c:pt>
                <c:pt idx="2476">
                  <c:v>-2.8701999999999998E-2</c:v>
                </c:pt>
                <c:pt idx="2477">
                  <c:v>-2.8569000000000001E-2</c:v>
                </c:pt>
                <c:pt idx="2478">
                  <c:v>-2.8434999999999998E-2</c:v>
                </c:pt>
                <c:pt idx="2479">
                  <c:v>-2.8302000000000001E-2</c:v>
                </c:pt>
                <c:pt idx="2480">
                  <c:v>-2.8167999999999999E-2</c:v>
                </c:pt>
                <c:pt idx="2481">
                  <c:v>-2.8035000000000001E-2</c:v>
                </c:pt>
                <c:pt idx="2482">
                  <c:v>-2.7900999999999999E-2</c:v>
                </c:pt>
                <c:pt idx="2483">
                  <c:v>-2.7768000000000001E-2</c:v>
                </c:pt>
                <c:pt idx="2484">
                  <c:v>-2.7633999999999999E-2</c:v>
                </c:pt>
                <c:pt idx="2485">
                  <c:v>-2.75E-2</c:v>
                </c:pt>
                <c:pt idx="2486">
                  <c:v>-2.7366000000000001E-2</c:v>
                </c:pt>
                <c:pt idx="2487">
                  <c:v>-2.7231999999999999E-2</c:v>
                </c:pt>
                <c:pt idx="2488">
                  <c:v>-2.7099000000000002E-2</c:v>
                </c:pt>
                <c:pt idx="2489">
                  <c:v>-2.6964999999999999E-2</c:v>
                </c:pt>
                <c:pt idx="2490">
                  <c:v>-2.6831000000000001E-2</c:v>
                </c:pt>
                <c:pt idx="2491">
                  <c:v>-2.6696999999999999E-2</c:v>
                </c:pt>
                <c:pt idx="2492">
                  <c:v>-2.6563E-2</c:v>
                </c:pt>
                <c:pt idx="2493">
                  <c:v>-2.6429999999999999E-2</c:v>
                </c:pt>
                <c:pt idx="2494">
                  <c:v>-2.6296E-2</c:v>
                </c:pt>
                <c:pt idx="2495">
                  <c:v>-2.6162000000000001E-2</c:v>
                </c:pt>
                <c:pt idx="2496">
                  <c:v>-2.6029E-2</c:v>
                </c:pt>
                <c:pt idx="2497">
                  <c:v>-2.5895000000000001E-2</c:v>
                </c:pt>
                <c:pt idx="2498">
                  <c:v>-2.5762E-2</c:v>
                </c:pt>
                <c:pt idx="2499">
                  <c:v>-2.5628000000000001E-2</c:v>
                </c:pt>
                <c:pt idx="2500">
                  <c:v>-2.5495E-2</c:v>
                </c:pt>
                <c:pt idx="2501">
                  <c:v>-2.5361999999999999E-2</c:v>
                </c:pt>
                <c:pt idx="2502">
                  <c:v>-2.5229000000000001E-2</c:v>
                </c:pt>
                <c:pt idx="2503">
                  <c:v>-2.5096E-2</c:v>
                </c:pt>
                <c:pt idx="2504">
                  <c:v>-2.4962999999999999E-2</c:v>
                </c:pt>
                <c:pt idx="2505">
                  <c:v>-2.4830000000000001E-2</c:v>
                </c:pt>
                <c:pt idx="2506">
                  <c:v>-2.4697E-2</c:v>
                </c:pt>
                <c:pt idx="2507">
                  <c:v>-2.4565E-2</c:v>
                </c:pt>
                <c:pt idx="2508">
                  <c:v>-2.4431999999999999E-2</c:v>
                </c:pt>
                <c:pt idx="2509">
                  <c:v>-2.4299999999999999E-2</c:v>
                </c:pt>
                <c:pt idx="2510">
                  <c:v>-2.4167999999999999E-2</c:v>
                </c:pt>
                <c:pt idx="2511">
                  <c:v>-2.4035999999999998E-2</c:v>
                </c:pt>
                <c:pt idx="2512">
                  <c:v>-2.3904000000000002E-2</c:v>
                </c:pt>
                <c:pt idx="2513">
                  <c:v>-2.3772999999999999E-2</c:v>
                </c:pt>
                <c:pt idx="2514">
                  <c:v>-2.3640999999999999E-2</c:v>
                </c:pt>
                <c:pt idx="2515">
                  <c:v>-2.351E-2</c:v>
                </c:pt>
                <c:pt idx="2516">
                  <c:v>-2.3379E-2</c:v>
                </c:pt>
                <c:pt idx="2517">
                  <c:v>-2.3248000000000001E-2</c:v>
                </c:pt>
                <c:pt idx="2518">
                  <c:v>-2.3118E-2</c:v>
                </c:pt>
                <c:pt idx="2519">
                  <c:v>-2.2987E-2</c:v>
                </c:pt>
                <c:pt idx="2520">
                  <c:v>-2.2856999999999999E-2</c:v>
                </c:pt>
                <c:pt idx="2521">
                  <c:v>-2.2727000000000001E-2</c:v>
                </c:pt>
                <c:pt idx="2522">
                  <c:v>-2.2596999999999999E-2</c:v>
                </c:pt>
                <c:pt idx="2523">
                  <c:v>-2.2467999999999998E-2</c:v>
                </c:pt>
                <c:pt idx="2524">
                  <c:v>-2.2338E-2</c:v>
                </c:pt>
                <c:pt idx="2525">
                  <c:v>-2.2209E-2</c:v>
                </c:pt>
                <c:pt idx="2526">
                  <c:v>-2.2081E-2</c:v>
                </c:pt>
                <c:pt idx="2527">
                  <c:v>-2.1951999999999999E-2</c:v>
                </c:pt>
                <c:pt idx="2528">
                  <c:v>-2.1824E-2</c:v>
                </c:pt>
                <c:pt idx="2529">
                  <c:v>-2.1696E-2</c:v>
                </c:pt>
                <c:pt idx="2530">
                  <c:v>-2.1568E-2</c:v>
                </c:pt>
                <c:pt idx="2531">
                  <c:v>-2.1441000000000002E-2</c:v>
                </c:pt>
                <c:pt idx="2532">
                  <c:v>-2.1314E-2</c:v>
                </c:pt>
                <c:pt idx="2533">
                  <c:v>-2.1187000000000001E-2</c:v>
                </c:pt>
                <c:pt idx="2534">
                  <c:v>-2.1059999999999999E-2</c:v>
                </c:pt>
                <c:pt idx="2535">
                  <c:v>-2.0934000000000001E-2</c:v>
                </c:pt>
                <c:pt idx="2536">
                  <c:v>-2.0808E-2</c:v>
                </c:pt>
                <c:pt idx="2537">
                  <c:v>-2.0683E-2</c:v>
                </c:pt>
                <c:pt idx="2538">
                  <c:v>-2.0556999999999999E-2</c:v>
                </c:pt>
                <c:pt idx="2539">
                  <c:v>-2.0431999999999999E-2</c:v>
                </c:pt>
                <c:pt idx="2540">
                  <c:v>-2.0308E-2</c:v>
                </c:pt>
                <c:pt idx="2541">
                  <c:v>-2.0183E-2</c:v>
                </c:pt>
                <c:pt idx="2542">
                  <c:v>-2.0059E-2</c:v>
                </c:pt>
                <c:pt idx="2543">
                  <c:v>-1.9935999999999999E-2</c:v>
                </c:pt>
                <c:pt idx="2544">
                  <c:v>-1.9812E-2</c:v>
                </c:pt>
                <c:pt idx="2545">
                  <c:v>-1.9689000000000002E-2</c:v>
                </c:pt>
                <c:pt idx="2546">
                  <c:v>-1.9567000000000001E-2</c:v>
                </c:pt>
                <c:pt idx="2547">
                  <c:v>-1.9445E-2</c:v>
                </c:pt>
                <c:pt idx="2548">
                  <c:v>-1.9323E-2</c:v>
                </c:pt>
                <c:pt idx="2549">
                  <c:v>-1.9200999999999999E-2</c:v>
                </c:pt>
                <c:pt idx="2550">
                  <c:v>-1.908E-2</c:v>
                </c:pt>
                <c:pt idx="2551">
                  <c:v>-1.8959E-2</c:v>
                </c:pt>
                <c:pt idx="2552">
                  <c:v>-1.8839000000000002E-2</c:v>
                </c:pt>
                <c:pt idx="2553">
                  <c:v>-1.8719E-2</c:v>
                </c:pt>
                <c:pt idx="2554">
                  <c:v>-1.8599000000000001E-2</c:v>
                </c:pt>
                <c:pt idx="2555">
                  <c:v>-1.848E-2</c:v>
                </c:pt>
                <c:pt idx="2556">
                  <c:v>-1.8360999999999999E-2</c:v>
                </c:pt>
                <c:pt idx="2557">
                  <c:v>-1.8242000000000001E-2</c:v>
                </c:pt>
                <c:pt idx="2558">
                  <c:v>-1.8124000000000001E-2</c:v>
                </c:pt>
                <c:pt idx="2559">
                  <c:v>-1.8006000000000001E-2</c:v>
                </c:pt>
                <c:pt idx="2560">
                  <c:v>-1.7888999999999999E-2</c:v>
                </c:pt>
                <c:pt idx="2561">
                  <c:v>-1.7772E-2</c:v>
                </c:pt>
                <c:pt idx="2562">
                  <c:v>-1.7656000000000002E-2</c:v>
                </c:pt>
                <c:pt idx="2563">
                  <c:v>-1.7538999999999999E-2</c:v>
                </c:pt>
                <c:pt idx="2564">
                  <c:v>-1.7423999999999999E-2</c:v>
                </c:pt>
                <c:pt idx="2565">
                  <c:v>-1.7308E-2</c:v>
                </c:pt>
                <c:pt idx="2566">
                  <c:v>-1.7193E-2</c:v>
                </c:pt>
                <c:pt idx="2567">
                  <c:v>-1.7079E-2</c:v>
                </c:pt>
                <c:pt idx="2568">
                  <c:v>-1.6965000000000001E-2</c:v>
                </c:pt>
                <c:pt idx="2569">
                  <c:v>-1.6851000000000001E-2</c:v>
                </c:pt>
                <c:pt idx="2570">
                  <c:v>-1.6737999999999999E-2</c:v>
                </c:pt>
                <c:pt idx="2571">
                  <c:v>-1.6625000000000001E-2</c:v>
                </c:pt>
                <c:pt idx="2572">
                  <c:v>-1.6513E-2</c:v>
                </c:pt>
                <c:pt idx="2573">
                  <c:v>-1.6400000000000001E-2</c:v>
                </c:pt>
                <c:pt idx="2574">
                  <c:v>-1.6289000000000001E-2</c:v>
                </c:pt>
                <c:pt idx="2575">
                  <c:v>-1.6178000000000001E-2</c:v>
                </c:pt>
                <c:pt idx="2576">
                  <c:v>-1.6067000000000001E-2</c:v>
                </c:pt>
                <c:pt idx="2577">
                  <c:v>-1.5956999999999999E-2</c:v>
                </c:pt>
                <c:pt idx="2578">
                  <c:v>-1.5847E-2</c:v>
                </c:pt>
                <c:pt idx="2579">
                  <c:v>-1.5737000000000001E-2</c:v>
                </c:pt>
                <c:pt idx="2580">
                  <c:v>-1.5628E-2</c:v>
                </c:pt>
                <c:pt idx="2581">
                  <c:v>-1.5519E-2</c:v>
                </c:pt>
                <c:pt idx="2582">
                  <c:v>-1.5410999999999999E-2</c:v>
                </c:pt>
                <c:pt idx="2583">
                  <c:v>-1.5303000000000001E-2</c:v>
                </c:pt>
                <c:pt idx="2584">
                  <c:v>-1.5195999999999999E-2</c:v>
                </c:pt>
                <c:pt idx="2585">
                  <c:v>-1.5089E-2</c:v>
                </c:pt>
                <c:pt idx="2586">
                  <c:v>-1.4983E-2</c:v>
                </c:pt>
                <c:pt idx="2587">
                  <c:v>-1.4876E-2</c:v>
                </c:pt>
                <c:pt idx="2588">
                  <c:v>-1.4770999999999999E-2</c:v>
                </c:pt>
                <c:pt idx="2589">
                  <c:v>-1.4664999999999999E-2</c:v>
                </c:pt>
                <c:pt idx="2590">
                  <c:v>-1.4560999999999999E-2</c:v>
                </c:pt>
                <c:pt idx="2591">
                  <c:v>-1.4456E-2</c:v>
                </c:pt>
                <c:pt idx="2592">
                  <c:v>-1.4352E-2</c:v>
                </c:pt>
                <c:pt idx="2593">
                  <c:v>-1.4249E-2</c:v>
                </c:pt>
                <c:pt idx="2594">
                  <c:v>-1.4146000000000001E-2</c:v>
                </c:pt>
                <c:pt idx="2595">
                  <c:v>-1.4043E-2</c:v>
                </c:pt>
                <c:pt idx="2596">
                  <c:v>-1.3941E-2</c:v>
                </c:pt>
                <c:pt idx="2597">
                  <c:v>-1.3839000000000001E-2</c:v>
                </c:pt>
                <c:pt idx="2598">
                  <c:v>-1.3736999999999999E-2</c:v>
                </c:pt>
                <c:pt idx="2599">
                  <c:v>-1.3636000000000001E-2</c:v>
                </c:pt>
                <c:pt idx="2600">
                  <c:v>-1.3535999999999999E-2</c:v>
                </c:pt>
                <c:pt idx="2601">
                  <c:v>-1.3436E-2</c:v>
                </c:pt>
                <c:pt idx="2602">
                  <c:v>-1.3336000000000001E-2</c:v>
                </c:pt>
                <c:pt idx="2603">
                  <c:v>-1.3236E-2</c:v>
                </c:pt>
                <c:pt idx="2604">
                  <c:v>-1.3138E-2</c:v>
                </c:pt>
                <c:pt idx="2605">
                  <c:v>-1.3039E-2</c:v>
                </c:pt>
                <c:pt idx="2606">
                  <c:v>-1.2940999999999999E-2</c:v>
                </c:pt>
                <c:pt idx="2607">
                  <c:v>-1.2843E-2</c:v>
                </c:pt>
                <c:pt idx="2608">
                  <c:v>-1.2746E-2</c:v>
                </c:pt>
                <c:pt idx="2609">
                  <c:v>-1.2649000000000001E-2</c:v>
                </c:pt>
                <c:pt idx="2610">
                  <c:v>-1.2553E-2</c:v>
                </c:pt>
                <c:pt idx="2611">
                  <c:v>-1.2456999999999999E-2</c:v>
                </c:pt>
                <c:pt idx="2612">
                  <c:v>-1.2361E-2</c:v>
                </c:pt>
                <c:pt idx="2613">
                  <c:v>-1.2266000000000001E-2</c:v>
                </c:pt>
                <c:pt idx="2614">
                  <c:v>-1.2172000000000001E-2</c:v>
                </c:pt>
                <c:pt idx="2615">
                  <c:v>-1.2076999999999999E-2</c:v>
                </c:pt>
                <c:pt idx="2616">
                  <c:v>-1.1983000000000001E-2</c:v>
                </c:pt>
                <c:pt idx="2617">
                  <c:v>-1.189E-2</c:v>
                </c:pt>
                <c:pt idx="2618">
                  <c:v>-1.1797E-2</c:v>
                </c:pt>
                <c:pt idx="2619">
                  <c:v>-1.1704000000000001E-2</c:v>
                </c:pt>
                <c:pt idx="2620">
                  <c:v>-1.1612000000000001E-2</c:v>
                </c:pt>
                <c:pt idx="2621">
                  <c:v>-1.1520000000000001E-2</c:v>
                </c:pt>
                <c:pt idx="2622">
                  <c:v>-1.1428000000000001E-2</c:v>
                </c:pt>
                <c:pt idx="2623">
                  <c:v>-1.1337E-2</c:v>
                </c:pt>
                <c:pt idx="2624">
                  <c:v>-1.1247E-2</c:v>
                </c:pt>
                <c:pt idx="2625">
                  <c:v>-1.1155999999999999E-2</c:v>
                </c:pt>
                <c:pt idx="2626">
                  <c:v>-1.1067E-2</c:v>
                </c:pt>
                <c:pt idx="2627">
                  <c:v>-1.0977000000000001E-2</c:v>
                </c:pt>
                <c:pt idx="2628">
                  <c:v>-1.0888E-2</c:v>
                </c:pt>
                <c:pt idx="2629">
                  <c:v>-1.0799E-2</c:v>
                </c:pt>
                <c:pt idx="2630">
                  <c:v>-1.0711E-2</c:v>
                </c:pt>
                <c:pt idx="2631">
                  <c:v>-1.0623E-2</c:v>
                </c:pt>
                <c:pt idx="2632">
                  <c:v>-1.0536E-2</c:v>
                </c:pt>
                <c:pt idx="2633">
                  <c:v>-1.0449E-2</c:v>
                </c:pt>
                <c:pt idx="2634">
                  <c:v>-1.0362E-2</c:v>
                </c:pt>
                <c:pt idx="2635">
                  <c:v>-1.0276E-2</c:v>
                </c:pt>
                <c:pt idx="2636">
                  <c:v>-1.0189999999999999E-2</c:v>
                </c:pt>
                <c:pt idx="2637">
                  <c:v>-1.0104E-2</c:v>
                </c:pt>
                <c:pt idx="2638">
                  <c:v>-1.0019E-2</c:v>
                </c:pt>
                <c:pt idx="2639">
                  <c:v>-9.9340000000000001E-3</c:v>
                </c:pt>
                <c:pt idx="2640">
                  <c:v>-9.8499999999999994E-3</c:v>
                </c:pt>
                <c:pt idx="2641">
                  <c:v>-9.7660000000000004E-3</c:v>
                </c:pt>
                <c:pt idx="2642">
                  <c:v>-9.6819999999999996E-3</c:v>
                </c:pt>
                <c:pt idx="2643">
                  <c:v>-9.5989999999999999E-3</c:v>
                </c:pt>
                <c:pt idx="2644">
                  <c:v>-9.5160000000000002E-3</c:v>
                </c:pt>
                <c:pt idx="2645">
                  <c:v>-9.4339999999999997E-3</c:v>
                </c:pt>
                <c:pt idx="2646">
                  <c:v>-9.3519999999999992E-3</c:v>
                </c:pt>
                <c:pt idx="2647">
                  <c:v>-9.2700000000000005E-3</c:v>
                </c:pt>
                <c:pt idx="2648">
                  <c:v>-9.188E-3</c:v>
                </c:pt>
                <c:pt idx="2649">
                  <c:v>-9.1070000000000005E-3</c:v>
                </c:pt>
                <c:pt idx="2650">
                  <c:v>-9.0270000000000003E-3</c:v>
                </c:pt>
                <c:pt idx="2651">
                  <c:v>-8.9460000000000008E-3</c:v>
                </c:pt>
                <c:pt idx="2652">
                  <c:v>-8.8660000000000006E-3</c:v>
                </c:pt>
                <c:pt idx="2653">
                  <c:v>-8.7869999999999997E-3</c:v>
                </c:pt>
                <c:pt idx="2654">
                  <c:v>-8.7069999999999995E-3</c:v>
                </c:pt>
                <c:pt idx="2655">
                  <c:v>-8.6289999999999995E-3</c:v>
                </c:pt>
                <c:pt idx="2656">
                  <c:v>-8.5500000000000003E-3</c:v>
                </c:pt>
                <c:pt idx="2657">
                  <c:v>-8.4720000000000004E-3</c:v>
                </c:pt>
                <c:pt idx="2658">
                  <c:v>-8.3940000000000004E-3</c:v>
                </c:pt>
                <c:pt idx="2659">
                  <c:v>-8.3160000000000005E-3</c:v>
                </c:pt>
                <c:pt idx="2660">
                  <c:v>-8.2389999999999998E-3</c:v>
                </c:pt>
                <c:pt idx="2661">
                  <c:v>-8.1620000000000009E-3</c:v>
                </c:pt>
                <c:pt idx="2662">
                  <c:v>-8.0859999999999994E-3</c:v>
                </c:pt>
                <c:pt idx="2663">
                  <c:v>-8.0090000000000005E-3</c:v>
                </c:pt>
                <c:pt idx="2664">
                  <c:v>-7.9340000000000001E-3</c:v>
                </c:pt>
                <c:pt idx="2665">
                  <c:v>-7.8580000000000004E-3</c:v>
                </c:pt>
                <c:pt idx="2666">
                  <c:v>-7.783E-3</c:v>
                </c:pt>
                <c:pt idx="2667">
                  <c:v>-7.7079999999999996E-3</c:v>
                </c:pt>
                <c:pt idx="2668">
                  <c:v>-7.633E-3</c:v>
                </c:pt>
                <c:pt idx="2669">
                  <c:v>-7.5589999999999997E-3</c:v>
                </c:pt>
                <c:pt idx="2670">
                  <c:v>-7.4850000000000003E-3</c:v>
                </c:pt>
                <c:pt idx="2671">
                  <c:v>-7.4110000000000001E-3</c:v>
                </c:pt>
                <c:pt idx="2672">
                  <c:v>-7.3379999999999999E-3</c:v>
                </c:pt>
                <c:pt idx="2673">
                  <c:v>-7.2649999999999998E-3</c:v>
                </c:pt>
                <c:pt idx="2674">
                  <c:v>-7.1919999999999996E-3</c:v>
                </c:pt>
                <c:pt idx="2675">
                  <c:v>-7.1199999999999996E-3</c:v>
                </c:pt>
                <c:pt idx="2676">
                  <c:v>-7.0470000000000003E-3</c:v>
                </c:pt>
                <c:pt idx="2677">
                  <c:v>-6.9760000000000004E-3</c:v>
                </c:pt>
                <c:pt idx="2678">
                  <c:v>-6.9040000000000004E-3</c:v>
                </c:pt>
                <c:pt idx="2679">
                  <c:v>-6.8329999999999997E-3</c:v>
                </c:pt>
                <c:pt idx="2680">
                  <c:v>-6.7619999999999998E-3</c:v>
                </c:pt>
                <c:pt idx="2681">
                  <c:v>-6.6909999999999999E-3</c:v>
                </c:pt>
                <c:pt idx="2682">
                  <c:v>-6.6210000000000001E-3</c:v>
                </c:pt>
                <c:pt idx="2683">
                  <c:v>-6.5500000000000003E-3</c:v>
                </c:pt>
                <c:pt idx="2684">
                  <c:v>-6.4809999999999998E-3</c:v>
                </c:pt>
                <c:pt idx="2685">
                  <c:v>-6.411E-3</c:v>
                </c:pt>
                <c:pt idx="2686">
                  <c:v>-6.3420000000000004E-3</c:v>
                </c:pt>
                <c:pt idx="2687">
                  <c:v>-6.2729999999999999E-3</c:v>
                </c:pt>
                <c:pt idx="2688">
                  <c:v>-6.2040000000000003E-3</c:v>
                </c:pt>
                <c:pt idx="2689">
                  <c:v>-6.1349999999999998E-3</c:v>
                </c:pt>
                <c:pt idx="2690">
                  <c:v>-6.0670000000000003E-3</c:v>
                </c:pt>
                <c:pt idx="2691">
                  <c:v>-5.999E-3</c:v>
                </c:pt>
                <c:pt idx="2692">
                  <c:v>-5.9309999999999996E-3</c:v>
                </c:pt>
                <c:pt idx="2693">
                  <c:v>-5.8640000000000003E-3</c:v>
                </c:pt>
                <c:pt idx="2694">
                  <c:v>-5.7970000000000001E-3</c:v>
                </c:pt>
                <c:pt idx="2695">
                  <c:v>-5.7299999999999999E-3</c:v>
                </c:pt>
                <c:pt idx="2696">
                  <c:v>-5.6629999999999996E-3</c:v>
                </c:pt>
                <c:pt idx="2697">
                  <c:v>-5.5960000000000003E-3</c:v>
                </c:pt>
                <c:pt idx="2698">
                  <c:v>-5.5300000000000002E-3</c:v>
                </c:pt>
                <c:pt idx="2699">
                  <c:v>-5.4640000000000001E-3</c:v>
                </c:pt>
                <c:pt idx="2700">
                  <c:v>-5.398E-3</c:v>
                </c:pt>
                <c:pt idx="2701">
                  <c:v>-5.3330000000000001E-3</c:v>
                </c:pt>
                <c:pt idx="2702">
                  <c:v>-5.267E-3</c:v>
                </c:pt>
                <c:pt idx="2703">
                  <c:v>-5.202E-3</c:v>
                </c:pt>
                <c:pt idx="2704">
                  <c:v>-5.1370000000000001E-3</c:v>
                </c:pt>
                <c:pt idx="2705">
                  <c:v>-5.0730000000000003E-3</c:v>
                </c:pt>
                <c:pt idx="2706">
                  <c:v>-5.0080000000000003E-3</c:v>
                </c:pt>
                <c:pt idx="2707">
                  <c:v>-4.9439999999999996E-3</c:v>
                </c:pt>
                <c:pt idx="2708">
                  <c:v>-4.8799999999999998E-3</c:v>
                </c:pt>
                <c:pt idx="2709">
                  <c:v>-4.8170000000000001E-3</c:v>
                </c:pt>
                <c:pt idx="2710">
                  <c:v>-4.7530000000000003E-3</c:v>
                </c:pt>
                <c:pt idx="2711">
                  <c:v>-4.6899999999999997E-3</c:v>
                </c:pt>
                <c:pt idx="2712">
                  <c:v>-4.627E-3</c:v>
                </c:pt>
                <c:pt idx="2713">
                  <c:v>-4.5640000000000003E-3</c:v>
                </c:pt>
                <c:pt idx="2714">
                  <c:v>-4.5009999999999998E-3</c:v>
                </c:pt>
                <c:pt idx="2715">
                  <c:v>-4.4390000000000002E-3</c:v>
                </c:pt>
                <c:pt idx="2716">
                  <c:v>-4.3759999999999997E-3</c:v>
                </c:pt>
                <c:pt idx="2717">
                  <c:v>-4.3140000000000001E-3</c:v>
                </c:pt>
                <c:pt idx="2718">
                  <c:v>-4.2519999999999997E-3</c:v>
                </c:pt>
                <c:pt idx="2719">
                  <c:v>-4.1910000000000003E-3</c:v>
                </c:pt>
                <c:pt idx="2720">
                  <c:v>-4.1289999999999999E-3</c:v>
                </c:pt>
                <c:pt idx="2721">
                  <c:v>-4.0679999999999996E-3</c:v>
                </c:pt>
                <c:pt idx="2722">
                  <c:v>-4.0070000000000001E-3</c:v>
                </c:pt>
                <c:pt idx="2723">
                  <c:v>-3.9459999999999999E-3</c:v>
                </c:pt>
                <c:pt idx="2724">
                  <c:v>-3.885E-3</c:v>
                </c:pt>
                <c:pt idx="2725">
                  <c:v>-3.8240000000000001E-3</c:v>
                </c:pt>
                <c:pt idx="2726">
                  <c:v>-3.764E-3</c:v>
                </c:pt>
                <c:pt idx="2727">
                  <c:v>-3.7039999999999998E-3</c:v>
                </c:pt>
                <c:pt idx="2728">
                  <c:v>-3.643E-3</c:v>
                </c:pt>
                <c:pt idx="2729">
                  <c:v>-3.5839999999999999E-3</c:v>
                </c:pt>
                <c:pt idx="2730">
                  <c:v>-3.5239999999999998E-3</c:v>
                </c:pt>
                <c:pt idx="2731">
                  <c:v>-3.4640000000000001E-3</c:v>
                </c:pt>
                <c:pt idx="2732">
                  <c:v>-3.405E-3</c:v>
                </c:pt>
                <c:pt idx="2733">
                  <c:v>-3.3449999999999999E-3</c:v>
                </c:pt>
                <c:pt idx="2734">
                  <c:v>-3.2859999999999999E-3</c:v>
                </c:pt>
                <c:pt idx="2735">
                  <c:v>-3.2269999999999998E-3</c:v>
                </c:pt>
                <c:pt idx="2736">
                  <c:v>-3.1679999999999998E-3</c:v>
                </c:pt>
                <c:pt idx="2737">
                  <c:v>-3.1099999999999999E-3</c:v>
                </c:pt>
                <c:pt idx="2738">
                  <c:v>-3.0509999999999999E-3</c:v>
                </c:pt>
                <c:pt idx="2739">
                  <c:v>-2.993E-3</c:v>
                </c:pt>
                <c:pt idx="2740">
                  <c:v>-2.934E-3</c:v>
                </c:pt>
                <c:pt idx="2741">
                  <c:v>-2.8760000000000001E-3</c:v>
                </c:pt>
                <c:pt idx="2742">
                  <c:v>-2.8180000000000002E-3</c:v>
                </c:pt>
                <c:pt idx="2743">
                  <c:v>-2.7599999999999999E-3</c:v>
                </c:pt>
                <c:pt idx="2744">
                  <c:v>-2.7030000000000001E-3</c:v>
                </c:pt>
                <c:pt idx="2745">
                  <c:v>-2.6450000000000002E-3</c:v>
                </c:pt>
                <c:pt idx="2746">
                  <c:v>-2.5869999999999999E-3</c:v>
                </c:pt>
                <c:pt idx="2747">
                  <c:v>-2.5300000000000001E-3</c:v>
                </c:pt>
                <c:pt idx="2748">
                  <c:v>-2.4729999999999999E-3</c:v>
                </c:pt>
                <c:pt idx="2749">
                  <c:v>-2.4160000000000002E-3</c:v>
                </c:pt>
                <c:pt idx="2750">
                  <c:v>-2.3579999999999999E-3</c:v>
                </c:pt>
                <c:pt idx="2751">
                  <c:v>-2.3010000000000001E-3</c:v>
                </c:pt>
                <c:pt idx="2752">
                  <c:v>-2.245E-3</c:v>
                </c:pt>
                <c:pt idx="2753">
                  <c:v>-2.1879999999999998E-3</c:v>
                </c:pt>
                <c:pt idx="2754">
                  <c:v>-2.1310000000000001E-3</c:v>
                </c:pt>
                <c:pt idx="2755">
                  <c:v>-2.075E-3</c:v>
                </c:pt>
                <c:pt idx="2756">
                  <c:v>-2.0179999999999998E-3</c:v>
                </c:pt>
                <c:pt idx="2757">
                  <c:v>-1.9620000000000002E-3</c:v>
                </c:pt>
                <c:pt idx="2758">
                  <c:v>-1.9059999999999999E-3</c:v>
                </c:pt>
                <c:pt idx="2759">
                  <c:v>-1.8489999999999999E-3</c:v>
                </c:pt>
                <c:pt idx="2760">
                  <c:v>-1.7930000000000001E-3</c:v>
                </c:pt>
                <c:pt idx="2761">
                  <c:v>-1.737E-3</c:v>
                </c:pt>
                <c:pt idx="2762">
                  <c:v>-1.681E-3</c:v>
                </c:pt>
                <c:pt idx="2763">
                  <c:v>-1.6249999999999999E-3</c:v>
                </c:pt>
                <c:pt idx="2764">
                  <c:v>-1.57E-3</c:v>
                </c:pt>
                <c:pt idx="2765">
                  <c:v>-1.5139999999999999E-3</c:v>
                </c:pt>
                <c:pt idx="2766">
                  <c:v>-1.4580000000000001E-3</c:v>
                </c:pt>
                <c:pt idx="2767">
                  <c:v>-1.403E-3</c:v>
                </c:pt>
                <c:pt idx="2768">
                  <c:v>-1.3470000000000001E-3</c:v>
                </c:pt>
                <c:pt idx="2769">
                  <c:v>-1.292E-3</c:v>
                </c:pt>
                <c:pt idx="2770">
                  <c:v>-1.2359999999999999E-3</c:v>
                </c:pt>
                <c:pt idx="2771">
                  <c:v>-1.181E-3</c:v>
                </c:pt>
                <c:pt idx="2772">
                  <c:v>-1.126E-3</c:v>
                </c:pt>
                <c:pt idx="2773">
                  <c:v>-1.07E-3</c:v>
                </c:pt>
                <c:pt idx="2774">
                  <c:v>-1.0150000000000001E-3</c:v>
                </c:pt>
                <c:pt idx="2775">
                  <c:v>-9.6000000000000002E-4</c:v>
                </c:pt>
                <c:pt idx="2776">
                  <c:v>-9.0499999999999999E-4</c:v>
                </c:pt>
                <c:pt idx="2777">
                  <c:v>-8.4999999999999995E-4</c:v>
                </c:pt>
                <c:pt idx="2778">
                  <c:v>-7.9500000000000003E-4</c:v>
                </c:pt>
                <c:pt idx="2779">
                  <c:v>-7.3999999999999999E-4</c:v>
                </c:pt>
                <c:pt idx="2780">
                  <c:v>-6.8499999999999995E-4</c:v>
                </c:pt>
                <c:pt idx="2781">
                  <c:v>-6.3000000000000003E-4</c:v>
                </c:pt>
                <c:pt idx="2782">
                  <c:v>-5.7499999999999999E-4</c:v>
                </c:pt>
                <c:pt idx="2783">
                  <c:v>-5.1999999999999995E-4</c:v>
                </c:pt>
                <c:pt idx="2784">
                  <c:v>-4.6500000000000003E-4</c:v>
                </c:pt>
                <c:pt idx="2785">
                  <c:v>-4.1100000000000002E-4</c:v>
                </c:pt>
                <c:pt idx="2786">
                  <c:v>-3.5599999999999998E-4</c:v>
                </c:pt>
                <c:pt idx="2787">
                  <c:v>-3.01E-4</c:v>
                </c:pt>
                <c:pt idx="2788">
                  <c:v>-2.4600000000000002E-4</c:v>
                </c:pt>
                <c:pt idx="2789">
                  <c:v>-1.92E-4</c:v>
                </c:pt>
                <c:pt idx="2790">
                  <c:v>-1.37E-4</c:v>
                </c:pt>
                <c:pt idx="2791">
                  <c:v>-8.2000000000000001E-5</c:v>
                </c:pt>
                <c:pt idx="2792">
                  <c:v>-2.6999999999999999E-5</c:v>
                </c:pt>
                <c:pt idx="2793">
                  <c:v>2.6999999999999999E-5</c:v>
                </c:pt>
                <c:pt idx="2794">
                  <c:v>8.2000000000000001E-5</c:v>
                </c:pt>
                <c:pt idx="2795">
                  <c:v>1.37E-4</c:v>
                </c:pt>
                <c:pt idx="2796">
                  <c:v>1.92E-4</c:v>
                </c:pt>
                <c:pt idx="2797">
                  <c:v>2.4600000000000002E-4</c:v>
                </c:pt>
                <c:pt idx="2798">
                  <c:v>3.01E-4</c:v>
                </c:pt>
                <c:pt idx="2799">
                  <c:v>3.5599999999999998E-4</c:v>
                </c:pt>
                <c:pt idx="2800">
                  <c:v>4.1100000000000002E-4</c:v>
                </c:pt>
                <c:pt idx="2801">
                  <c:v>4.66E-4</c:v>
                </c:pt>
                <c:pt idx="2802">
                  <c:v>5.1999999999999995E-4</c:v>
                </c:pt>
                <c:pt idx="2803">
                  <c:v>5.7499999999999999E-4</c:v>
                </c:pt>
                <c:pt idx="2804">
                  <c:v>6.3000000000000003E-4</c:v>
                </c:pt>
                <c:pt idx="2805">
                  <c:v>6.8499999999999995E-4</c:v>
                </c:pt>
                <c:pt idx="2806">
                  <c:v>7.3999999999999999E-4</c:v>
                </c:pt>
                <c:pt idx="2807">
                  <c:v>7.9500000000000003E-4</c:v>
                </c:pt>
                <c:pt idx="2808">
                  <c:v>8.4999999999999995E-4</c:v>
                </c:pt>
                <c:pt idx="2809">
                  <c:v>9.0499999999999999E-4</c:v>
                </c:pt>
                <c:pt idx="2810">
                  <c:v>9.6000000000000002E-4</c:v>
                </c:pt>
                <c:pt idx="2811">
                  <c:v>1.0150000000000001E-3</c:v>
                </c:pt>
                <c:pt idx="2812">
                  <c:v>1.07E-3</c:v>
                </c:pt>
                <c:pt idx="2813">
                  <c:v>1.126E-3</c:v>
                </c:pt>
                <c:pt idx="2814">
                  <c:v>1.181E-3</c:v>
                </c:pt>
                <c:pt idx="2815">
                  <c:v>1.2359999999999999E-3</c:v>
                </c:pt>
                <c:pt idx="2816">
                  <c:v>1.292E-3</c:v>
                </c:pt>
                <c:pt idx="2817">
                  <c:v>1.3470000000000001E-3</c:v>
                </c:pt>
                <c:pt idx="2818">
                  <c:v>1.403E-3</c:v>
                </c:pt>
                <c:pt idx="2819">
                  <c:v>1.4580000000000001E-3</c:v>
                </c:pt>
                <c:pt idx="2820">
                  <c:v>1.5139999999999999E-3</c:v>
                </c:pt>
                <c:pt idx="2821">
                  <c:v>1.57E-3</c:v>
                </c:pt>
                <c:pt idx="2822">
                  <c:v>1.6249999999999999E-3</c:v>
                </c:pt>
                <c:pt idx="2823">
                  <c:v>1.681E-3</c:v>
                </c:pt>
                <c:pt idx="2824">
                  <c:v>1.737E-3</c:v>
                </c:pt>
                <c:pt idx="2825">
                  <c:v>1.7930000000000001E-3</c:v>
                </c:pt>
                <c:pt idx="2826">
                  <c:v>1.8489999999999999E-3</c:v>
                </c:pt>
                <c:pt idx="2827">
                  <c:v>1.9059999999999999E-3</c:v>
                </c:pt>
                <c:pt idx="2828">
                  <c:v>1.9620000000000002E-3</c:v>
                </c:pt>
                <c:pt idx="2829">
                  <c:v>2.0179999999999998E-3</c:v>
                </c:pt>
                <c:pt idx="2830">
                  <c:v>2.075E-3</c:v>
                </c:pt>
                <c:pt idx="2831">
                  <c:v>2.1310000000000001E-3</c:v>
                </c:pt>
                <c:pt idx="2832">
                  <c:v>2.1879999999999998E-3</c:v>
                </c:pt>
                <c:pt idx="2833">
                  <c:v>2.245E-3</c:v>
                </c:pt>
                <c:pt idx="2834">
                  <c:v>2.3019999999999998E-3</c:v>
                </c:pt>
                <c:pt idx="2835">
                  <c:v>2.359E-3</c:v>
                </c:pt>
                <c:pt idx="2836">
                  <c:v>2.4160000000000002E-3</c:v>
                </c:pt>
                <c:pt idx="2837">
                  <c:v>2.4729999999999999E-3</c:v>
                </c:pt>
                <c:pt idx="2838">
                  <c:v>2.5300000000000001E-3</c:v>
                </c:pt>
                <c:pt idx="2839">
                  <c:v>2.588E-3</c:v>
                </c:pt>
                <c:pt idx="2840">
                  <c:v>2.6450000000000002E-3</c:v>
                </c:pt>
                <c:pt idx="2841">
                  <c:v>2.7030000000000001E-3</c:v>
                </c:pt>
                <c:pt idx="2842">
                  <c:v>2.761E-3</c:v>
                </c:pt>
                <c:pt idx="2843">
                  <c:v>2.8180000000000002E-3</c:v>
                </c:pt>
                <c:pt idx="2844">
                  <c:v>2.8760000000000001E-3</c:v>
                </c:pt>
                <c:pt idx="2845">
                  <c:v>2.9350000000000001E-3</c:v>
                </c:pt>
                <c:pt idx="2846">
                  <c:v>2.993E-3</c:v>
                </c:pt>
                <c:pt idx="2847">
                  <c:v>3.0509999999999999E-3</c:v>
                </c:pt>
                <c:pt idx="2848">
                  <c:v>3.1099999999999999E-3</c:v>
                </c:pt>
                <c:pt idx="2849">
                  <c:v>3.1689999999999999E-3</c:v>
                </c:pt>
                <c:pt idx="2850">
                  <c:v>3.2269999999999998E-3</c:v>
                </c:pt>
                <c:pt idx="2851">
                  <c:v>3.2859999999999999E-3</c:v>
                </c:pt>
                <c:pt idx="2852">
                  <c:v>3.346E-3</c:v>
                </c:pt>
                <c:pt idx="2853">
                  <c:v>3.405E-3</c:v>
                </c:pt>
                <c:pt idx="2854">
                  <c:v>3.4640000000000001E-3</c:v>
                </c:pt>
                <c:pt idx="2855">
                  <c:v>3.5239999999999998E-3</c:v>
                </c:pt>
                <c:pt idx="2856">
                  <c:v>3.5839999999999999E-3</c:v>
                </c:pt>
                <c:pt idx="2857">
                  <c:v>3.6440000000000001E-3</c:v>
                </c:pt>
                <c:pt idx="2858">
                  <c:v>3.7039999999999998E-3</c:v>
                </c:pt>
                <c:pt idx="2859">
                  <c:v>3.764E-3</c:v>
                </c:pt>
                <c:pt idx="2860">
                  <c:v>3.8240000000000001E-3</c:v>
                </c:pt>
                <c:pt idx="2861">
                  <c:v>3.885E-3</c:v>
                </c:pt>
                <c:pt idx="2862">
                  <c:v>3.9459999999999999E-3</c:v>
                </c:pt>
                <c:pt idx="2863">
                  <c:v>4.0070000000000001E-3</c:v>
                </c:pt>
                <c:pt idx="2864">
                  <c:v>4.0679999999999996E-3</c:v>
                </c:pt>
                <c:pt idx="2865">
                  <c:v>4.1289999999999999E-3</c:v>
                </c:pt>
                <c:pt idx="2866">
                  <c:v>4.1910000000000003E-3</c:v>
                </c:pt>
                <c:pt idx="2867">
                  <c:v>4.2519999999999997E-3</c:v>
                </c:pt>
                <c:pt idx="2868">
                  <c:v>4.3140000000000001E-3</c:v>
                </c:pt>
                <c:pt idx="2869">
                  <c:v>4.3759999999999997E-3</c:v>
                </c:pt>
                <c:pt idx="2870">
                  <c:v>4.4390000000000002E-3</c:v>
                </c:pt>
                <c:pt idx="2871">
                  <c:v>4.5009999999999998E-3</c:v>
                </c:pt>
                <c:pt idx="2872">
                  <c:v>4.5640000000000003E-3</c:v>
                </c:pt>
                <c:pt idx="2873">
                  <c:v>4.627E-3</c:v>
                </c:pt>
                <c:pt idx="2874">
                  <c:v>4.6899999999999997E-3</c:v>
                </c:pt>
                <c:pt idx="2875">
                  <c:v>4.7530000000000003E-3</c:v>
                </c:pt>
                <c:pt idx="2876">
                  <c:v>4.8170000000000001E-3</c:v>
                </c:pt>
                <c:pt idx="2877">
                  <c:v>4.8799999999999998E-3</c:v>
                </c:pt>
                <c:pt idx="2878">
                  <c:v>4.9439999999999996E-3</c:v>
                </c:pt>
                <c:pt idx="2879">
                  <c:v>5.0080000000000003E-3</c:v>
                </c:pt>
                <c:pt idx="2880">
                  <c:v>5.0730000000000003E-3</c:v>
                </c:pt>
                <c:pt idx="2881">
                  <c:v>5.1370000000000001E-3</c:v>
                </c:pt>
                <c:pt idx="2882">
                  <c:v>5.202E-3</c:v>
                </c:pt>
                <c:pt idx="2883">
                  <c:v>5.267E-3</c:v>
                </c:pt>
                <c:pt idx="2884">
                  <c:v>5.3330000000000001E-3</c:v>
                </c:pt>
                <c:pt idx="2885">
                  <c:v>5.398E-3</c:v>
                </c:pt>
                <c:pt idx="2886">
                  <c:v>5.4640000000000001E-3</c:v>
                </c:pt>
                <c:pt idx="2887">
                  <c:v>5.5300000000000002E-3</c:v>
                </c:pt>
                <c:pt idx="2888">
                  <c:v>5.5960000000000003E-3</c:v>
                </c:pt>
                <c:pt idx="2889">
                  <c:v>5.6629999999999996E-3</c:v>
                </c:pt>
                <c:pt idx="2890">
                  <c:v>5.7289999999999997E-3</c:v>
                </c:pt>
                <c:pt idx="2891">
                  <c:v>5.7959999999999999E-3</c:v>
                </c:pt>
                <c:pt idx="2892">
                  <c:v>5.8640000000000003E-3</c:v>
                </c:pt>
                <c:pt idx="2893">
                  <c:v>5.9309999999999996E-3</c:v>
                </c:pt>
                <c:pt idx="2894">
                  <c:v>5.999E-3</c:v>
                </c:pt>
                <c:pt idx="2895">
                  <c:v>6.0670000000000003E-3</c:v>
                </c:pt>
                <c:pt idx="2896">
                  <c:v>6.1349999999999998E-3</c:v>
                </c:pt>
                <c:pt idx="2897">
                  <c:v>6.2040000000000003E-3</c:v>
                </c:pt>
                <c:pt idx="2898">
                  <c:v>6.2729999999999999E-3</c:v>
                </c:pt>
                <c:pt idx="2899">
                  <c:v>6.3420000000000004E-3</c:v>
                </c:pt>
                <c:pt idx="2900">
                  <c:v>6.411E-3</c:v>
                </c:pt>
                <c:pt idx="2901">
                  <c:v>6.4809999999999998E-3</c:v>
                </c:pt>
                <c:pt idx="2902">
                  <c:v>6.5510000000000004E-3</c:v>
                </c:pt>
                <c:pt idx="2903">
                  <c:v>6.6210000000000001E-3</c:v>
                </c:pt>
                <c:pt idx="2904">
                  <c:v>6.6909999999999999E-3</c:v>
                </c:pt>
                <c:pt idx="2905">
                  <c:v>6.7619999999999998E-3</c:v>
                </c:pt>
                <c:pt idx="2906">
                  <c:v>6.8329999999999997E-3</c:v>
                </c:pt>
                <c:pt idx="2907">
                  <c:v>6.9040000000000004E-3</c:v>
                </c:pt>
                <c:pt idx="2908">
                  <c:v>6.9760000000000004E-3</c:v>
                </c:pt>
                <c:pt idx="2909">
                  <c:v>7.0479999999999996E-3</c:v>
                </c:pt>
                <c:pt idx="2910">
                  <c:v>7.1199999999999996E-3</c:v>
                </c:pt>
                <c:pt idx="2911">
                  <c:v>7.1919999999999996E-3</c:v>
                </c:pt>
                <c:pt idx="2912">
                  <c:v>7.2649999999999998E-3</c:v>
                </c:pt>
                <c:pt idx="2913">
                  <c:v>7.3379999999999999E-3</c:v>
                </c:pt>
                <c:pt idx="2914">
                  <c:v>7.4120000000000002E-3</c:v>
                </c:pt>
                <c:pt idx="2915">
                  <c:v>7.4850000000000003E-3</c:v>
                </c:pt>
                <c:pt idx="2916">
                  <c:v>7.5589999999999997E-3</c:v>
                </c:pt>
                <c:pt idx="2917">
                  <c:v>7.6340000000000002E-3</c:v>
                </c:pt>
                <c:pt idx="2918">
                  <c:v>7.7079999999999996E-3</c:v>
                </c:pt>
                <c:pt idx="2919">
                  <c:v>7.783E-3</c:v>
                </c:pt>
                <c:pt idx="2920">
                  <c:v>7.8580000000000004E-3</c:v>
                </c:pt>
                <c:pt idx="2921">
                  <c:v>7.9340000000000001E-3</c:v>
                </c:pt>
                <c:pt idx="2922">
                  <c:v>8.0099999999999998E-3</c:v>
                </c:pt>
                <c:pt idx="2923">
                  <c:v>8.0859999999999994E-3</c:v>
                </c:pt>
                <c:pt idx="2924">
                  <c:v>8.1630000000000001E-3</c:v>
                </c:pt>
                <c:pt idx="2925">
                  <c:v>8.2389999999999998E-3</c:v>
                </c:pt>
                <c:pt idx="2926">
                  <c:v>8.3169999999999997E-3</c:v>
                </c:pt>
                <c:pt idx="2927">
                  <c:v>8.3940000000000004E-3</c:v>
                </c:pt>
                <c:pt idx="2928">
                  <c:v>8.4720000000000004E-3</c:v>
                </c:pt>
                <c:pt idx="2929">
                  <c:v>8.5500000000000003E-3</c:v>
                </c:pt>
                <c:pt idx="2930">
                  <c:v>8.6289999999999995E-3</c:v>
                </c:pt>
                <c:pt idx="2931">
                  <c:v>8.7080000000000005E-3</c:v>
                </c:pt>
                <c:pt idx="2932">
                  <c:v>8.7869999999999997E-3</c:v>
                </c:pt>
                <c:pt idx="2933">
                  <c:v>8.8669999999999999E-3</c:v>
                </c:pt>
                <c:pt idx="2934">
                  <c:v>8.9470000000000001E-3</c:v>
                </c:pt>
                <c:pt idx="2935">
                  <c:v>9.0270000000000003E-3</c:v>
                </c:pt>
                <c:pt idx="2936">
                  <c:v>9.1079999999999998E-3</c:v>
                </c:pt>
                <c:pt idx="2937">
                  <c:v>9.1889999999999993E-3</c:v>
                </c:pt>
                <c:pt idx="2938">
                  <c:v>9.2700000000000005E-3</c:v>
                </c:pt>
                <c:pt idx="2939">
                  <c:v>9.3519999999999992E-3</c:v>
                </c:pt>
                <c:pt idx="2940">
                  <c:v>9.4339999999999997E-3</c:v>
                </c:pt>
                <c:pt idx="2941">
                  <c:v>9.5160000000000002E-3</c:v>
                </c:pt>
                <c:pt idx="2942">
                  <c:v>9.5989999999999999E-3</c:v>
                </c:pt>
                <c:pt idx="2943">
                  <c:v>9.6819999999999996E-3</c:v>
                </c:pt>
                <c:pt idx="2944">
                  <c:v>9.7660000000000004E-3</c:v>
                </c:pt>
                <c:pt idx="2945">
                  <c:v>9.8499999999999994E-3</c:v>
                </c:pt>
                <c:pt idx="2946">
                  <c:v>9.9340000000000001E-3</c:v>
                </c:pt>
                <c:pt idx="2947">
                  <c:v>1.0019E-2</c:v>
                </c:pt>
                <c:pt idx="2948">
                  <c:v>1.0104E-2</c:v>
                </c:pt>
                <c:pt idx="2949">
                  <c:v>1.0189999999999999E-2</c:v>
                </c:pt>
                <c:pt idx="2950">
                  <c:v>1.0276E-2</c:v>
                </c:pt>
                <c:pt idx="2951">
                  <c:v>1.0362E-2</c:v>
                </c:pt>
                <c:pt idx="2952">
                  <c:v>1.0449E-2</c:v>
                </c:pt>
                <c:pt idx="2953">
                  <c:v>1.0536E-2</c:v>
                </c:pt>
                <c:pt idx="2954">
                  <c:v>1.0623E-2</c:v>
                </c:pt>
                <c:pt idx="2955">
                  <c:v>1.0711E-2</c:v>
                </c:pt>
                <c:pt idx="2956">
                  <c:v>1.0799E-2</c:v>
                </c:pt>
                <c:pt idx="2957">
                  <c:v>1.0888E-2</c:v>
                </c:pt>
                <c:pt idx="2958">
                  <c:v>1.0977000000000001E-2</c:v>
                </c:pt>
                <c:pt idx="2959">
                  <c:v>1.1065999999999999E-2</c:v>
                </c:pt>
                <c:pt idx="2960">
                  <c:v>1.1155999999999999E-2</c:v>
                </c:pt>
                <c:pt idx="2961">
                  <c:v>1.1246000000000001E-2</c:v>
                </c:pt>
                <c:pt idx="2962">
                  <c:v>1.1337E-2</c:v>
                </c:pt>
                <c:pt idx="2963">
                  <c:v>1.1428000000000001E-2</c:v>
                </c:pt>
                <c:pt idx="2964">
                  <c:v>1.1520000000000001E-2</c:v>
                </c:pt>
                <c:pt idx="2965">
                  <c:v>1.1611E-2</c:v>
                </c:pt>
                <c:pt idx="2966">
                  <c:v>1.1704000000000001E-2</c:v>
                </c:pt>
                <c:pt idx="2967">
                  <c:v>1.1795999999999999E-2</c:v>
                </c:pt>
                <c:pt idx="2968">
                  <c:v>1.189E-2</c:v>
                </c:pt>
                <c:pt idx="2969">
                  <c:v>1.1983000000000001E-2</c:v>
                </c:pt>
                <c:pt idx="2970">
                  <c:v>1.2076999999999999E-2</c:v>
                </c:pt>
                <c:pt idx="2971">
                  <c:v>1.2171E-2</c:v>
                </c:pt>
                <c:pt idx="2972">
                  <c:v>1.2266000000000001E-2</c:v>
                </c:pt>
                <c:pt idx="2973">
                  <c:v>1.2361E-2</c:v>
                </c:pt>
                <c:pt idx="2974">
                  <c:v>1.2456999999999999E-2</c:v>
                </c:pt>
                <c:pt idx="2975">
                  <c:v>1.2553E-2</c:v>
                </c:pt>
                <c:pt idx="2976">
                  <c:v>1.2649000000000001E-2</c:v>
                </c:pt>
                <c:pt idx="2977">
                  <c:v>1.2746E-2</c:v>
                </c:pt>
                <c:pt idx="2978">
                  <c:v>1.2843E-2</c:v>
                </c:pt>
                <c:pt idx="2979">
                  <c:v>1.2940999999999999E-2</c:v>
                </c:pt>
                <c:pt idx="2980">
                  <c:v>1.3039E-2</c:v>
                </c:pt>
                <c:pt idx="2981">
                  <c:v>1.3138E-2</c:v>
                </c:pt>
                <c:pt idx="2982">
                  <c:v>1.3237000000000001E-2</c:v>
                </c:pt>
                <c:pt idx="2983">
                  <c:v>1.3336000000000001E-2</c:v>
                </c:pt>
                <c:pt idx="2984">
                  <c:v>1.3436E-2</c:v>
                </c:pt>
                <c:pt idx="2985">
                  <c:v>1.3535999999999999E-2</c:v>
                </c:pt>
                <c:pt idx="2986">
                  <c:v>1.3637E-2</c:v>
                </c:pt>
                <c:pt idx="2987">
                  <c:v>1.3738E-2</c:v>
                </c:pt>
                <c:pt idx="2988">
                  <c:v>1.3839000000000001E-2</c:v>
                </c:pt>
                <c:pt idx="2989">
                  <c:v>1.3941E-2</c:v>
                </c:pt>
                <c:pt idx="2990">
                  <c:v>1.4043E-2</c:v>
                </c:pt>
                <c:pt idx="2991">
                  <c:v>1.4146000000000001E-2</c:v>
                </c:pt>
                <c:pt idx="2992">
                  <c:v>1.4249E-2</c:v>
                </c:pt>
                <c:pt idx="2993">
                  <c:v>1.4352999999999999E-2</c:v>
                </c:pt>
                <c:pt idx="2994">
                  <c:v>1.4456999999999999E-2</c:v>
                </c:pt>
                <c:pt idx="2995">
                  <c:v>1.4560999999999999E-2</c:v>
                </c:pt>
                <c:pt idx="2996">
                  <c:v>1.4666E-2</c:v>
                </c:pt>
                <c:pt idx="2997">
                  <c:v>1.4770999999999999E-2</c:v>
                </c:pt>
                <c:pt idx="2998">
                  <c:v>1.4877E-2</c:v>
                </c:pt>
                <c:pt idx="2999">
                  <c:v>1.4983E-2</c:v>
                </c:pt>
                <c:pt idx="3000">
                  <c:v>1.5089999999999999E-2</c:v>
                </c:pt>
                <c:pt idx="3001">
                  <c:v>1.5197E-2</c:v>
                </c:pt>
                <c:pt idx="3002">
                  <c:v>1.5304E-2</c:v>
                </c:pt>
                <c:pt idx="3003">
                  <c:v>1.5412E-2</c:v>
                </c:pt>
                <c:pt idx="3004">
                  <c:v>1.5520000000000001E-2</c:v>
                </c:pt>
                <c:pt idx="3005">
                  <c:v>1.5629000000000001E-2</c:v>
                </c:pt>
                <c:pt idx="3006">
                  <c:v>1.5737999999999999E-2</c:v>
                </c:pt>
                <c:pt idx="3007">
                  <c:v>1.5847E-2</c:v>
                </c:pt>
                <c:pt idx="3008">
                  <c:v>1.5956999999999999E-2</c:v>
                </c:pt>
                <c:pt idx="3009">
                  <c:v>1.6067999999999999E-2</c:v>
                </c:pt>
                <c:pt idx="3010">
                  <c:v>1.6178000000000001E-2</c:v>
                </c:pt>
                <c:pt idx="3011">
                  <c:v>1.6289999999999999E-2</c:v>
                </c:pt>
                <c:pt idx="3012">
                  <c:v>1.6400999999999999E-2</c:v>
                </c:pt>
                <c:pt idx="3013">
                  <c:v>1.6513E-2</c:v>
                </c:pt>
                <c:pt idx="3014">
                  <c:v>1.6625999999999998E-2</c:v>
                </c:pt>
                <c:pt idx="3015">
                  <c:v>1.6737999999999999E-2</c:v>
                </c:pt>
                <c:pt idx="3016">
                  <c:v>1.6851999999999999E-2</c:v>
                </c:pt>
                <c:pt idx="3017">
                  <c:v>1.6965000000000001E-2</c:v>
                </c:pt>
                <c:pt idx="3018">
                  <c:v>1.7079E-2</c:v>
                </c:pt>
                <c:pt idx="3019">
                  <c:v>1.7194000000000001E-2</c:v>
                </c:pt>
                <c:pt idx="3020">
                  <c:v>1.7309000000000001E-2</c:v>
                </c:pt>
                <c:pt idx="3021">
                  <c:v>1.7423999999999999E-2</c:v>
                </c:pt>
                <c:pt idx="3022">
                  <c:v>1.754E-2</c:v>
                </c:pt>
                <c:pt idx="3023">
                  <c:v>1.7656000000000002E-2</c:v>
                </c:pt>
                <c:pt idx="3024">
                  <c:v>1.7772E-2</c:v>
                </c:pt>
                <c:pt idx="3025">
                  <c:v>1.7888999999999999E-2</c:v>
                </c:pt>
                <c:pt idx="3026">
                  <c:v>1.8006999999999999E-2</c:v>
                </c:pt>
                <c:pt idx="3027">
                  <c:v>1.8124000000000001E-2</c:v>
                </c:pt>
                <c:pt idx="3028">
                  <c:v>1.8242000000000001E-2</c:v>
                </c:pt>
                <c:pt idx="3029">
                  <c:v>1.8360999999999999E-2</c:v>
                </c:pt>
                <c:pt idx="3030">
                  <c:v>1.848E-2</c:v>
                </c:pt>
                <c:pt idx="3031">
                  <c:v>1.8599000000000001E-2</c:v>
                </c:pt>
                <c:pt idx="3032">
                  <c:v>1.8719E-2</c:v>
                </c:pt>
                <c:pt idx="3033">
                  <c:v>1.8839000000000002E-2</c:v>
                </c:pt>
                <c:pt idx="3034">
                  <c:v>1.8959E-2</c:v>
                </c:pt>
                <c:pt idx="3035">
                  <c:v>1.908E-2</c:v>
                </c:pt>
                <c:pt idx="3036">
                  <c:v>1.9200999999999999E-2</c:v>
                </c:pt>
                <c:pt idx="3037">
                  <c:v>1.9321999999999999E-2</c:v>
                </c:pt>
                <c:pt idx="3038">
                  <c:v>1.9443999999999999E-2</c:v>
                </c:pt>
                <c:pt idx="3039">
                  <c:v>1.9566E-2</c:v>
                </c:pt>
                <c:pt idx="3040">
                  <c:v>1.9689000000000002E-2</c:v>
                </c:pt>
                <c:pt idx="3041">
                  <c:v>1.9812E-2</c:v>
                </c:pt>
                <c:pt idx="3042">
                  <c:v>1.9935000000000001E-2</c:v>
                </c:pt>
                <c:pt idx="3043">
                  <c:v>2.0059E-2</c:v>
                </c:pt>
                <c:pt idx="3044">
                  <c:v>2.0183E-2</c:v>
                </c:pt>
                <c:pt idx="3045">
                  <c:v>2.0306999999999999E-2</c:v>
                </c:pt>
                <c:pt idx="3046">
                  <c:v>2.0431999999999999E-2</c:v>
                </c:pt>
                <c:pt idx="3047">
                  <c:v>2.0556999999999999E-2</c:v>
                </c:pt>
                <c:pt idx="3048">
                  <c:v>2.0681999999999999E-2</c:v>
                </c:pt>
                <c:pt idx="3049">
                  <c:v>2.0808E-2</c:v>
                </c:pt>
                <c:pt idx="3050">
                  <c:v>2.0934000000000001E-2</c:v>
                </c:pt>
                <c:pt idx="3051">
                  <c:v>2.1059999999999999E-2</c:v>
                </c:pt>
                <c:pt idx="3052">
                  <c:v>2.1186E-2</c:v>
                </c:pt>
                <c:pt idx="3053">
                  <c:v>2.1312999999999999E-2</c:v>
                </c:pt>
                <c:pt idx="3054">
                  <c:v>2.1440000000000001E-2</c:v>
                </c:pt>
                <c:pt idx="3055">
                  <c:v>2.1568E-2</c:v>
                </c:pt>
                <c:pt idx="3056">
                  <c:v>2.1694999999999999E-2</c:v>
                </c:pt>
                <c:pt idx="3057">
                  <c:v>2.1822999999999999E-2</c:v>
                </c:pt>
                <c:pt idx="3058">
                  <c:v>2.1951999999999999E-2</c:v>
                </c:pt>
                <c:pt idx="3059">
                  <c:v>2.2079999999999999E-2</c:v>
                </c:pt>
                <c:pt idx="3060">
                  <c:v>2.2209E-2</c:v>
                </c:pt>
                <c:pt idx="3061">
                  <c:v>2.2338E-2</c:v>
                </c:pt>
                <c:pt idx="3062">
                  <c:v>2.2467000000000001E-2</c:v>
                </c:pt>
                <c:pt idx="3063">
                  <c:v>2.2596999999999999E-2</c:v>
                </c:pt>
                <c:pt idx="3064">
                  <c:v>2.2727000000000001E-2</c:v>
                </c:pt>
                <c:pt idx="3065">
                  <c:v>2.2856999999999999E-2</c:v>
                </c:pt>
                <c:pt idx="3066">
                  <c:v>2.2987E-2</c:v>
                </c:pt>
                <c:pt idx="3067">
                  <c:v>2.3118E-2</c:v>
                </c:pt>
                <c:pt idx="3068">
                  <c:v>2.3248000000000001E-2</c:v>
                </c:pt>
                <c:pt idx="3069">
                  <c:v>2.3379E-2</c:v>
                </c:pt>
                <c:pt idx="3070">
                  <c:v>2.351E-2</c:v>
                </c:pt>
                <c:pt idx="3071">
                  <c:v>2.3640999999999999E-2</c:v>
                </c:pt>
                <c:pt idx="3072">
                  <c:v>2.3772999999999999E-2</c:v>
                </c:pt>
                <c:pt idx="3073">
                  <c:v>2.3904999999999999E-2</c:v>
                </c:pt>
                <c:pt idx="3074">
                  <c:v>2.4035999999999998E-2</c:v>
                </c:pt>
                <c:pt idx="3075">
                  <c:v>2.4167999999999999E-2</c:v>
                </c:pt>
                <c:pt idx="3076">
                  <c:v>2.4301E-2</c:v>
                </c:pt>
                <c:pt idx="3077">
                  <c:v>2.4433E-2</c:v>
                </c:pt>
                <c:pt idx="3078">
                  <c:v>2.4565E-2</c:v>
                </c:pt>
                <c:pt idx="3079">
                  <c:v>2.4698000000000001E-2</c:v>
                </c:pt>
                <c:pt idx="3080">
                  <c:v>2.4830999999999999E-2</c:v>
                </c:pt>
                <c:pt idx="3081">
                  <c:v>2.4964E-2</c:v>
                </c:pt>
                <c:pt idx="3082">
                  <c:v>2.5097000000000001E-2</c:v>
                </c:pt>
                <c:pt idx="3083">
                  <c:v>2.5229999999999999E-2</c:v>
                </c:pt>
                <c:pt idx="3084">
                  <c:v>2.5363E-2</c:v>
                </c:pt>
                <c:pt idx="3085">
                  <c:v>2.5496000000000001E-2</c:v>
                </c:pt>
                <c:pt idx="3086">
                  <c:v>2.5628999999999999E-2</c:v>
                </c:pt>
                <c:pt idx="3087">
                  <c:v>2.5763000000000001E-2</c:v>
                </c:pt>
                <c:pt idx="3088">
                  <c:v>2.5895999999999999E-2</c:v>
                </c:pt>
                <c:pt idx="3089">
                  <c:v>2.6030000000000001E-2</c:v>
                </c:pt>
                <c:pt idx="3090">
                  <c:v>2.6164E-2</c:v>
                </c:pt>
                <c:pt idx="3091">
                  <c:v>2.6297000000000001E-2</c:v>
                </c:pt>
                <c:pt idx="3092">
                  <c:v>2.6431E-2</c:v>
                </c:pt>
                <c:pt idx="3093">
                  <c:v>2.6564999999999998E-2</c:v>
                </c:pt>
                <c:pt idx="3094">
                  <c:v>2.6699000000000001E-2</c:v>
                </c:pt>
                <c:pt idx="3095">
                  <c:v>2.6832000000000002E-2</c:v>
                </c:pt>
                <c:pt idx="3096">
                  <c:v>2.6966E-2</c:v>
                </c:pt>
                <c:pt idx="3097">
                  <c:v>2.7099999999999999E-2</c:v>
                </c:pt>
                <c:pt idx="3098">
                  <c:v>2.7234000000000001E-2</c:v>
                </c:pt>
                <c:pt idx="3099">
                  <c:v>2.7368E-2</c:v>
                </c:pt>
                <c:pt idx="3100">
                  <c:v>2.7501000000000001E-2</c:v>
                </c:pt>
                <c:pt idx="3101">
                  <c:v>2.7635E-2</c:v>
                </c:pt>
                <c:pt idx="3102">
                  <c:v>2.7768999999999999E-2</c:v>
                </c:pt>
                <c:pt idx="3103">
                  <c:v>2.7903000000000001E-2</c:v>
                </c:pt>
                <c:pt idx="3104">
                  <c:v>2.8035999999999998E-2</c:v>
                </c:pt>
                <c:pt idx="3105">
                  <c:v>2.8170000000000001E-2</c:v>
                </c:pt>
                <c:pt idx="3106">
                  <c:v>2.8302999999999998E-2</c:v>
                </c:pt>
                <c:pt idx="3107">
                  <c:v>2.8437E-2</c:v>
                </c:pt>
                <c:pt idx="3108">
                  <c:v>2.8570000000000002E-2</c:v>
                </c:pt>
                <c:pt idx="3109">
                  <c:v>2.8702999999999999E-2</c:v>
                </c:pt>
                <c:pt idx="3110">
                  <c:v>2.8836000000000001E-2</c:v>
                </c:pt>
                <c:pt idx="3111">
                  <c:v>2.8969000000000002E-2</c:v>
                </c:pt>
                <c:pt idx="3112">
                  <c:v>2.9101999999999999E-2</c:v>
                </c:pt>
                <c:pt idx="3113">
                  <c:v>2.9235000000000001E-2</c:v>
                </c:pt>
                <c:pt idx="3114">
                  <c:v>2.9367000000000001E-2</c:v>
                </c:pt>
                <c:pt idx="3115">
                  <c:v>2.9499999999999998E-2</c:v>
                </c:pt>
                <c:pt idx="3116">
                  <c:v>2.9631999999999999E-2</c:v>
                </c:pt>
                <c:pt idx="3117">
                  <c:v>2.9763999999999999E-2</c:v>
                </c:pt>
                <c:pt idx="3118">
                  <c:v>2.9895999999999999E-2</c:v>
                </c:pt>
                <c:pt idx="3119">
                  <c:v>3.0027000000000002E-2</c:v>
                </c:pt>
                <c:pt idx="3120">
                  <c:v>3.0158999999999998E-2</c:v>
                </c:pt>
                <c:pt idx="3121">
                  <c:v>3.0290000000000001E-2</c:v>
                </c:pt>
                <c:pt idx="3122">
                  <c:v>3.0421E-2</c:v>
                </c:pt>
                <c:pt idx="3123">
                  <c:v>3.0551999999999999E-2</c:v>
                </c:pt>
                <c:pt idx="3124">
                  <c:v>3.0682999999999998E-2</c:v>
                </c:pt>
                <c:pt idx="3125">
                  <c:v>3.0813E-2</c:v>
                </c:pt>
                <c:pt idx="3126">
                  <c:v>3.0942999999999998E-2</c:v>
                </c:pt>
                <c:pt idx="3127">
                  <c:v>3.1073E-2</c:v>
                </c:pt>
                <c:pt idx="3128">
                  <c:v>3.1203000000000002E-2</c:v>
                </c:pt>
                <c:pt idx="3129">
                  <c:v>3.1331999999999999E-2</c:v>
                </c:pt>
                <c:pt idx="3130">
                  <c:v>3.1461000000000003E-2</c:v>
                </c:pt>
                <c:pt idx="3131">
                  <c:v>3.159E-2</c:v>
                </c:pt>
                <c:pt idx="3132">
                  <c:v>3.1718000000000003E-2</c:v>
                </c:pt>
                <c:pt idx="3133">
                  <c:v>3.1845999999999999E-2</c:v>
                </c:pt>
                <c:pt idx="3134">
                  <c:v>3.1974000000000002E-2</c:v>
                </c:pt>
                <c:pt idx="3135">
                  <c:v>3.2100999999999998E-2</c:v>
                </c:pt>
                <c:pt idx="3136">
                  <c:v>3.2228E-2</c:v>
                </c:pt>
                <c:pt idx="3137">
                  <c:v>3.2355000000000002E-2</c:v>
                </c:pt>
                <c:pt idx="3138">
                  <c:v>3.2481000000000003E-2</c:v>
                </c:pt>
                <c:pt idx="3139">
                  <c:v>3.2606999999999997E-2</c:v>
                </c:pt>
                <c:pt idx="3140">
                  <c:v>3.2732999999999998E-2</c:v>
                </c:pt>
                <c:pt idx="3141">
                  <c:v>3.2857999999999998E-2</c:v>
                </c:pt>
                <c:pt idx="3142">
                  <c:v>3.2981999999999997E-2</c:v>
                </c:pt>
                <c:pt idx="3143">
                  <c:v>3.3106999999999998E-2</c:v>
                </c:pt>
                <c:pt idx="3144">
                  <c:v>3.3230999999999997E-2</c:v>
                </c:pt>
                <c:pt idx="3145">
                  <c:v>3.3354000000000002E-2</c:v>
                </c:pt>
                <c:pt idx="3146">
                  <c:v>3.3477E-2</c:v>
                </c:pt>
                <c:pt idx="3147">
                  <c:v>3.3598999999999997E-2</c:v>
                </c:pt>
                <c:pt idx="3148">
                  <c:v>3.3721000000000001E-2</c:v>
                </c:pt>
                <c:pt idx="3149">
                  <c:v>3.3842999999999998E-2</c:v>
                </c:pt>
                <c:pt idx="3150">
                  <c:v>3.3964000000000001E-2</c:v>
                </c:pt>
                <c:pt idx="3151">
                  <c:v>3.4084999999999997E-2</c:v>
                </c:pt>
                <c:pt idx="3152">
                  <c:v>3.4204999999999999E-2</c:v>
                </c:pt>
                <c:pt idx="3153">
                  <c:v>3.4324E-2</c:v>
                </c:pt>
                <c:pt idx="3154">
                  <c:v>3.4443000000000001E-2</c:v>
                </c:pt>
                <c:pt idx="3155">
                  <c:v>3.4562000000000002E-2</c:v>
                </c:pt>
                <c:pt idx="3156">
                  <c:v>3.4680000000000002E-2</c:v>
                </c:pt>
                <c:pt idx="3157">
                  <c:v>3.4797000000000002E-2</c:v>
                </c:pt>
                <c:pt idx="3158">
                  <c:v>3.4914000000000001E-2</c:v>
                </c:pt>
                <c:pt idx="3159">
                  <c:v>3.5029999999999999E-2</c:v>
                </c:pt>
                <c:pt idx="3160">
                  <c:v>3.5145000000000003E-2</c:v>
                </c:pt>
                <c:pt idx="3161">
                  <c:v>3.526E-2</c:v>
                </c:pt>
                <c:pt idx="3162">
                  <c:v>3.5374999999999997E-2</c:v>
                </c:pt>
                <c:pt idx="3163">
                  <c:v>3.5489E-2</c:v>
                </c:pt>
                <c:pt idx="3164">
                  <c:v>3.5602000000000002E-2</c:v>
                </c:pt>
                <c:pt idx="3165">
                  <c:v>3.5714000000000003E-2</c:v>
                </c:pt>
                <c:pt idx="3166">
                  <c:v>3.5825999999999997E-2</c:v>
                </c:pt>
                <c:pt idx="3167">
                  <c:v>3.5936999999999997E-2</c:v>
                </c:pt>
                <c:pt idx="3168">
                  <c:v>3.6047999999999997E-2</c:v>
                </c:pt>
                <c:pt idx="3169">
                  <c:v>3.6158000000000003E-2</c:v>
                </c:pt>
                <c:pt idx="3170">
                  <c:v>3.6267000000000001E-2</c:v>
                </c:pt>
                <c:pt idx="3171">
                  <c:v>3.6375999999999999E-2</c:v>
                </c:pt>
                <c:pt idx="3172">
                  <c:v>3.6483000000000002E-2</c:v>
                </c:pt>
                <c:pt idx="3173">
                  <c:v>3.6590999999999999E-2</c:v>
                </c:pt>
                <c:pt idx="3174">
                  <c:v>3.6697E-2</c:v>
                </c:pt>
                <c:pt idx="3175">
                  <c:v>3.6803000000000002E-2</c:v>
                </c:pt>
                <c:pt idx="3176">
                  <c:v>3.6907000000000002E-2</c:v>
                </c:pt>
                <c:pt idx="3177">
                  <c:v>3.7012000000000003E-2</c:v>
                </c:pt>
                <c:pt idx="3178">
                  <c:v>3.7115000000000002E-2</c:v>
                </c:pt>
                <c:pt idx="3179">
                  <c:v>3.7218000000000001E-2</c:v>
                </c:pt>
                <c:pt idx="3180">
                  <c:v>3.7319999999999999E-2</c:v>
                </c:pt>
                <c:pt idx="3181">
                  <c:v>3.7421000000000003E-2</c:v>
                </c:pt>
                <c:pt idx="3182">
                  <c:v>3.7520999999999999E-2</c:v>
                </c:pt>
                <c:pt idx="3183">
                  <c:v>3.7620000000000001E-2</c:v>
                </c:pt>
                <c:pt idx="3184">
                  <c:v>3.7719000000000003E-2</c:v>
                </c:pt>
                <c:pt idx="3185">
                  <c:v>3.7817000000000003E-2</c:v>
                </c:pt>
                <c:pt idx="3186">
                  <c:v>3.7914000000000003E-2</c:v>
                </c:pt>
                <c:pt idx="3187">
                  <c:v>3.8010000000000002E-2</c:v>
                </c:pt>
                <c:pt idx="3188">
                  <c:v>3.8106000000000001E-2</c:v>
                </c:pt>
                <c:pt idx="3189">
                  <c:v>3.8199999999999998E-2</c:v>
                </c:pt>
                <c:pt idx="3190">
                  <c:v>3.8294000000000002E-2</c:v>
                </c:pt>
                <c:pt idx="3191">
                  <c:v>3.8386999999999998E-2</c:v>
                </c:pt>
                <c:pt idx="3192">
                  <c:v>3.8478999999999999E-2</c:v>
                </c:pt>
                <c:pt idx="3193">
                  <c:v>3.857E-2</c:v>
                </c:pt>
                <c:pt idx="3194">
                  <c:v>3.866E-2</c:v>
                </c:pt>
                <c:pt idx="3195">
                  <c:v>3.8748999999999999E-2</c:v>
                </c:pt>
                <c:pt idx="3196">
                  <c:v>3.8837999999999998E-2</c:v>
                </c:pt>
                <c:pt idx="3197">
                  <c:v>3.8925000000000001E-2</c:v>
                </c:pt>
                <c:pt idx="3198">
                  <c:v>3.9011999999999998E-2</c:v>
                </c:pt>
                <c:pt idx="3199">
                  <c:v>3.9097E-2</c:v>
                </c:pt>
                <c:pt idx="3200">
                  <c:v>3.9182000000000002E-2</c:v>
                </c:pt>
                <c:pt idx="3201">
                  <c:v>3.9266000000000002E-2</c:v>
                </c:pt>
                <c:pt idx="3202">
                  <c:v>3.9349000000000002E-2</c:v>
                </c:pt>
                <c:pt idx="3203">
                  <c:v>3.9431000000000001E-2</c:v>
                </c:pt>
                <c:pt idx="3204">
                  <c:v>3.9510999999999998E-2</c:v>
                </c:pt>
                <c:pt idx="3205">
                  <c:v>3.9591000000000001E-2</c:v>
                </c:pt>
                <c:pt idx="3206">
                  <c:v>3.9669999999999997E-2</c:v>
                </c:pt>
                <c:pt idx="3207">
                  <c:v>3.9747999999999999E-2</c:v>
                </c:pt>
                <c:pt idx="3208">
                  <c:v>3.9824999999999999E-2</c:v>
                </c:pt>
                <c:pt idx="3209">
                  <c:v>3.9900999999999999E-2</c:v>
                </c:pt>
                <c:pt idx="3210">
                  <c:v>3.9976999999999999E-2</c:v>
                </c:pt>
                <c:pt idx="3211">
                  <c:v>4.0051000000000003E-2</c:v>
                </c:pt>
                <c:pt idx="3212">
                  <c:v>4.0124E-2</c:v>
                </c:pt>
                <c:pt idx="3213">
                  <c:v>4.0196000000000003E-2</c:v>
                </c:pt>
                <c:pt idx="3214">
                  <c:v>4.0266999999999997E-2</c:v>
                </c:pt>
                <c:pt idx="3215">
                  <c:v>4.0336999999999998E-2</c:v>
                </c:pt>
                <c:pt idx="3216">
                  <c:v>4.0405000000000003E-2</c:v>
                </c:pt>
                <c:pt idx="3217">
                  <c:v>4.0473000000000002E-2</c:v>
                </c:pt>
                <c:pt idx="3218">
                  <c:v>4.054E-2</c:v>
                </c:pt>
                <c:pt idx="3219">
                  <c:v>4.0606000000000003E-2</c:v>
                </c:pt>
                <c:pt idx="3220">
                  <c:v>4.0670999999999999E-2</c:v>
                </c:pt>
                <c:pt idx="3221">
                  <c:v>4.0735E-2</c:v>
                </c:pt>
                <c:pt idx="3222">
                  <c:v>4.0797E-2</c:v>
                </c:pt>
                <c:pt idx="3223">
                  <c:v>4.0858999999999999E-2</c:v>
                </c:pt>
                <c:pt idx="3224">
                  <c:v>4.0918999999999997E-2</c:v>
                </c:pt>
                <c:pt idx="3225">
                  <c:v>4.0979000000000002E-2</c:v>
                </c:pt>
                <c:pt idx="3226">
                  <c:v>4.1036999999999997E-2</c:v>
                </c:pt>
                <c:pt idx="3227">
                  <c:v>4.1093999999999999E-2</c:v>
                </c:pt>
                <c:pt idx="3228">
                  <c:v>4.1149999999999999E-2</c:v>
                </c:pt>
                <c:pt idx="3229">
                  <c:v>4.1204999999999999E-2</c:v>
                </c:pt>
                <c:pt idx="3230">
                  <c:v>4.1258999999999997E-2</c:v>
                </c:pt>
                <c:pt idx="3231">
                  <c:v>4.1312000000000001E-2</c:v>
                </c:pt>
                <c:pt idx="3232">
                  <c:v>4.1363999999999998E-2</c:v>
                </c:pt>
                <c:pt idx="3233">
                  <c:v>4.1415E-2</c:v>
                </c:pt>
                <c:pt idx="3234">
                  <c:v>4.1464000000000001E-2</c:v>
                </c:pt>
                <c:pt idx="3235">
                  <c:v>4.1513000000000001E-2</c:v>
                </c:pt>
                <c:pt idx="3236">
                  <c:v>4.156E-2</c:v>
                </c:pt>
                <c:pt idx="3237">
                  <c:v>4.1605999999999997E-2</c:v>
                </c:pt>
                <c:pt idx="3238">
                  <c:v>4.1651000000000001E-2</c:v>
                </c:pt>
                <c:pt idx="3239">
                  <c:v>4.1695000000000003E-2</c:v>
                </c:pt>
                <c:pt idx="3240">
                  <c:v>4.1737999999999997E-2</c:v>
                </c:pt>
                <c:pt idx="3241">
                  <c:v>4.1778999999999997E-2</c:v>
                </c:pt>
                <c:pt idx="3242">
                  <c:v>4.1820000000000003E-2</c:v>
                </c:pt>
                <c:pt idx="3243">
                  <c:v>4.1859E-2</c:v>
                </c:pt>
                <c:pt idx="3244">
                  <c:v>4.1896999999999997E-2</c:v>
                </c:pt>
                <c:pt idx="3245">
                  <c:v>4.1933999999999999E-2</c:v>
                </c:pt>
                <c:pt idx="3246">
                  <c:v>4.197E-2</c:v>
                </c:pt>
                <c:pt idx="3247">
                  <c:v>4.2005000000000001E-2</c:v>
                </c:pt>
                <c:pt idx="3248">
                  <c:v>4.2039E-2</c:v>
                </c:pt>
                <c:pt idx="3249">
                  <c:v>4.2070999999999997E-2</c:v>
                </c:pt>
                <c:pt idx="3250">
                  <c:v>4.2102000000000001E-2</c:v>
                </c:pt>
                <c:pt idx="3251">
                  <c:v>4.2132000000000003E-2</c:v>
                </c:pt>
                <c:pt idx="3252">
                  <c:v>4.2160999999999997E-2</c:v>
                </c:pt>
                <c:pt idx="3253">
                  <c:v>4.2188999999999997E-2</c:v>
                </c:pt>
                <c:pt idx="3254">
                  <c:v>4.2215000000000003E-2</c:v>
                </c:pt>
                <c:pt idx="3255">
                  <c:v>4.2241000000000001E-2</c:v>
                </c:pt>
                <c:pt idx="3256">
                  <c:v>4.2264999999999997E-2</c:v>
                </c:pt>
                <c:pt idx="3257">
                  <c:v>4.2287999999999999E-2</c:v>
                </c:pt>
                <c:pt idx="3258">
                  <c:v>4.231E-2</c:v>
                </c:pt>
                <c:pt idx="3259">
                  <c:v>4.2331000000000001E-2</c:v>
                </c:pt>
                <c:pt idx="3260">
                  <c:v>4.2349999999999999E-2</c:v>
                </c:pt>
                <c:pt idx="3261">
                  <c:v>4.2368000000000003E-2</c:v>
                </c:pt>
                <c:pt idx="3262">
                  <c:v>4.2384999999999999E-2</c:v>
                </c:pt>
                <c:pt idx="3263">
                  <c:v>4.2401000000000001E-2</c:v>
                </c:pt>
                <c:pt idx="3264">
                  <c:v>4.2416000000000002E-2</c:v>
                </c:pt>
                <c:pt idx="3265">
                  <c:v>4.2430000000000002E-2</c:v>
                </c:pt>
                <c:pt idx="3266">
                  <c:v>4.2442000000000001E-2</c:v>
                </c:pt>
                <c:pt idx="3267">
                  <c:v>4.2452999999999998E-2</c:v>
                </c:pt>
                <c:pt idx="3268">
                  <c:v>4.2463000000000001E-2</c:v>
                </c:pt>
                <c:pt idx="3269">
                  <c:v>4.2472000000000003E-2</c:v>
                </c:pt>
                <c:pt idx="3270">
                  <c:v>4.2479999999999997E-2</c:v>
                </c:pt>
                <c:pt idx="3271">
                  <c:v>4.2486000000000003E-2</c:v>
                </c:pt>
                <c:pt idx="3272">
                  <c:v>4.2491000000000001E-2</c:v>
                </c:pt>
                <c:pt idx="3273">
                  <c:v>4.2494999999999998E-2</c:v>
                </c:pt>
                <c:pt idx="3274">
                  <c:v>4.2498000000000001E-2</c:v>
                </c:pt>
                <c:pt idx="3275">
                  <c:v>4.2500000000000003E-2</c:v>
                </c:pt>
                <c:pt idx="3276">
                  <c:v>4.2500000000000003E-2</c:v>
                </c:pt>
                <c:pt idx="3277">
                  <c:v>4.2499000000000002E-2</c:v>
                </c:pt>
                <c:pt idx="3278">
                  <c:v>4.2498000000000001E-2</c:v>
                </c:pt>
                <c:pt idx="3279">
                  <c:v>4.2493999999999997E-2</c:v>
                </c:pt>
                <c:pt idx="3280">
                  <c:v>4.249E-2</c:v>
                </c:pt>
                <c:pt idx="3281">
                  <c:v>4.2485000000000002E-2</c:v>
                </c:pt>
                <c:pt idx="3282">
                  <c:v>4.2478000000000002E-2</c:v>
                </c:pt>
                <c:pt idx="3283">
                  <c:v>4.2470000000000001E-2</c:v>
                </c:pt>
                <c:pt idx="3284">
                  <c:v>4.2460999999999999E-2</c:v>
                </c:pt>
                <c:pt idx="3285">
                  <c:v>4.2451000000000003E-2</c:v>
                </c:pt>
                <c:pt idx="3286">
                  <c:v>4.2438999999999998E-2</c:v>
                </c:pt>
                <c:pt idx="3287">
                  <c:v>4.2426999999999999E-2</c:v>
                </c:pt>
                <c:pt idx="3288">
                  <c:v>4.2412999999999999E-2</c:v>
                </c:pt>
                <c:pt idx="3289">
                  <c:v>4.2397999999999998E-2</c:v>
                </c:pt>
                <c:pt idx="3290">
                  <c:v>4.2381000000000002E-2</c:v>
                </c:pt>
                <c:pt idx="3291">
                  <c:v>4.2363999999999999E-2</c:v>
                </c:pt>
                <c:pt idx="3292">
                  <c:v>4.2346000000000002E-2</c:v>
                </c:pt>
                <c:pt idx="3293">
                  <c:v>4.2326000000000003E-2</c:v>
                </c:pt>
                <c:pt idx="3294">
                  <c:v>4.2305000000000002E-2</c:v>
                </c:pt>
                <c:pt idx="3295">
                  <c:v>4.2283000000000001E-2</c:v>
                </c:pt>
                <c:pt idx="3297">
                  <c:v>-4.1700000000000001E-2</c:v>
                </c:pt>
                <c:pt idx="3298">
                  <c:v>-4.1699E-2</c:v>
                </c:pt>
                <c:pt idx="3299">
                  <c:v>-4.1697999999999999E-2</c:v>
                </c:pt>
                <c:pt idx="3300">
                  <c:v>-4.1695000000000003E-2</c:v>
                </c:pt>
                <c:pt idx="3301">
                  <c:v>-4.1690999999999999E-2</c:v>
                </c:pt>
                <c:pt idx="3302">
                  <c:v>-4.1686000000000001E-2</c:v>
                </c:pt>
                <c:pt idx="3303">
                  <c:v>-4.1680000000000002E-2</c:v>
                </c:pt>
                <c:pt idx="3304">
                  <c:v>-4.1672000000000001E-2</c:v>
                </c:pt>
                <c:pt idx="3305">
                  <c:v>-4.1664E-2</c:v>
                </c:pt>
                <c:pt idx="3306">
                  <c:v>-4.1653999999999997E-2</c:v>
                </c:pt>
                <c:pt idx="3307">
                  <c:v>-4.1644E-2</c:v>
                </c:pt>
                <c:pt idx="3308">
                  <c:v>-4.1632000000000002E-2</c:v>
                </c:pt>
                <c:pt idx="3309">
                  <c:v>-4.1619000000000003E-2</c:v>
                </c:pt>
                <c:pt idx="3310">
                  <c:v>-4.1605000000000003E-2</c:v>
                </c:pt>
                <c:pt idx="3311">
                  <c:v>-4.1590000000000002E-2</c:v>
                </c:pt>
                <c:pt idx="3312">
                  <c:v>-4.1572999999999999E-2</c:v>
                </c:pt>
                <c:pt idx="3313">
                  <c:v>-4.1556000000000003E-2</c:v>
                </c:pt>
                <c:pt idx="3314">
                  <c:v>-4.1536999999999998E-2</c:v>
                </c:pt>
                <c:pt idx="3315">
                  <c:v>-4.1517999999999999E-2</c:v>
                </c:pt>
                <c:pt idx="3316">
                  <c:v>-4.1496999999999999E-2</c:v>
                </c:pt>
                <c:pt idx="3317">
                  <c:v>-4.1474999999999998E-2</c:v>
                </c:pt>
                <c:pt idx="3318">
                  <c:v>-4.1452000000000003E-2</c:v>
                </c:pt>
                <c:pt idx="3319">
                  <c:v>-4.1428E-2</c:v>
                </c:pt>
                <c:pt idx="3320">
                  <c:v>-4.1403000000000002E-2</c:v>
                </c:pt>
                <c:pt idx="3321">
                  <c:v>-4.1376000000000003E-2</c:v>
                </c:pt>
                <c:pt idx="3322">
                  <c:v>-4.1348999999999997E-2</c:v>
                </c:pt>
                <c:pt idx="3323">
                  <c:v>-4.1320000000000003E-2</c:v>
                </c:pt>
                <c:pt idx="3324">
                  <c:v>-4.1291000000000001E-2</c:v>
                </c:pt>
                <c:pt idx="3325">
                  <c:v>-4.1259999999999998E-2</c:v>
                </c:pt>
                <c:pt idx="3326">
                  <c:v>-4.1228000000000001E-2</c:v>
                </c:pt>
                <c:pt idx="3327">
                  <c:v>-4.1195000000000002E-2</c:v>
                </c:pt>
                <c:pt idx="3328">
                  <c:v>-4.1161000000000003E-2</c:v>
                </c:pt>
                <c:pt idx="3329">
                  <c:v>-4.1126000000000003E-2</c:v>
                </c:pt>
                <c:pt idx="3330">
                  <c:v>-4.1090000000000002E-2</c:v>
                </c:pt>
                <c:pt idx="3331">
                  <c:v>-4.1052999999999999E-2</c:v>
                </c:pt>
                <c:pt idx="3332">
                  <c:v>-4.1015000000000003E-2</c:v>
                </c:pt>
                <c:pt idx="3333">
                  <c:v>-4.0974999999999998E-2</c:v>
                </c:pt>
                <c:pt idx="3334">
                  <c:v>-4.0934999999999999E-2</c:v>
                </c:pt>
                <c:pt idx="3335">
                  <c:v>-4.0892999999999999E-2</c:v>
                </c:pt>
                <c:pt idx="3336">
                  <c:v>-4.0849999999999997E-2</c:v>
                </c:pt>
                <c:pt idx="3337">
                  <c:v>-4.0807000000000003E-2</c:v>
                </c:pt>
                <c:pt idx="3338">
                  <c:v>-4.0762E-2</c:v>
                </c:pt>
                <c:pt idx="3339">
                  <c:v>-4.0716000000000002E-2</c:v>
                </c:pt>
                <c:pt idx="3340">
                  <c:v>-4.0668999999999997E-2</c:v>
                </c:pt>
                <c:pt idx="3341">
                  <c:v>-4.0620999999999997E-2</c:v>
                </c:pt>
                <c:pt idx="3342">
                  <c:v>-4.0571999999999997E-2</c:v>
                </c:pt>
                <c:pt idx="3343">
                  <c:v>-4.0522000000000002E-2</c:v>
                </c:pt>
                <c:pt idx="3344">
                  <c:v>-4.0471E-2</c:v>
                </c:pt>
                <c:pt idx="3345">
                  <c:v>-4.0418999999999997E-2</c:v>
                </c:pt>
                <c:pt idx="3346">
                  <c:v>-4.0365999999999999E-2</c:v>
                </c:pt>
                <c:pt idx="3347">
                  <c:v>-4.0312000000000001E-2</c:v>
                </c:pt>
                <c:pt idx="3348">
                  <c:v>-4.0257000000000001E-2</c:v>
                </c:pt>
                <c:pt idx="3349">
                  <c:v>-4.0201000000000001E-2</c:v>
                </c:pt>
                <c:pt idx="3350">
                  <c:v>-4.0142999999999998E-2</c:v>
                </c:pt>
                <c:pt idx="3351">
                  <c:v>-4.0085000000000003E-2</c:v>
                </c:pt>
                <c:pt idx="3352">
                  <c:v>-4.0025999999999999E-2</c:v>
                </c:pt>
                <c:pt idx="3353">
                  <c:v>-3.9966000000000002E-2</c:v>
                </c:pt>
                <c:pt idx="3354">
                  <c:v>-3.9905000000000003E-2</c:v>
                </c:pt>
                <c:pt idx="3355">
                  <c:v>-3.9842000000000002E-2</c:v>
                </c:pt>
                <c:pt idx="3356">
                  <c:v>-3.9779000000000002E-2</c:v>
                </c:pt>
                <c:pt idx="3357">
                  <c:v>-3.9715E-2</c:v>
                </c:pt>
                <c:pt idx="3358">
                  <c:v>-3.9649999999999998E-2</c:v>
                </c:pt>
                <c:pt idx="3359">
                  <c:v>-3.9584000000000001E-2</c:v>
                </c:pt>
                <c:pt idx="3360">
                  <c:v>-3.9516999999999997E-2</c:v>
                </c:pt>
                <c:pt idx="3361">
                  <c:v>-3.9448999999999998E-2</c:v>
                </c:pt>
                <c:pt idx="3362">
                  <c:v>-3.9378999999999997E-2</c:v>
                </c:pt>
                <c:pt idx="3363">
                  <c:v>-3.9309999999999998E-2</c:v>
                </c:pt>
                <c:pt idx="3364">
                  <c:v>-3.9239000000000003E-2</c:v>
                </c:pt>
                <c:pt idx="3365">
                  <c:v>-3.9167E-2</c:v>
                </c:pt>
                <c:pt idx="3366">
                  <c:v>-3.9093999999999997E-2</c:v>
                </c:pt>
                <c:pt idx="3367">
                  <c:v>-3.9019999999999999E-2</c:v>
                </c:pt>
                <c:pt idx="3368">
                  <c:v>-3.8946000000000001E-2</c:v>
                </c:pt>
                <c:pt idx="3369">
                  <c:v>-3.8870000000000002E-2</c:v>
                </c:pt>
                <c:pt idx="3370">
                  <c:v>-3.8794000000000002E-2</c:v>
                </c:pt>
                <c:pt idx="3371">
                  <c:v>-3.8716E-2</c:v>
                </c:pt>
                <c:pt idx="3372">
                  <c:v>-3.8637999999999999E-2</c:v>
                </c:pt>
                <c:pt idx="3373">
                  <c:v>-3.8559000000000003E-2</c:v>
                </c:pt>
                <c:pt idx="3374">
                  <c:v>-3.8478999999999999E-2</c:v>
                </c:pt>
                <c:pt idx="3375">
                  <c:v>-3.8398000000000002E-2</c:v>
                </c:pt>
                <c:pt idx="3376">
                  <c:v>-3.8316000000000003E-2</c:v>
                </c:pt>
                <c:pt idx="3377">
                  <c:v>-3.8233000000000003E-2</c:v>
                </c:pt>
                <c:pt idx="3378">
                  <c:v>-3.8150000000000003E-2</c:v>
                </c:pt>
                <c:pt idx="3379">
                  <c:v>-3.8065000000000002E-2</c:v>
                </c:pt>
                <c:pt idx="3380">
                  <c:v>-3.798E-2</c:v>
                </c:pt>
                <c:pt idx="3381">
                  <c:v>-3.7893999999999997E-2</c:v>
                </c:pt>
                <c:pt idx="3382">
                  <c:v>-3.7807E-2</c:v>
                </c:pt>
                <c:pt idx="3383">
                  <c:v>-3.7719000000000003E-2</c:v>
                </c:pt>
                <c:pt idx="3384">
                  <c:v>-3.7630999999999998E-2</c:v>
                </c:pt>
                <c:pt idx="3385">
                  <c:v>-3.7540999999999998E-2</c:v>
                </c:pt>
                <c:pt idx="3386">
                  <c:v>-3.7450999999999998E-2</c:v>
                </c:pt>
                <c:pt idx="3387">
                  <c:v>-3.7359999999999997E-2</c:v>
                </c:pt>
                <c:pt idx="3388">
                  <c:v>-3.7268000000000003E-2</c:v>
                </c:pt>
                <c:pt idx="3389">
                  <c:v>-3.7176000000000001E-2</c:v>
                </c:pt>
                <c:pt idx="3390">
                  <c:v>-3.7082999999999998E-2</c:v>
                </c:pt>
                <c:pt idx="3391">
                  <c:v>-3.6989000000000001E-2</c:v>
                </c:pt>
                <c:pt idx="3392">
                  <c:v>-3.6894000000000003E-2</c:v>
                </c:pt>
                <c:pt idx="3393">
                  <c:v>-3.6797999999999997E-2</c:v>
                </c:pt>
                <c:pt idx="3394">
                  <c:v>-3.6701999999999999E-2</c:v>
                </c:pt>
                <c:pt idx="3395">
                  <c:v>-3.6604999999999999E-2</c:v>
                </c:pt>
                <c:pt idx="3396">
                  <c:v>-3.6506999999999998E-2</c:v>
                </c:pt>
                <c:pt idx="3397">
                  <c:v>-3.6408999999999997E-2</c:v>
                </c:pt>
                <c:pt idx="3398">
                  <c:v>-3.6309000000000001E-2</c:v>
                </c:pt>
                <c:pt idx="3399">
                  <c:v>-3.6208999999999998E-2</c:v>
                </c:pt>
                <c:pt idx="3400">
                  <c:v>-3.6109000000000002E-2</c:v>
                </c:pt>
                <c:pt idx="3401">
                  <c:v>-3.6007999999999998E-2</c:v>
                </c:pt>
                <c:pt idx="3402">
                  <c:v>-3.5906E-2</c:v>
                </c:pt>
                <c:pt idx="3403">
                  <c:v>-3.5803000000000001E-2</c:v>
                </c:pt>
                <c:pt idx="3404">
                  <c:v>-3.5700000000000003E-2</c:v>
                </c:pt>
                <c:pt idx="3405">
                  <c:v>-3.5596000000000003E-2</c:v>
                </c:pt>
                <c:pt idx="3406">
                  <c:v>-3.5491000000000002E-2</c:v>
                </c:pt>
                <c:pt idx="3407">
                  <c:v>-3.5386000000000001E-2</c:v>
                </c:pt>
                <c:pt idx="3408">
                  <c:v>-3.5279999999999999E-2</c:v>
                </c:pt>
                <c:pt idx="3409">
                  <c:v>-3.5173999999999997E-2</c:v>
                </c:pt>
                <c:pt idx="3410">
                  <c:v>-3.5067000000000001E-2</c:v>
                </c:pt>
                <c:pt idx="3411">
                  <c:v>-3.4958999999999997E-2</c:v>
                </c:pt>
                <c:pt idx="3412">
                  <c:v>-3.4851E-2</c:v>
                </c:pt>
                <c:pt idx="3413">
                  <c:v>-3.4742000000000002E-2</c:v>
                </c:pt>
                <c:pt idx="3414">
                  <c:v>-3.4632999999999997E-2</c:v>
                </c:pt>
                <c:pt idx="3415">
                  <c:v>-3.4522999999999998E-2</c:v>
                </c:pt>
                <c:pt idx="3416">
                  <c:v>-3.4411999999999998E-2</c:v>
                </c:pt>
                <c:pt idx="3417">
                  <c:v>-3.4300999999999998E-2</c:v>
                </c:pt>
                <c:pt idx="3418">
                  <c:v>-3.4189999999999998E-2</c:v>
                </c:pt>
                <c:pt idx="3419">
                  <c:v>-3.4077999999999997E-2</c:v>
                </c:pt>
                <c:pt idx="3420">
                  <c:v>-3.3965000000000002E-2</c:v>
                </c:pt>
                <c:pt idx="3421">
                  <c:v>-3.3852E-2</c:v>
                </c:pt>
                <c:pt idx="3422">
                  <c:v>-3.3738999999999998E-2</c:v>
                </c:pt>
                <c:pt idx="3423">
                  <c:v>-3.3624000000000001E-2</c:v>
                </c:pt>
                <c:pt idx="3424">
                  <c:v>-3.3509999999999998E-2</c:v>
                </c:pt>
                <c:pt idx="3425">
                  <c:v>-3.3395000000000001E-2</c:v>
                </c:pt>
                <c:pt idx="3426">
                  <c:v>-3.3279000000000003E-2</c:v>
                </c:pt>
                <c:pt idx="3427">
                  <c:v>-3.3162999999999998E-2</c:v>
                </c:pt>
                <c:pt idx="3428">
                  <c:v>-3.3047E-2</c:v>
                </c:pt>
                <c:pt idx="3429">
                  <c:v>-3.2930000000000001E-2</c:v>
                </c:pt>
                <c:pt idx="3430">
                  <c:v>-3.2813000000000002E-2</c:v>
                </c:pt>
                <c:pt idx="3431">
                  <c:v>-3.2696000000000003E-2</c:v>
                </c:pt>
                <c:pt idx="3432">
                  <c:v>-3.2578000000000003E-2</c:v>
                </c:pt>
                <c:pt idx="3433">
                  <c:v>-3.2459000000000002E-2</c:v>
                </c:pt>
                <c:pt idx="3434">
                  <c:v>-3.2340000000000001E-2</c:v>
                </c:pt>
                <c:pt idx="3435">
                  <c:v>-3.2221E-2</c:v>
                </c:pt>
                <c:pt idx="3436">
                  <c:v>-3.2101999999999999E-2</c:v>
                </c:pt>
                <c:pt idx="3437">
                  <c:v>-3.1981999999999997E-2</c:v>
                </c:pt>
                <c:pt idx="3438">
                  <c:v>-3.1862000000000001E-2</c:v>
                </c:pt>
                <c:pt idx="3439">
                  <c:v>-3.1740999999999998E-2</c:v>
                </c:pt>
                <c:pt idx="3440">
                  <c:v>-3.1620000000000002E-2</c:v>
                </c:pt>
                <c:pt idx="3441">
                  <c:v>-3.1498999999999999E-2</c:v>
                </c:pt>
                <c:pt idx="3442">
                  <c:v>-3.1377000000000002E-2</c:v>
                </c:pt>
                <c:pt idx="3443">
                  <c:v>-3.1255999999999999E-2</c:v>
                </c:pt>
                <c:pt idx="3444">
                  <c:v>-3.1133999999999998E-2</c:v>
                </c:pt>
                <c:pt idx="3445">
                  <c:v>-3.1011E-2</c:v>
                </c:pt>
                <c:pt idx="3446">
                  <c:v>-3.0889E-2</c:v>
                </c:pt>
                <c:pt idx="3447">
                  <c:v>-3.0766000000000002E-2</c:v>
                </c:pt>
                <c:pt idx="3448">
                  <c:v>-3.0643E-2</c:v>
                </c:pt>
                <c:pt idx="3449">
                  <c:v>-3.0519000000000001E-2</c:v>
                </c:pt>
                <c:pt idx="3450">
                  <c:v>-3.0395999999999999E-2</c:v>
                </c:pt>
                <c:pt idx="3451">
                  <c:v>-3.0272E-2</c:v>
                </c:pt>
                <c:pt idx="3452">
                  <c:v>-3.0148000000000001E-2</c:v>
                </c:pt>
                <c:pt idx="3453">
                  <c:v>-3.0023000000000001E-2</c:v>
                </c:pt>
                <c:pt idx="3454">
                  <c:v>-2.9898999999999998E-2</c:v>
                </c:pt>
                <c:pt idx="3455">
                  <c:v>-2.9773999999999998E-2</c:v>
                </c:pt>
                <c:pt idx="3456">
                  <c:v>-2.9649999999999999E-2</c:v>
                </c:pt>
                <c:pt idx="3457">
                  <c:v>-2.9524999999999999E-2</c:v>
                </c:pt>
                <c:pt idx="3458">
                  <c:v>-2.9399000000000002E-2</c:v>
                </c:pt>
                <c:pt idx="3459">
                  <c:v>-2.9274000000000001E-2</c:v>
                </c:pt>
                <c:pt idx="3460">
                  <c:v>-2.9149000000000001E-2</c:v>
                </c:pt>
                <c:pt idx="3461">
                  <c:v>-2.9023E-2</c:v>
                </c:pt>
                <c:pt idx="3462">
                  <c:v>-2.8896999999999999E-2</c:v>
                </c:pt>
                <c:pt idx="3463">
                  <c:v>-2.8771999999999999E-2</c:v>
                </c:pt>
                <c:pt idx="3464">
                  <c:v>-2.8646000000000001E-2</c:v>
                </c:pt>
                <c:pt idx="3465">
                  <c:v>-2.852E-2</c:v>
                </c:pt>
                <c:pt idx="3466">
                  <c:v>-2.8393999999999999E-2</c:v>
                </c:pt>
                <c:pt idx="3467">
                  <c:v>-2.8267E-2</c:v>
                </c:pt>
                <c:pt idx="3468">
                  <c:v>-2.8140999999999999E-2</c:v>
                </c:pt>
                <c:pt idx="3469">
                  <c:v>-2.8015000000000002E-2</c:v>
                </c:pt>
                <c:pt idx="3470">
                  <c:v>-2.7888E-2</c:v>
                </c:pt>
                <c:pt idx="3471">
                  <c:v>-2.7761999999999998E-2</c:v>
                </c:pt>
                <c:pt idx="3472">
                  <c:v>-2.7635E-2</c:v>
                </c:pt>
                <c:pt idx="3473">
                  <c:v>-2.7508999999999999E-2</c:v>
                </c:pt>
                <c:pt idx="3474">
                  <c:v>-2.7382E-2</c:v>
                </c:pt>
                <c:pt idx="3475">
                  <c:v>-2.7255999999999999E-2</c:v>
                </c:pt>
                <c:pt idx="3476">
                  <c:v>-2.7129E-2</c:v>
                </c:pt>
                <c:pt idx="3477">
                  <c:v>-2.7002000000000002E-2</c:v>
                </c:pt>
                <c:pt idx="3478">
                  <c:v>-2.6876000000000001E-2</c:v>
                </c:pt>
                <c:pt idx="3479">
                  <c:v>-2.6748999999999998E-2</c:v>
                </c:pt>
                <c:pt idx="3480">
                  <c:v>-2.6623000000000001E-2</c:v>
                </c:pt>
                <c:pt idx="3481">
                  <c:v>-2.6495999999999999E-2</c:v>
                </c:pt>
                <c:pt idx="3482">
                  <c:v>-2.6370000000000001E-2</c:v>
                </c:pt>
                <c:pt idx="3483">
                  <c:v>-2.6242999999999999E-2</c:v>
                </c:pt>
                <c:pt idx="3484">
                  <c:v>-2.6117000000000001E-2</c:v>
                </c:pt>
                <c:pt idx="3485">
                  <c:v>-2.5989999999999999E-2</c:v>
                </c:pt>
                <c:pt idx="3486">
                  <c:v>-2.5864000000000002E-2</c:v>
                </c:pt>
                <c:pt idx="3487">
                  <c:v>-2.5738E-2</c:v>
                </c:pt>
                <c:pt idx="3488">
                  <c:v>-2.5611999999999999E-2</c:v>
                </c:pt>
                <c:pt idx="3489">
                  <c:v>-2.5485000000000001E-2</c:v>
                </c:pt>
                <c:pt idx="3490">
                  <c:v>-2.5359E-2</c:v>
                </c:pt>
                <c:pt idx="3491">
                  <c:v>-2.5233999999999999E-2</c:v>
                </c:pt>
                <c:pt idx="3492">
                  <c:v>-2.5107999999999998E-2</c:v>
                </c:pt>
                <c:pt idx="3493">
                  <c:v>-2.4982000000000001E-2</c:v>
                </c:pt>
                <c:pt idx="3494">
                  <c:v>-2.4857000000000001E-2</c:v>
                </c:pt>
                <c:pt idx="3495">
                  <c:v>-2.4731E-2</c:v>
                </c:pt>
                <c:pt idx="3496">
                  <c:v>-2.4605999999999999E-2</c:v>
                </c:pt>
                <c:pt idx="3497">
                  <c:v>-2.4480999999999999E-2</c:v>
                </c:pt>
                <c:pt idx="3498">
                  <c:v>-2.4355999999999999E-2</c:v>
                </c:pt>
                <c:pt idx="3499">
                  <c:v>-2.4230999999999999E-2</c:v>
                </c:pt>
                <c:pt idx="3500">
                  <c:v>-2.4105999999999999E-2</c:v>
                </c:pt>
                <c:pt idx="3501">
                  <c:v>-2.3980999999999999E-2</c:v>
                </c:pt>
                <c:pt idx="3502">
                  <c:v>-2.3857E-2</c:v>
                </c:pt>
                <c:pt idx="3503">
                  <c:v>-2.3733000000000001E-2</c:v>
                </c:pt>
                <c:pt idx="3504">
                  <c:v>-2.3609000000000002E-2</c:v>
                </c:pt>
                <c:pt idx="3505">
                  <c:v>-2.3484999999999999E-2</c:v>
                </c:pt>
                <c:pt idx="3506">
                  <c:v>-2.3361E-2</c:v>
                </c:pt>
                <c:pt idx="3507">
                  <c:v>-2.3238000000000002E-2</c:v>
                </c:pt>
                <c:pt idx="3508">
                  <c:v>-2.3115E-2</c:v>
                </c:pt>
                <c:pt idx="3509">
                  <c:v>-2.2991000000000001E-2</c:v>
                </c:pt>
                <c:pt idx="3510">
                  <c:v>-2.2869E-2</c:v>
                </c:pt>
                <c:pt idx="3511">
                  <c:v>-2.2745999999999999E-2</c:v>
                </c:pt>
                <c:pt idx="3512">
                  <c:v>-2.2623999999999998E-2</c:v>
                </c:pt>
                <c:pt idx="3513">
                  <c:v>-2.2502000000000001E-2</c:v>
                </c:pt>
                <c:pt idx="3514">
                  <c:v>-2.2380000000000001E-2</c:v>
                </c:pt>
                <c:pt idx="3515">
                  <c:v>-2.2258E-2</c:v>
                </c:pt>
                <c:pt idx="3516">
                  <c:v>-2.2137E-2</c:v>
                </c:pt>
                <c:pt idx="3517">
                  <c:v>-2.2016000000000001E-2</c:v>
                </c:pt>
                <c:pt idx="3518">
                  <c:v>-2.1895000000000001E-2</c:v>
                </c:pt>
                <c:pt idx="3519">
                  <c:v>-2.1774000000000002E-2</c:v>
                </c:pt>
                <c:pt idx="3520">
                  <c:v>-2.1654E-2</c:v>
                </c:pt>
                <c:pt idx="3521">
                  <c:v>-2.1534000000000001E-2</c:v>
                </c:pt>
                <c:pt idx="3522">
                  <c:v>-2.1413999999999999E-2</c:v>
                </c:pt>
                <c:pt idx="3523">
                  <c:v>-2.1295000000000001E-2</c:v>
                </c:pt>
                <c:pt idx="3524">
                  <c:v>-2.1174999999999999E-2</c:v>
                </c:pt>
                <c:pt idx="3525">
                  <c:v>-2.1055999999999998E-2</c:v>
                </c:pt>
                <c:pt idx="3526">
                  <c:v>-2.0937999999999998E-2</c:v>
                </c:pt>
                <c:pt idx="3527">
                  <c:v>-2.0820000000000002E-2</c:v>
                </c:pt>
                <c:pt idx="3528">
                  <c:v>-2.0702000000000002E-2</c:v>
                </c:pt>
                <c:pt idx="3529">
                  <c:v>-2.0584000000000002E-2</c:v>
                </c:pt>
                <c:pt idx="3530">
                  <c:v>-2.0466999999999999E-2</c:v>
                </c:pt>
                <c:pt idx="3531">
                  <c:v>-2.035E-2</c:v>
                </c:pt>
                <c:pt idx="3532">
                  <c:v>-2.0233000000000001E-2</c:v>
                </c:pt>
                <c:pt idx="3533">
                  <c:v>-2.0116999999999999E-2</c:v>
                </c:pt>
                <c:pt idx="3534">
                  <c:v>-2.0001000000000001E-2</c:v>
                </c:pt>
                <c:pt idx="3535">
                  <c:v>-1.9885E-2</c:v>
                </c:pt>
                <c:pt idx="3536">
                  <c:v>-1.9769999999999999E-2</c:v>
                </c:pt>
                <c:pt idx="3537">
                  <c:v>-1.9654999999999999E-2</c:v>
                </c:pt>
                <c:pt idx="3538">
                  <c:v>-1.9539999999999998E-2</c:v>
                </c:pt>
                <c:pt idx="3539">
                  <c:v>-1.9425999999999999E-2</c:v>
                </c:pt>
                <c:pt idx="3540">
                  <c:v>-1.9311999999999999E-2</c:v>
                </c:pt>
                <c:pt idx="3541">
                  <c:v>-1.9199000000000001E-2</c:v>
                </c:pt>
                <c:pt idx="3542">
                  <c:v>-1.9085999999999999E-2</c:v>
                </c:pt>
                <c:pt idx="3543">
                  <c:v>-1.8973E-2</c:v>
                </c:pt>
                <c:pt idx="3544">
                  <c:v>-1.8859999999999998E-2</c:v>
                </c:pt>
                <c:pt idx="3545">
                  <c:v>-1.8748000000000001E-2</c:v>
                </c:pt>
                <c:pt idx="3546">
                  <c:v>-1.8637000000000001E-2</c:v>
                </c:pt>
                <c:pt idx="3547">
                  <c:v>-1.8526000000000001E-2</c:v>
                </c:pt>
                <c:pt idx="3548">
                  <c:v>-1.8415000000000001E-2</c:v>
                </c:pt>
                <c:pt idx="3549">
                  <c:v>-1.8304000000000001E-2</c:v>
                </c:pt>
                <c:pt idx="3550">
                  <c:v>-1.8193999999999998E-2</c:v>
                </c:pt>
                <c:pt idx="3551">
                  <c:v>-1.8083999999999999E-2</c:v>
                </c:pt>
                <c:pt idx="3552">
                  <c:v>-1.7975000000000001E-2</c:v>
                </c:pt>
                <c:pt idx="3553">
                  <c:v>-1.7866E-2</c:v>
                </c:pt>
                <c:pt idx="3554">
                  <c:v>-1.7757999999999999E-2</c:v>
                </c:pt>
                <c:pt idx="3555">
                  <c:v>-1.7649999999999999E-2</c:v>
                </c:pt>
                <c:pt idx="3556">
                  <c:v>-1.7541999999999999E-2</c:v>
                </c:pt>
                <c:pt idx="3557">
                  <c:v>-1.7434999999999999E-2</c:v>
                </c:pt>
                <c:pt idx="3558">
                  <c:v>-1.7328E-2</c:v>
                </c:pt>
                <c:pt idx="3559">
                  <c:v>-1.7221E-2</c:v>
                </c:pt>
                <c:pt idx="3560">
                  <c:v>-1.7114999999999998E-2</c:v>
                </c:pt>
                <c:pt idx="3561">
                  <c:v>-1.7009E-2</c:v>
                </c:pt>
                <c:pt idx="3562">
                  <c:v>-1.6903999999999999E-2</c:v>
                </c:pt>
                <c:pt idx="3563">
                  <c:v>-1.6799000000000001E-2</c:v>
                </c:pt>
                <c:pt idx="3564">
                  <c:v>-1.6695000000000002E-2</c:v>
                </c:pt>
                <c:pt idx="3565">
                  <c:v>-1.6591000000000002E-2</c:v>
                </c:pt>
                <c:pt idx="3566">
                  <c:v>-1.6487000000000002E-2</c:v>
                </c:pt>
                <c:pt idx="3567">
                  <c:v>-1.6383999999999999E-2</c:v>
                </c:pt>
                <c:pt idx="3568">
                  <c:v>-1.6281E-2</c:v>
                </c:pt>
                <c:pt idx="3569">
                  <c:v>-1.6178999999999999E-2</c:v>
                </c:pt>
                <c:pt idx="3570">
                  <c:v>-1.6077000000000001E-2</c:v>
                </c:pt>
                <c:pt idx="3571">
                  <c:v>-1.5976000000000001E-2</c:v>
                </c:pt>
                <c:pt idx="3572">
                  <c:v>-1.5873999999999999E-2</c:v>
                </c:pt>
                <c:pt idx="3573">
                  <c:v>-1.5774E-2</c:v>
                </c:pt>
                <c:pt idx="3574">
                  <c:v>-1.5672999999999999E-2</c:v>
                </c:pt>
                <c:pt idx="3575">
                  <c:v>-1.5573999999999999E-2</c:v>
                </c:pt>
                <c:pt idx="3576">
                  <c:v>-1.5474E-2</c:v>
                </c:pt>
                <c:pt idx="3577">
                  <c:v>-1.5375E-2</c:v>
                </c:pt>
                <c:pt idx="3578">
                  <c:v>-1.5277000000000001E-2</c:v>
                </c:pt>
                <c:pt idx="3579">
                  <c:v>-1.5179E-2</c:v>
                </c:pt>
                <c:pt idx="3580">
                  <c:v>-1.5081000000000001E-2</c:v>
                </c:pt>
                <c:pt idx="3581">
                  <c:v>-1.4983E-2</c:v>
                </c:pt>
                <c:pt idx="3582">
                  <c:v>-1.4886999999999999E-2</c:v>
                </c:pt>
                <c:pt idx="3583">
                  <c:v>-1.4789999999999999E-2</c:v>
                </c:pt>
                <c:pt idx="3584">
                  <c:v>-1.4694E-2</c:v>
                </c:pt>
                <c:pt idx="3585">
                  <c:v>-1.4599000000000001E-2</c:v>
                </c:pt>
                <c:pt idx="3586">
                  <c:v>-1.4503E-2</c:v>
                </c:pt>
                <c:pt idx="3587">
                  <c:v>-1.4409E-2</c:v>
                </c:pt>
                <c:pt idx="3588">
                  <c:v>-1.4314E-2</c:v>
                </c:pt>
                <c:pt idx="3589">
                  <c:v>-1.422E-2</c:v>
                </c:pt>
                <c:pt idx="3590">
                  <c:v>-1.4127000000000001E-2</c:v>
                </c:pt>
                <c:pt idx="3591">
                  <c:v>-1.4034E-2</c:v>
                </c:pt>
                <c:pt idx="3592">
                  <c:v>-1.3941E-2</c:v>
                </c:pt>
                <c:pt idx="3593">
                  <c:v>-1.3849E-2</c:v>
                </c:pt>
                <c:pt idx="3594">
                  <c:v>-1.3757E-2</c:v>
                </c:pt>
                <c:pt idx="3595">
                  <c:v>-1.3665999999999999E-2</c:v>
                </c:pt>
                <c:pt idx="3596">
                  <c:v>-1.3575E-2</c:v>
                </c:pt>
                <c:pt idx="3597">
                  <c:v>-1.3483999999999999E-2</c:v>
                </c:pt>
                <c:pt idx="3598">
                  <c:v>-1.3394E-2</c:v>
                </c:pt>
                <c:pt idx="3599">
                  <c:v>-1.3304E-2</c:v>
                </c:pt>
                <c:pt idx="3600">
                  <c:v>-1.3214999999999999E-2</c:v>
                </c:pt>
                <c:pt idx="3601">
                  <c:v>-1.3126000000000001E-2</c:v>
                </c:pt>
                <c:pt idx="3602">
                  <c:v>-1.3037999999999999E-2</c:v>
                </c:pt>
                <c:pt idx="3603">
                  <c:v>-1.295E-2</c:v>
                </c:pt>
                <c:pt idx="3604">
                  <c:v>-1.2862E-2</c:v>
                </c:pt>
                <c:pt idx="3605">
                  <c:v>-1.2775E-2</c:v>
                </c:pt>
                <c:pt idx="3606">
                  <c:v>-1.2688E-2</c:v>
                </c:pt>
                <c:pt idx="3607">
                  <c:v>-1.2602E-2</c:v>
                </c:pt>
                <c:pt idx="3608">
                  <c:v>-1.2515999999999999E-2</c:v>
                </c:pt>
                <c:pt idx="3609">
                  <c:v>-1.2430999999999999E-2</c:v>
                </c:pt>
                <c:pt idx="3610">
                  <c:v>-1.2345999999999999E-2</c:v>
                </c:pt>
                <c:pt idx="3611">
                  <c:v>-1.2260999999999999E-2</c:v>
                </c:pt>
                <c:pt idx="3612">
                  <c:v>-1.2177E-2</c:v>
                </c:pt>
                <c:pt idx="3613">
                  <c:v>-1.2093E-2</c:v>
                </c:pt>
                <c:pt idx="3614">
                  <c:v>-1.2009000000000001E-2</c:v>
                </c:pt>
                <c:pt idx="3615">
                  <c:v>-1.1926000000000001E-2</c:v>
                </c:pt>
                <c:pt idx="3616">
                  <c:v>-1.1844E-2</c:v>
                </c:pt>
                <c:pt idx="3617">
                  <c:v>-1.1762E-2</c:v>
                </c:pt>
                <c:pt idx="3618">
                  <c:v>-1.1679999999999999E-2</c:v>
                </c:pt>
                <c:pt idx="3619">
                  <c:v>-1.1599E-2</c:v>
                </c:pt>
                <c:pt idx="3620">
                  <c:v>-1.1518E-2</c:v>
                </c:pt>
                <c:pt idx="3621">
                  <c:v>-1.1436999999999999E-2</c:v>
                </c:pt>
                <c:pt idx="3622">
                  <c:v>-1.1357000000000001E-2</c:v>
                </c:pt>
                <c:pt idx="3623">
                  <c:v>-1.1277000000000001E-2</c:v>
                </c:pt>
                <c:pt idx="3624">
                  <c:v>-1.1198E-2</c:v>
                </c:pt>
                <c:pt idx="3625">
                  <c:v>-1.1119E-2</c:v>
                </c:pt>
                <c:pt idx="3626">
                  <c:v>-1.1041E-2</c:v>
                </c:pt>
                <c:pt idx="3627">
                  <c:v>-1.0962E-2</c:v>
                </c:pt>
                <c:pt idx="3628">
                  <c:v>-1.0885000000000001E-2</c:v>
                </c:pt>
                <c:pt idx="3629">
                  <c:v>-1.0807000000000001E-2</c:v>
                </c:pt>
                <c:pt idx="3630">
                  <c:v>-1.0730999999999999E-2</c:v>
                </c:pt>
                <c:pt idx="3631">
                  <c:v>-1.0654E-2</c:v>
                </c:pt>
                <c:pt idx="3632">
                  <c:v>-1.0578000000000001E-2</c:v>
                </c:pt>
                <c:pt idx="3633">
                  <c:v>-1.0501999999999999E-2</c:v>
                </c:pt>
                <c:pt idx="3634">
                  <c:v>-1.0427000000000001E-2</c:v>
                </c:pt>
                <c:pt idx="3635">
                  <c:v>-1.0352E-2</c:v>
                </c:pt>
                <c:pt idx="3636">
                  <c:v>-1.0277E-2</c:v>
                </c:pt>
                <c:pt idx="3637">
                  <c:v>-1.0203E-2</c:v>
                </c:pt>
                <c:pt idx="3638">
                  <c:v>-1.013E-2</c:v>
                </c:pt>
                <c:pt idx="3639">
                  <c:v>-1.0056000000000001E-2</c:v>
                </c:pt>
                <c:pt idx="3640">
                  <c:v>-9.9830000000000006E-3</c:v>
                </c:pt>
                <c:pt idx="3641">
                  <c:v>-9.9109999999999997E-3</c:v>
                </c:pt>
                <c:pt idx="3642">
                  <c:v>-9.8379999999999995E-3</c:v>
                </c:pt>
                <c:pt idx="3643">
                  <c:v>-9.7660000000000004E-3</c:v>
                </c:pt>
                <c:pt idx="3644">
                  <c:v>-9.6950000000000005E-3</c:v>
                </c:pt>
                <c:pt idx="3645">
                  <c:v>-9.6240000000000006E-3</c:v>
                </c:pt>
                <c:pt idx="3646">
                  <c:v>-9.5530000000000007E-3</c:v>
                </c:pt>
                <c:pt idx="3647">
                  <c:v>-9.4830000000000001E-3</c:v>
                </c:pt>
                <c:pt idx="3648">
                  <c:v>-9.4129999999999995E-3</c:v>
                </c:pt>
                <c:pt idx="3649">
                  <c:v>-9.3430000000000006E-3</c:v>
                </c:pt>
                <c:pt idx="3650">
                  <c:v>-9.2739999999999993E-3</c:v>
                </c:pt>
                <c:pt idx="3651">
                  <c:v>-9.2049999999999996E-3</c:v>
                </c:pt>
                <c:pt idx="3652">
                  <c:v>-9.136E-3</c:v>
                </c:pt>
                <c:pt idx="3653">
                  <c:v>-9.0679999999999997E-3</c:v>
                </c:pt>
                <c:pt idx="3654">
                  <c:v>-8.9999999999999993E-3</c:v>
                </c:pt>
                <c:pt idx="3655">
                  <c:v>-8.933E-3</c:v>
                </c:pt>
                <c:pt idx="3656">
                  <c:v>-8.8660000000000006E-3</c:v>
                </c:pt>
                <c:pt idx="3657">
                  <c:v>-8.7989999999999995E-3</c:v>
                </c:pt>
                <c:pt idx="3658">
                  <c:v>-8.7329999999999994E-3</c:v>
                </c:pt>
                <c:pt idx="3659">
                  <c:v>-8.6669999999999994E-3</c:v>
                </c:pt>
                <c:pt idx="3660">
                  <c:v>-8.6009999999999993E-3</c:v>
                </c:pt>
                <c:pt idx="3661">
                  <c:v>-8.5349999999999992E-3</c:v>
                </c:pt>
                <c:pt idx="3662">
                  <c:v>-8.4700000000000001E-3</c:v>
                </c:pt>
                <c:pt idx="3663">
                  <c:v>-8.4060000000000003E-3</c:v>
                </c:pt>
                <c:pt idx="3664">
                  <c:v>-8.3409999999999995E-3</c:v>
                </c:pt>
                <c:pt idx="3665">
                  <c:v>-8.2769999999999996E-3</c:v>
                </c:pt>
                <c:pt idx="3666">
                  <c:v>-8.2129999999999998E-3</c:v>
                </c:pt>
                <c:pt idx="3667">
                  <c:v>-8.1499999999999993E-3</c:v>
                </c:pt>
                <c:pt idx="3668">
                  <c:v>-8.0870000000000004E-3</c:v>
                </c:pt>
                <c:pt idx="3669">
                  <c:v>-8.0239999999999999E-3</c:v>
                </c:pt>
                <c:pt idx="3670">
                  <c:v>-7.9620000000000003E-3</c:v>
                </c:pt>
                <c:pt idx="3671">
                  <c:v>-7.9000000000000008E-3</c:v>
                </c:pt>
                <c:pt idx="3672">
                  <c:v>-7.8379999999999995E-3</c:v>
                </c:pt>
                <c:pt idx="3673">
                  <c:v>-7.7770000000000001E-3</c:v>
                </c:pt>
                <c:pt idx="3674">
                  <c:v>-7.7149999999999996E-3</c:v>
                </c:pt>
                <c:pt idx="3675">
                  <c:v>-7.6550000000000003E-3</c:v>
                </c:pt>
                <c:pt idx="3676">
                  <c:v>-7.5940000000000001E-3</c:v>
                </c:pt>
                <c:pt idx="3677">
                  <c:v>-7.5339999999999999E-3</c:v>
                </c:pt>
                <c:pt idx="3678">
                  <c:v>-7.4739999999999997E-3</c:v>
                </c:pt>
                <c:pt idx="3679">
                  <c:v>-7.4149999999999997E-3</c:v>
                </c:pt>
                <c:pt idx="3680">
                  <c:v>-7.3550000000000004E-3</c:v>
                </c:pt>
                <c:pt idx="3681">
                  <c:v>-7.2960000000000004E-3</c:v>
                </c:pt>
                <c:pt idx="3682">
                  <c:v>-7.2379999999999996E-3</c:v>
                </c:pt>
                <c:pt idx="3683">
                  <c:v>-7.1789999999999996E-3</c:v>
                </c:pt>
                <c:pt idx="3684">
                  <c:v>-7.1209999999999997E-3</c:v>
                </c:pt>
                <c:pt idx="3685">
                  <c:v>-7.064E-3</c:v>
                </c:pt>
                <c:pt idx="3686">
                  <c:v>-7.0060000000000001E-3</c:v>
                </c:pt>
                <c:pt idx="3687">
                  <c:v>-6.9490000000000003E-3</c:v>
                </c:pt>
                <c:pt idx="3688">
                  <c:v>-6.8919999999999997E-3</c:v>
                </c:pt>
                <c:pt idx="3689">
                  <c:v>-6.8360000000000001E-3</c:v>
                </c:pt>
                <c:pt idx="3690">
                  <c:v>-6.7790000000000003E-3</c:v>
                </c:pt>
                <c:pt idx="3691">
                  <c:v>-6.7229999999999998E-3</c:v>
                </c:pt>
                <c:pt idx="3692">
                  <c:v>-6.6680000000000003E-3</c:v>
                </c:pt>
                <c:pt idx="3693">
                  <c:v>-6.6119999999999998E-3</c:v>
                </c:pt>
                <c:pt idx="3694">
                  <c:v>-6.5570000000000003E-3</c:v>
                </c:pt>
                <c:pt idx="3695">
                  <c:v>-6.502E-3</c:v>
                </c:pt>
                <c:pt idx="3696">
                  <c:v>-6.4469999999999996E-3</c:v>
                </c:pt>
                <c:pt idx="3697">
                  <c:v>-6.3930000000000002E-3</c:v>
                </c:pt>
                <c:pt idx="3698">
                  <c:v>-6.339E-3</c:v>
                </c:pt>
                <c:pt idx="3699">
                  <c:v>-6.2849999999999998E-3</c:v>
                </c:pt>
                <c:pt idx="3700">
                  <c:v>-6.2319999999999997E-3</c:v>
                </c:pt>
                <c:pt idx="3701">
                  <c:v>-6.1789999999999996E-3</c:v>
                </c:pt>
                <c:pt idx="3702">
                  <c:v>-6.1260000000000004E-3</c:v>
                </c:pt>
                <c:pt idx="3703">
                  <c:v>-6.0730000000000003E-3</c:v>
                </c:pt>
                <c:pt idx="3704">
                  <c:v>-6.0210000000000003E-3</c:v>
                </c:pt>
                <c:pt idx="3705">
                  <c:v>-5.9680000000000002E-3</c:v>
                </c:pt>
                <c:pt idx="3706">
                  <c:v>-5.9160000000000003E-3</c:v>
                </c:pt>
                <c:pt idx="3707">
                  <c:v>-5.8650000000000004E-3</c:v>
                </c:pt>
                <c:pt idx="3708">
                  <c:v>-5.8129999999999996E-3</c:v>
                </c:pt>
                <c:pt idx="3709">
                  <c:v>-5.7619999999999998E-3</c:v>
                </c:pt>
                <c:pt idx="3710">
                  <c:v>-5.7109999999999999E-3</c:v>
                </c:pt>
                <c:pt idx="3711">
                  <c:v>-5.6610000000000002E-3</c:v>
                </c:pt>
                <c:pt idx="3712">
                  <c:v>-5.6100000000000004E-3</c:v>
                </c:pt>
                <c:pt idx="3713">
                  <c:v>-5.5599999999999998E-3</c:v>
                </c:pt>
                <c:pt idx="3714">
                  <c:v>-5.5100000000000001E-3</c:v>
                </c:pt>
                <c:pt idx="3715">
                  <c:v>-5.4609999999999997E-3</c:v>
                </c:pt>
                <c:pt idx="3716">
                  <c:v>-5.411E-3</c:v>
                </c:pt>
                <c:pt idx="3717">
                  <c:v>-5.3619999999999996E-3</c:v>
                </c:pt>
                <c:pt idx="3718">
                  <c:v>-5.313E-3</c:v>
                </c:pt>
                <c:pt idx="3719">
                  <c:v>-5.2639999999999996E-3</c:v>
                </c:pt>
                <c:pt idx="3720">
                  <c:v>-5.2160000000000002E-3</c:v>
                </c:pt>
                <c:pt idx="3721">
                  <c:v>-5.1679999999999999E-3</c:v>
                </c:pt>
                <c:pt idx="3722">
                  <c:v>-5.1200000000000004E-3</c:v>
                </c:pt>
                <c:pt idx="3723">
                  <c:v>-5.0720000000000001E-3</c:v>
                </c:pt>
                <c:pt idx="3724">
                  <c:v>-5.0239999999999998E-3</c:v>
                </c:pt>
                <c:pt idx="3725">
                  <c:v>-4.9769999999999997E-3</c:v>
                </c:pt>
                <c:pt idx="3726">
                  <c:v>-4.9300000000000004E-3</c:v>
                </c:pt>
                <c:pt idx="3727">
                  <c:v>-4.8830000000000002E-3</c:v>
                </c:pt>
                <c:pt idx="3728">
                  <c:v>-4.836E-3</c:v>
                </c:pt>
                <c:pt idx="3729">
                  <c:v>-4.79E-3</c:v>
                </c:pt>
                <c:pt idx="3730">
                  <c:v>-4.744E-3</c:v>
                </c:pt>
                <c:pt idx="3731">
                  <c:v>-4.6979999999999999E-3</c:v>
                </c:pt>
                <c:pt idx="3732">
                  <c:v>-4.6519999999999999E-3</c:v>
                </c:pt>
                <c:pt idx="3733">
                  <c:v>-4.6059999999999999E-3</c:v>
                </c:pt>
                <c:pt idx="3734">
                  <c:v>-4.561E-3</c:v>
                </c:pt>
                <c:pt idx="3735">
                  <c:v>-4.5149999999999999E-3</c:v>
                </c:pt>
                <c:pt idx="3736">
                  <c:v>-4.47E-3</c:v>
                </c:pt>
                <c:pt idx="3737">
                  <c:v>-4.4260000000000002E-3</c:v>
                </c:pt>
                <c:pt idx="3738">
                  <c:v>-4.3810000000000003E-3</c:v>
                </c:pt>
                <c:pt idx="3739">
                  <c:v>-4.3359999999999996E-3</c:v>
                </c:pt>
                <c:pt idx="3740">
                  <c:v>-4.2919999999999998E-3</c:v>
                </c:pt>
                <c:pt idx="3741">
                  <c:v>-4.248E-3</c:v>
                </c:pt>
                <c:pt idx="3742">
                  <c:v>-4.2040000000000003E-3</c:v>
                </c:pt>
                <c:pt idx="3743">
                  <c:v>-4.1609999999999998E-3</c:v>
                </c:pt>
                <c:pt idx="3744">
                  <c:v>-4.117E-3</c:v>
                </c:pt>
                <c:pt idx="3745">
                  <c:v>-4.0740000000000004E-3</c:v>
                </c:pt>
                <c:pt idx="3746">
                  <c:v>-4.0309999999999999E-3</c:v>
                </c:pt>
                <c:pt idx="3747">
                  <c:v>-3.9880000000000002E-3</c:v>
                </c:pt>
                <c:pt idx="3748">
                  <c:v>-3.9449999999999997E-3</c:v>
                </c:pt>
                <c:pt idx="3749">
                  <c:v>-3.9020000000000001E-3</c:v>
                </c:pt>
                <c:pt idx="3750">
                  <c:v>-3.8600000000000001E-3</c:v>
                </c:pt>
                <c:pt idx="3751">
                  <c:v>-3.8180000000000002E-3</c:v>
                </c:pt>
                <c:pt idx="3752">
                  <c:v>-3.7759999999999998E-3</c:v>
                </c:pt>
                <c:pt idx="3753">
                  <c:v>-3.7339999999999999E-3</c:v>
                </c:pt>
                <c:pt idx="3754">
                  <c:v>-3.692E-3</c:v>
                </c:pt>
                <c:pt idx="3755">
                  <c:v>-3.65E-3</c:v>
                </c:pt>
                <c:pt idx="3756">
                  <c:v>-3.6089999999999998E-3</c:v>
                </c:pt>
                <c:pt idx="3757">
                  <c:v>-3.568E-3</c:v>
                </c:pt>
                <c:pt idx="3758">
                  <c:v>-3.5270000000000002E-3</c:v>
                </c:pt>
                <c:pt idx="3759">
                  <c:v>-3.4859999999999999E-3</c:v>
                </c:pt>
                <c:pt idx="3760">
                  <c:v>-3.4450000000000001E-3</c:v>
                </c:pt>
                <c:pt idx="3761">
                  <c:v>-3.4039999999999999E-3</c:v>
                </c:pt>
                <c:pt idx="3762">
                  <c:v>-3.3639999999999998E-3</c:v>
                </c:pt>
                <c:pt idx="3763">
                  <c:v>-3.3240000000000001E-3</c:v>
                </c:pt>
                <c:pt idx="3764">
                  <c:v>-3.2829999999999999E-3</c:v>
                </c:pt>
                <c:pt idx="3765">
                  <c:v>-3.2429999999999998E-3</c:v>
                </c:pt>
                <c:pt idx="3766">
                  <c:v>-3.2030000000000001E-3</c:v>
                </c:pt>
                <c:pt idx="3767">
                  <c:v>-3.1640000000000001E-3</c:v>
                </c:pt>
                <c:pt idx="3768">
                  <c:v>-3.124E-3</c:v>
                </c:pt>
                <c:pt idx="3769">
                  <c:v>-3.0850000000000001E-3</c:v>
                </c:pt>
                <c:pt idx="3770">
                  <c:v>-3.045E-3</c:v>
                </c:pt>
                <c:pt idx="3771">
                  <c:v>-3.006E-3</c:v>
                </c:pt>
                <c:pt idx="3772">
                  <c:v>-2.967E-3</c:v>
                </c:pt>
                <c:pt idx="3773">
                  <c:v>-2.928E-3</c:v>
                </c:pt>
                <c:pt idx="3774">
                  <c:v>-2.8900000000000002E-3</c:v>
                </c:pt>
                <c:pt idx="3775">
                  <c:v>-2.8509999999999998E-3</c:v>
                </c:pt>
                <c:pt idx="3776">
                  <c:v>-2.813E-3</c:v>
                </c:pt>
                <c:pt idx="3777">
                  <c:v>-2.774E-3</c:v>
                </c:pt>
                <c:pt idx="3778">
                  <c:v>-2.7360000000000002E-3</c:v>
                </c:pt>
                <c:pt idx="3779">
                  <c:v>-2.6979999999999999E-3</c:v>
                </c:pt>
                <c:pt idx="3780">
                  <c:v>-2.66E-3</c:v>
                </c:pt>
                <c:pt idx="3781">
                  <c:v>-2.6220000000000002E-3</c:v>
                </c:pt>
                <c:pt idx="3782">
                  <c:v>-2.5839999999999999E-3</c:v>
                </c:pt>
                <c:pt idx="3783">
                  <c:v>-2.5469999999999998E-3</c:v>
                </c:pt>
                <c:pt idx="3784">
                  <c:v>-2.5089999999999999E-3</c:v>
                </c:pt>
                <c:pt idx="3785">
                  <c:v>-2.4719999999999998E-3</c:v>
                </c:pt>
                <c:pt idx="3786">
                  <c:v>-2.4350000000000001E-3</c:v>
                </c:pt>
                <c:pt idx="3787">
                  <c:v>-2.3969999999999998E-3</c:v>
                </c:pt>
                <c:pt idx="3788">
                  <c:v>-2.3600000000000001E-3</c:v>
                </c:pt>
                <c:pt idx="3789">
                  <c:v>-2.323E-3</c:v>
                </c:pt>
                <c:pt idx="3790">
                  <c:v>-2.287E-3</c:v>
                </c:pt>
                <c:pt idx="3791">
                  <c:v>-2.2499999999999998E-3</c:v>
                </c:pt>
                <c:pt idx="3792">
                  <c:v>-2.2130000000000001E-3</c:v>
                </c:pt>
                <c:pt idx="3793">
                  <c:v>-2.1770000000000001E-3</c:v>
                </c:pt>
                <c:pt idx="3794">
                  <c:v>-2.14E-3</c:v>
                </c:pt>
                <c:pt idx="3795">
                  <c:v>-2.104E-3</c:v>
                </c:pt>
                <c:pt idx="3796">
                  <c:v>-2.068E-3</c:v>
                </c:pt>
                <c:pt idx="3797">
                  <c:v>-2.032E-3</c:v>
                </c:pt>
                <c:pt idx="3798">
                  <c:v>-1.9959999999999999E-3</c:v>
                </c:pt>
                <c:pt idx="3799">
                  <c:v>-1.9599999999999999E-3</c:v>
                </c:pt>
                <c:pt idx="3800">
                  <c:v>-1.9239999999999999E-3</c:v>
                </c:pt>
                <c:pt idx="3801">
                  <c:v>-1.8879999999999999E-3</c:v>
                </c:pt>
                <c:pt idx="3802">
                  <c:v>-1.8519999999999999E-3</c:v>
                </c:pt>
                <c:pt idx="3803">
                  <c:v>-1.817E-3</c:v>
                </c:pt>
                <c:pt idx="3804">
                  <c:v>-1.781E-3</c:v>
                </c:pt>
                <c:pt idx="3805">
                  <c:v>-1.7459999999999999E-3</c:v>
                </c:pt>
                <c:pt idx="3806">
                  <c:v>-1.7110000000000001E-3</c:v>
                </c:pt>
                <c:pt idx="3807">
                  <c:v>-1.6750000000000001E-3</c:v>
                </c:pt>
                <c:pt idx="3808">
                  <c:v>-1.64E-3</c:v>
                </c:pt>
                <c:pt idx="3809">
                  <c:v>-1.6050000000000001E-3</c:v>
                </c:pt>
                <c:pt idx="3810">
                  <c:v>-1.57E-3</c:v>
                </c:pt>
                <c:pt idx="3811">
                  <c:v>-1.5349999999999999E-3</c:v>
                </c:pt>
                <c:pt idx="3812">
                  <c:v>-1.5E-3</c:v>
                </c:pt>
                <c:pt idx="3813">
                  <c:v>-1.4649999999999999E-3</c:v>
                </c:pt>
                <c:pt idx="3814">
                  <c:v>-1.4300000000000001E-3</c:v>
                </c:pt>
                <c:pt idx="3815">
                  <c:v>-1.3960000000000001E-3</c:v>
                </c:pt>
                <c:pt idx="3816">
                  <c:v>-1.361E-3</c:v>
                </c:pt>
                <c:pt idx="3817">
                  <c:v>-1.3270000000000001E-3</c:v>
                </c:pt>
                <c:pt idx="3818">
                  <c:v>-1.292E-3</c:v>
                </c:pt>
                <c:pt idx="3819">
                  <c:v>-1.258E-3</c:v>
                </c:pt>
                <c:pt idx="3820">
                  <c:v>-1.2229999999999999E-3</c:v>
                </c:pt>
                <c:pt idx="3821">
                  <c:v>-1.189E-3</c:v>
                </c:pt>
                <c:pt idx="3822">
                  <c:v>-1.155E-3</c:v>
                </c:pt>
                <c:pt idx="3823">
                  <c:v>-1.1199999999999999E-3</c:v>
                </c:pt>
                <c:pt idx="3824">
                  <c:v>-1.0859999999999999E-3</c:v>
                </c:pt>
                <c:pt idx="3825">
                  <c:v>-1.052E-3</c:v>
                </c:pt>
                <c:pt idx="3826">
                  <c:v>-1.018E-3</c:v>
                </c:pt>
                <c:pt idx="3827">
                  <c:v>-9.8400000000000007E-4</c:v>
                </c:pt>
                <c:pt idx="3828">
                  <c:v>-9.5E-4</c:v>
                </c:pt>
                <c:pt idx="3829">
                  <c:v>-9.1600000000000004E-4</c:v>
                </c:pt>
                <c:pt idx="3830">
                  <c:v>-8.8199999999999997E-4</c:v>
                </c:pt>
                <c:pt idx="3831">
                  <c:v>-8.4800000000000001E-4</c:v>
                </c:pt>
                <c:pt idx="3832">
                  <c:v>-8.1499999999999997E-4</c:v>
                </c:pt>
                <c:pt idx="3833">
                  <c:v>-7.8100000000000001E-4</c:v>
                </c:pt>
                <c:pt idx="3834">
                  <c:v>-7.4700000000000005E-4</c:v>
                </c:pt>
                <c:pt idx="3835">
                  <c:v>-7.1299999999999998E-4</c:v>
                </c:pt>
                <c:pt idx="3836">
                  <c:v>-6.8000000000000005E-4</c:v>
                </c:pt>
                <c:pt idx="3837">
                  <c:v>-6.4599999999999998E-4</c:v>
                </c:pt>
                <c:pt idx="3838">
                  <c:v>-6.1200000000000002E-4</c:v>
                </c:pt>
                <c:pt idx="3839">
                  <c:v>-5.7899999999999998E-4</c:v>
                </c:pt>
                <c:pt idx="3840">
                  <c:v>-5.4500000000000002E-4</c:v>
                </c:pt>
                <c:pt idx="3841">
                  <c:v>-5.1199999999999998E-4</c:v>
                </c:pt>
                <c:pt idx="3842">
                  <c:v>-4.7800000000000002E-4</c:v>
                </c:pt>
                <c:pt idx="3843">
                  <c:v>-4.4499999999999997E-4</c:v>
                </c:pt>
                <c:pt idx="3844">
                  <c:v>-4.1100000000000002E-4</c:v>
                </c:pt>
                <c:pt idx="3845">
                  <c:v>-3.7800000000000003E-4</c:v>
                </c:pt>
                <c:pt idx="3846">
                  <c:v>-3.4400000000000001E-4</c:v>
                </c:pt>
                <c:pt idx="3847">
                  <c:v>-3.1100000000000002E-4</c:v>
                </c:pt>
                <c:pt idx="3848">
                  <c:v>-2.7700000000000001E-4</c:v>
                </c:pt>
                <c:pt idx="3849">
                  <c:v>-2.4399999999999999E-4</c:v>
                </c:pt>
                <c:pt idx="3850">
                  <c:v>-2.1100000000000001E-4</c:v>
                </c:pt>
                <c:pt idx="3851">
                  <c:v>-1.7699999999999999E-4</c:v>
                </c:pt>
                <c:pt idx="3852">
                  <c:v>-1.44E-4</c:v>
                </c:pt>
                <c:pt idx="3853">
                  <c:v>-1.11E-4</c:v>
                </c:pt>
                <c:pt idx="3854">
                  <c:v>-7.7000000000000001E-5</c:v>
                </c:pt>
                <c:pt idx="3855">
                  <c:v>-4.3999999999999999E-5</c:v>
                </c:pt>
                <c:pt idx="3856">
                  <c:v>-1.1E-5</c:v>
                </c:pt>
                <c:pt idx="3857">
                  <c:v>2.3E-5</c:v>
                </c:pt>
                <c:pt idx="3858">
                  <c:v>5.5999999999999999E-5</c:v>
                </c:pt>
                <c:pt idx="3859">
                  <c:v>8.8999999999999995E-5</c:v>
                </c:pt>
                <c:pt idx="3860">
                  <c:v>1.2300000000000001E-4</c:v>
                </c:pt>
                <c:pt idx="3861">
                  <c:v>1.56E-4</c:v>
                </c:pt>
                <c:pt idx="3862">
                  <c:v>1.8900000000000001E-4</c:v>
                </c:pt>
                <c:pt idx="3863">
                  <c:v>2.23E-4</c:v>
                </c:pt>
                <c:pt idx="3864">
                  <c:v>2.5599999999999999E-4</c:v>
                </c:pt>
                <c:pt idx="3865">
                  <c:v>2.9E-4</c:v>
                </c:pt>
                <c:pt idx="3866">
                  <c:v>3.2299999999999999E-4</c:v>
                </c:pt>
                <c:pt idx="3867">
                  <c:v>3.5599999999999998E-4</c:v>
                </c:pt>
                <c:pt idx="3868">
                  <c:v>3.8999999999999999E-4</c:v>
                </c:pt>
                <c:pt idx="3869">
                  <c:v>4.2299999999999998E-4</c:v>
                </c:pt>
                <c:pt idx="3870">
                  <c:v>4.57E-4</c:v>
                </c:pt>
                <c:pt idx="3871">
                  <c:v>4.8999999999999998E-4</c:v>
                </c:pt>
                <c:pt idx="3872">
                  <c:v>5.2400000000000005E-4</c:v>
                </c:pt>
                <c:pt idx="3873">
                  <c:v>5.5699999999999999E-4</c:v>
                </c:pt>
                <c:pt idx="3874">
                  <c:v>5.9100000000000005E-4</c:v>
                </c:pt>
                <c:pt idx="3875">
                  <c:v>6.2500000000000001E-4</c:v>
                </c:pt>
                <c:pt idx="3876">
                  <c:v>6.5799999999999995E-4</c:v>
                </c:pt>
                <c:pt idx="3877">
                  <c:v>6.9200000000000002E-4</c:v>
                </c:pt>
                <c:pt idx="3878">
                  <c:v>7.2599999999999997E-4</c:v>
                </c:pt>
                <c:pt idx="3879">
                  <c:v>7.5900000000000002E-4</c:v>
                </c:pt>
                <c:pt idx="3880">
                  <c:v>7.9299999999999998E-4</c:v>
                </c:pt>
                <c:pt idx="3881">
                  <c:v>8.2700000000000004E-4</c:v>
                </c:pt>
                <c:pt idx="3882">
                  <c:v>8.61E-4</c:v>
                </c:pt>
                <c:pt idx="3883">
                  <c:v>8.9499999999999996E-4</c:v>
                </c:pt>
                <c:pt idx="3884">
                  <c:v>9.2800000000000001E-4</c:v>
                </c:pt>
                <c:pt idx="3885">
                  <c:v>9.6199999999999996E-4</c:v>
                </c:pt>
                <c:pt idx="3886">
                  <c:v>9.9599999999999992E-4</c:v>
                </c:pt>
                <c:pt idx="3887">
                  <c:v>1.0300000000000001E-3</c:v>
                </c:pt>
                <c:pt idx="3888">
                  <c:v>1.065E-3</c:v>
                </c:pt>
                <c:pt idx="3889">
                  <c:v>1.0989999999999999E-3</c:v>
                </c:pt>
                <c:pt idx="3890">
                  <c:v>1.1329999999999999E-3</c:v>
                </c:pt>
                <c:pt idx="3891">
                  <c:v>1.1670000000000001E-3</c:v>
                </c:pt>
                <c:pt idx="3892">
                  <c:v>1.201E-3</c:v>
                </c:pt>
                <c:pt idx="3893">
                  <c:v>1.2359999999999999E-3</c:v>
                </c:pt>
                <c:pt idx="3894">
                  <c:v>1.2700000000000001E-3</c:v>
                </c:pt>
                <c:pt idx="3895">
                  <c:v>1.305E-3</c:v>
                </c:pt>
                <c:pt idx="3896">
                  <c:v>1.3389999999999999E-3</c:v>
                </c:pt>
                <c:pt idx="3897">
                  <c:v>1.374E-3</c:v>
                </c:pt>
                <c:pt idx="3898">
                  <c:v>1.408E-3</c:v>
                </c:pt>
                <c:pt idx="3899">
                  <c:v>1.4430000000000001E-3</c:v>
                </c:pt>
                <c:pt idx="3900">
                  <c:v>1.4779999999999999E-3</c:v>
                </c:pt>
                <c:pt idx="3901">
                  <c:v>1.513E-3</c:v>
                </c:pt>
                <c:pt idx="3902">
                  <c:v>1.5479999999999999E-3</c:v>
                </c:pt>
                <c:pt idx="3903">
                  <c:v>1.583E-3</c:v>
                </c:pt>
                <c:pt idx="3904">
                  <c:v>1.6180000000000001E-3</c:v>
                </c:pt>
                <c:pt idx="3905">
                  <c:v>1.653E-3</c:v>
                </c:pt>
                <c:pt idx="3906">
                  <c:v>1.688E-3</c:v>
                </c:pt>
                <c:pt idx="3907">
                  <c:v>1.7229999999999999E-3</c:v>
                </c:pt>
                <c:pt idx="3908">
                  <c:v>1.7589999999999999E-3</c:v>
                </c:pt>
                <c:pt idx="3909">
                  <c:v>1.794E-3</c:v>
                </c:pt>
                <c:pt idx="3910">
                  <c:v>1.83E-3</c:v>
                </c:pt>
                <c:pt idx="3911">
                  <c:v>1.8649999999999999E-3</c:v>
                </c:pt>
                <c:pt idx="3912">
                  <c:v>1.9009999999999999E-3</c:v>
                </c:pt>
                <c:pt idx="3913">
                  <c:v>1.9369999999999999E-3</c:v>
                </c:pt>
                <c:pt idx="3914">
                  <c:v>1.9729999999999999E-3</c:v>
                </c:pt>
                <c:pt idx="3915">
                  <c:v>2.0089999999999999E-3</c:v>
                </c:pt>
                <c:pt idx="3916">
                  <c:v>2.0449999999999999E-3</c:v>
                </c:pt>
                <c:pt idx="3917">
                  <c:v>2.081E-3</c:v>
                </c:pt>
                <c:pt idx="3918">
                  <c:v>2.117E-3</c:v>
                </c:pt>
                <c:pt idx="3919">
                  <c:v>2.1540000000000001E-3</c:v>
                </c:pt>
                <c:pt idx="3920">
                  <c:v>2.1900000000000001E-3</c:v>
                </c:pt>
                <c:pt idx="3921">
                  <c:v>2.2269999999999998E-3</c:v>
                </c:pt>
                <c:pt idx="3922">
                  <c:v>2.2629999999999998E-3</c:v>
                </c:pt>
                <c:pt idx="3923">
                  <c:v>2.3E-3</c:v>
                </c:pt>
                <c:pt idx="3924">
                  <c:v>2.3370000000000001E-3</c:v>
                </c:pt>
                <c:pt idx="3925">
                  <c:v>2.3739999999999998E-3</c:v>
                </c:pt>
                <c:pt idx="3926">
                  <c:v>2.4109999999999999E-3</c:v>
                </c:pt>
                <c:pt idx="3927">
                  <c:v>2.4480000000000001E-3</c:v>
                </c:pt>
                <c:pt idx="3928">
                  <c:v>2.4849999999999998E-3</c:v>
                </c:pt>
                <c:pt idx="3929">
                  <c:v>2.5230000000000001E-3</c:v>
                </c:pt>
                <c:pt idx="3930">
                  <c:v>2.5600000000000002E-3</c:v>
                </c:pt>
                <c:pt idx="3931">
                  <c:v>2.598E-3</c:v>
                </c:pt>
                <c:pt idx="3932">
                  <c:v>2.6359999999999999E-3</c:v>
                </c:pt>
                <c:pt idx="3933">
                  <c:v>2.6740000000000002E-3</c:v>
                </c:pt>
                <c:pt idx="3934">
                  <c:v>2.712E-3</c:v>
                </c:pt>
                <c:pt idx="3935">
                  <c:v>2.7499999999999998E-3</c:v>
                </c:pt>
                <c:pt idx="3936">
                  <c:v>2.7880000000000001E-3</c:v>
                </c:pt>
                <c:pt idx="3937">
                  <c:v>2.8270000000000001E-3</c:v>
                </c:pt>
                <c:pt idx="3938">
                  <c:v>2.8649999999999999E-3</c:v>
                </c:pt>
                <c:pt idx="3939">
                  <c:v>2.9039999999999999E-3</c:v>
                </c:pt>
                <c:pt idx="3940">
                  <c:v>2.9420000000000002E-3</c:v>
                </c:pt>
                <c:pt idx="3941">
                  <c:v>2.9810000000000001E-3</c:v>
                </c:pt>
                <c:pt idx="3942">
                  <c:v>3.0200000000000001E-3</c:v>
                </c:pt>
                <c:pt idx="3943">
                  <c:v>3.0599999999999998E-3</c:v>
                </c:pt>
                <c:pt idx="3944">
                  <c:v>3.0990000000000002E-3</c:v>
                </c:pt>
                <c:pt idx="3945">
                  <c:v>3.1389999999999999E-3</c:v>
                </c:pt>
                <c:pt idx="3946">
                  <c:v>3.1779999999999998E-3</c:v>
                </c:pt>
                <c:pt idx="3947">
                  <c:v>3.2179999999999999E-3</c:v>
                </c:pt>
                <c:pt idx="3948">
                  <c:v>3.258E-3</c:v>
                </c:pt>
                <c:pt idx="3949">
                  <c:v>3.2980000000000002E-3</c:v>
                </c:pt>
                <c:pt idx="3950">
                  <c:v>3.3379999999999998E-3</c:v>
                </c:pt>
                <c:pt idx="3951">
                  <c:v>3.3779999999999999E-3</c:v>
                </c:pt>
                <c:pt idx="3952">
                  <c:v>3.4190000000000002E-3</c:v>
                </c:pt>
                <c:pt idx="3953">
                  <c:v>3.46E-3</c:v>
                </c:pt>
                <c:pt idx="3954">
                  <c:v>3.5010000000000002E-3</c:v>
                </c:pt>
                <c:pt idx="3955">
                  <c:v>3.542E-3</c:v>
                </c:pt>
                <c:pt idx="3956">
                  <c:v>3.5829999999999998E-3</c:v>
                </c:pt>
                <c:pt idx="3957">
                  <c:v>3.6240000000000001E-3</c:v>
                </c:pt>
                <c:pt idx="3958">
                  <c:v>3.6649999999999999E-3</c:v>
                </c:pt>
                <c:pt idx="3959">
                  <c:v>3.7069999999999998E-3</c:v>
                </c:pt>
                <c:pt idx="3960">
                  <c:v>3.7490000000000002E-3</c:v>
                </c:pt>
                <c:pt idx="3961">
                  <c:v>3.7910000000000001E-3</c:v>
                </c:pt>
                <c:pt idx="3962">
                  <c:v>3.833E-3</c:v>
                </c:pt>
                <c:pt idx="3963">
                  <c:v>3.875E-3</c:v>
                </c:pt>
                <c:pt idx="3964">
                  <c:v>3.9179999999999996E-3</c:v>
                </c:pt>
                <c:pt idx="3965">
                  <c:v>3.9610000000000001E-3</c:v>
                </c:pt>
                <c:pt idx="3966">
                  <c:v>4.0029999999999996E-3</c:v>
                </c:pt>
                <c:pt idx="3967">
                  <c:v>4.0460000000000001E-3</c:v>
                </c:pt>
                <c:pt idx="3968">
                  <c:v>4.0899999999999999E-3</c:v>
                </c:pt>
                <c:pt idx="3969">
                  <c:v>4.1330000000000004E-3</c:v>
                </c:pt>
                <c:pt idx="3970">
                  <c:v>4.1770000000000002E-3</c:v>
                </c:pt>
                <c:pt idx="3971">
                  <c:v>4.2199999999999998E-3</c:v>
                </c:pt>
                <c:pt idx="3972">
                  <c:v>4.2640000000000004E-3</c:v>
                </c:pt>
                <c:pt idx="3973">
                  <c:v>4.3080000000000002E-3</c:v>
                </c:pt>
                <c:pt idx="3974">
                  <c:v>4.3530000000000001E-3</c:v>
                </c:pt>
                <c:pt idx="3975">
                  <c:v>4.3969999999999999E-3</c:v>
                </c:pt>
                <c:pt idx="3976">
                  <c:v>4.4419999999999998E-3</c:v>
                </c:pt>
                <c:pt idx="3977">
                  <c:v>4.4869999999999997E-3</c:v>
                </c:pt>
                <c:pt idx="3978">
                  <c:v>4.5319999999999996E-3</c:v>
                </c:pt>
                <c:pt idx="3979">
                  <c:v>4.5770000000000003E-3</c:v>
                </c:pt>
                <c:pt idx="3980">
                  <c:v>4.6230000000000004E-3</c:v>
                </c:pt>
                <c:pt idx="3981">
                  <c:v>4.6690000000000004E-3</c:v>
                </c:pt>
                <c:pt idx="3982">
                  <c:v>4.7140000000000003E-3</c:v>
                </c:pt>
                <c:pt idx="3983">
                  <c:v>4.7609999999999996E-3</c:v>
                </c:pt>
                <c:pt idx="3984">
                  <c:v>4.8069999999999996E-3</c:v>
                </c:pt>
                <c:pt idx="3985">
                  <c:v>4.8539999999999998E-3</c:v>
                </c:pt>
                <c:pt idx="3986">
                  <c:v>4.8999999999999998E-3</c:v>
                </c:pt>
                <c:pt idx="3987">
                  <c:v>4.947E-3</c:v>
                </c:pt>
                <c:pt idx="3988">
                  <c:v>4.9940000000000002E-3</c:v>
                </c:pt>
                <c:pt idx="3989">
                  <c:v>5.0419999999999996E-3</c:v>
                </c:pt>
                <c:pt idx="3990">
                  <c:v>5.0899999999999999E-3</c:v>
                </c:pt>
                <c:pt idx="3991">
                  <c:v>5.1370000000000001E-3</c:v>
                </c:pt>
                <c:pt idx="3992">
                  <c:v>5.1850000000000004E-3</c:v>
                </c:pt>
                <c:pt idx="3993">
                  <c:v>5.2339999999999999E-3</c:v>
                </c:pt>
                <c:pt idx="3994">
                  <c:v>5.2820000000000002E-3</c:v>
                </c:pt>
                <c:pt idx="3995">
                  <c:v>5.3309999999999998E-3</c:v>
                </c:pt>
                <c:pt idx="3996">
                  <c:v>5.3800000000000002E-3</c:v>
                </c:pt>
                <c:pt idx="3997">
                  <c:v>5.4289999999999998E-3</c:v>
                </c:pt>
                <c:pt idx="3998">
                  <c:v>5.4790000000000004E-3</c:v>
                </c:pt>
                <c:pt idx="3999">
                  <c:v>5.5290000000000001E-3</c:v>
                </c:pt>
                <c:pt idx="4000">
                  <c:v>5.5789999999999998E-3</c:v>
                </c:pt>
                <c:pt idx="4001">
                  <c:v>5.6290000000000003E-3</c:v>
                </c:pt>
                <c:pt idx="4002">
                  <c:v>5.679E-3</c:v>
                </c:pt>
                <c:pt idx="4003">
                  <c:v>5.7299999999999999E-3</c:v>
                </c:pt>
                <c:pt idx="4004">
                  <c:v>5.7809999999999997E-3</c:v>
                </c:pt>
                <c:pt idx="4005">
                  <c:v>5.8320000000000004E-3</c:v>
                </c:pt>
                <c:pt idx="4006">
                  <c:v>5.8840000000000003E-3</c:v>
                </c:pt>
                <c:pt idx="4007">
                  <c:v>5.9350000000000002E-3</c:v>
                </c:pt>
                <c:pt idx="4008">
                  <c:v>5.9870000000000001E-3</c:v>
                </c:pt>
                <c:pt idx="4009">
                  <c:v>6.0400000000000002E-3</c:v>
                </c:pt>
                <c:pt idx="4010">
                  <c:v>6.0920000000000002E-3</c:v>
                </c:pt>
                <c:pt idx="4011">
                  <c:v>6.1450000000000003E-3</c:v>
                </c:pt>
                <c:pt idx="4012">
                  <c:v>6.1980000000000004E-3</c:v>
                </c:pt>
                <c:pt idx="4013">
                  <c:v>6.2509999999999996E-3</c:v>
                </c:pt>
                <c:pt idx="4014">
                  <c:v>6.3049999999999998E-3</c:v>
                </c:pt>
                <c:pt idx="4015">
                  <c:v>6.3590000000000001E-3</c:v>
                </c:pt>
                <c:pt idx="4016">
                  <c:v>6.4130000000000003E-3</c:v>
                </c:pt>
                <c:pt idx="4017">
                  <c:v>6.4669999999999997E-3</c:v>
                </c:pt>
                <c:pt idx="4018">
                  <c:v>6.522E-3</c:v>
                </c:pt>
                <c:pt idx="4019">
                  <c:v>6.5770000000000004E-3</c:v>
                </c:pt>
                <c:pt idx="4020">
                  <c:v>6.6319999999999999E-3</c:v>
                </c:pt>
                <c:pt idx="4021">
                  <c:v>6.6880000000000004E-3</c:v>
                </c:pt>
                <c:pt idx="4022">
                  <c:v>6.7429999999999999E-3</c:v>
                </c:pt>
                <c:pt idx="4023">
                  <c:v>6.7999999999999996E-3</c:v>
                </c:pt>
                <c:pt idx="4024">
                  <c:v>6.8560000000000001E-3</c:v>
                </c:pt>
                <c:pt idx="4025">
                  <c:v>6.9129999999999999E-3</c:v>
                </c:pt>
                <c:pt idx="4026">
                  <c:v>6.9699999999999996E-3</c:v>
                </c:pt>
                <c:pt idx="4027">
                  <c:v>7.0270000000000003E-3</c:v>
                </c:pt>
                <c:pt idx="4028">
                  <c:v>7.084E-3</c:v>
                </c:pt>
                <c:pt idx="4029">
                  <c:v>7.1419999999999999E-3</c:v>
                </c:pt>
                <c:pt idx="4030">
                  <c:v>7.1999999999999998E-3</c:v>
                </c:pt>
                <c:pt idx="4031">
                  <c:v>7.2589999999999998E-3</c:v>
                </c:pt>
                <c:pt idx="4032">
                  <c:v>7.3179999999999999E-3</c:v>
                </c:pt>
                <c:pt idx="4033">
                  <c:v>7.3769999999999999E-3</c:v>
                </c:pt>
                <c:pt idx="4034">
                  <c:v>7.4359999999999999E-3</c:v>
                </c:pt>
                <c:pt idx="4035">
                  <c:v>7.4960000000000001E-3</c:v>
                </c:pt>
                <c:pt idx="4036">
                  <c:v>7.5560000000000002E-3</c:v>
                </c:pt>
                <c:pt idx="4037">
                  <c:v>7.6160000000000004E-3</c:v>
                </c:pt>
                <c:pt idx="4038">
                  <c:v>7.6769999999999998E-3</c:v>
                </c:pt>
                <c:pt idx="4039">
                  <c:v>7.7380000000000001E-3</c:v>
                </c:pt>
                <c:pt idx="4040">
                  <c:v>7.7990000000000004E-3</c:v>
                </c:pt>
                <c:pt idx="4041">
                  <c:v>7.8600000000000007E-3</c:v>
                </c:pt>
                <c:pt idx="4042">
                  <c:v>7.9220000000000002E-3</c:v>
                </c:pt>
                <c:pt idx="4043">
                  <c:v>7.9850000000000008E-3</c:v>
                </c:pt>
                <c:pt idx="4044">
                  <c:v>8.0470000000000003E-3</c:v>
                </c:pt>
                <c:pt idx="4045">
                  <c:v>8.1099999999999992E-3</c:v>
                </c:pt>
                <c:pt idx="4046">
                  <c:v>8.1729999999999997E-3</c:v>
                </c:pt>
                <c:pt idx="4047">
                  <c:v>8.2369999999999995E-3</c:v>
                </c:pt>
                <c:pt idx="4048">
                  <c:v>8.3009999999999994E-3</c:v>
                </c:pt>
                <c:pt idx="4049">
                  <c:v>8.3649999999999992E-3</c:v>
                </c:pt>
                <c:pt idx="4050">
                  <c:v>8.4290000000000007E-3</c:v>
                </c:pt>
                <c:pt idx="4051">
                  <c:v>8.4939999999999998E-3</c:v>
                </c:pt>
                <c:pt idx="4052">
                  <c:v>8.5590000000000006E-3</c:v>
                </c:pt>
                <c:pt idx="4053">
                  <c:v>8.6250000000000007E-3</c:v>
                </c:pt>
                <c:pt idx="4054">
                  <c:v>8.6910000000000008E-3</c:v>
                </c:pt>
                <c:pt idx="4055">
                  <c:v>8.7569999999999992E-3</c:v>
                </c:pt>
                <c:pt idx="4056">
                  <c:v>8.8240000000000002E-3</c:v>
                </c:pt>
                <c:pt idx="4057">
                  <c:v>8.8909999999999996E-3</c:v>
                </c:pt>
                <c:pt idx="4058">
                  <c:v>8.9580000000000007E-3</c:v>
                </c:pt>
                <c:pt idx="4059">
                  <c:v>9.025E-3</c:v>
                </c:pt>
                <c:pt idx="4060">
                  <c:v>9.0930000000000004E-3</c:v>
                </c:pt>
                <c:pt idx="4061">
                  <c:v>9.162E-3</c:v>
                </c:pt>
                <c:pt idx="4062">
                  <c:v>9.2300000000000004E-3</c:v>
                </c:pt>
                <c:pt idx="4063">
                  <c:v>9.299E-3</c:v>
                </c:pt>
                <c:pt idx="4064">
                  <c:v>9.3690000000000006E-3</c:v>
                </c:pt>
                <c:pt idx="4065">
                  <c:v>9.4389999999999995E-3</c:v>
                </c:pt>
                <c:pt idx="4066">
                  <c:v>9.5090000000000001E-3</c:v>
                </c:pt>
                <c:pt idx="4067">
                  <c:v>9.5790000000000007E-3</c:v>
                </c:pt>
                <c:pt idx="4068">
                  <c:v>9.6500000000000006E-3</c:v>
                </c:pt>
                <c:pt idx="4069">
                  <c:v>9.7210000000000005E-3</c:v>
                </c:pt>
                <c:pt idx="4070">
                  <c:v>9.7929999999999996E-3</c:v>
                </c:pt>
                <c:pt idx="4071">
                  <c:v>9.8650000000000005E-3</c:v>
                </c:pt>
                <c:pt idx="4072">
                  <c:v>9.9369999999999997E-3</c:v>
                </c:pt>
                <c:pt idx="4073">
                  <c:v>1.001E-2</c:v>
                </c:pt>
                <c:pt idx="4074">
                  <c:v>1.0083E-2</c:v>
                </c:pt>
                <c:pt idx="4075">
                  <c:v>1.0156999999999999E-2</c:v>
                </c:pt>
                <c:pt idx="4076">
                  <c:v>1.0231000000000001E-2</c:v>
                </c:pt>
                <c:pt idx="4077">
                  <c:v>1.0305E-2</c:v>
                </c:pt>
                <c:pt idx="4078">
                  <c:v>1.038E-2</c:v>
                </c:pt>
                <c:pt idx="4079">
                  <c:v>1.0455000000000001E-2</c:v>
                </c:pt>
                <c:pt idx="4080">
                  <c:v>1.0529999999999999E-2</c:v>
                </c:pt>
                <c:pt idx="4081">
                  <c:v>1.0606000000000001E-2</c:v>
                </c:pt>
                <c:pt idx="4082">
                  <c:v>1.0682000000000001E-2</c:v>
                </c:pt>
                <c:pt idx="4083">
                  <c:v>1.0758999999999999E-2</c:v>
                </c:pt>
                <c:pt idx="4084">
                  <c:v>1.0836E-2</c:v>
                </c:pt>
                <c:pt idx="4085">
                  <c:v>1.0913000000000001E-2</c:v>
                </c:pt>
                <c:pt idx="4086">
                  <c:v>1.0991000000000001E-2</c:v>
                </c:pt>
                <c:pt idx="4087">
                  <c:v>1.1069000000000001E-2</c:v>
                </c:pt>
                <c:pt idx="4088">
                  <c:v>1.1148E-2</c:v>
                </c:pt>
                <c:pt idx="4089">
                  <c:v>1.1227000000000001E-2</c:v>
                </c:pt>
                <c:pt idx="4090">
                  <c:v>1.1306E-2</c:v>
                </c:pt>
                <c:pt idx="4091">
                  <c:v>1.1386E-2</c:v>
                </c:pt>
                <c:pt idx="4092">
                  <c:v>1.1466E-2</c:v>
                </c:pt>
                <c:pt idx="4093">
                  <c:v>1.1547E-2</c:v>
                </c:pt>
                <c:pt idx="4094">
                  <c:v>1.1627999999999999E-2</c:v>
                </c:pt>
                <c:pt idx="4095">
                  <c:v>1.1709000000000001E-2</c:v>
                </c:pt>
                <c:pt idx="4096">
                  <c:v>1.1790999999999999E-2</c:v>
                </c:pt>
                <c:pt idx="4097">
                  <c:v>1.1873999999999999E-2</c:v>
                </c:pt>
                <c:pt idx="4098">
                  <c:v>1.1956E-2</c:v>
                </c:pt>
                <c:pt idx="4099">
                  <c:v>1.2038999999999999E-2</c:v>
                </c:pt>
                <c:pt idx="4100">
                  <c:v>1.2123E-2</c:v>
                </c:pt>
                <c:pt idx="4101">
                  <c:v>1.2207000000000001E-2</c:v>
                </c:pt>
                <c:pt idx="4102">
                  <c:v>1.2291E-2</c:v>
                </c:pt>
                <c:pt idx="4103">
                  <c:v>1.2376E-2</c:v>
                </c:pt>
                <c:pt idx="4104">
                  <c:v>1.2461E-2</c:v>
                </c:pt>
                <c:pt idx="4105">
                  <c:v>1.2547000000000001E-2</c:v>
                </c:pt>
                <c:pt idx="4106">
                  <c:v>1.2633E-2</c:v>
                </c:pt>
                <c:pt idx="4107">
                  <c:v>1.272E-2</c:v>
                </c:pt>
                <c:pt idx="4108">
                  <c:v>1.2806E-2</c:v>
                </c:pt>
                <c:pt idx="4109">
                  <c:v>1.2893999999999999E-2</c:v>
                </c:pt>
                <c:pt idx="4110">
                  <c:v>1.2980999999999999E-2</c:v>
                </c:pt>
                <c:pt idx="4111">
                  <c:v>1.307E-2</c:v>
                </c:pt>
                <c:pt idx="4112">
                  <c:v>1.3158E-2</c:v>
                </c:pt>
                <c:pt idx="4113">
                  <c:v>1.3247E-2</c:v>
                </c:pt>
                <c:pt idx="4114">
                  <c:v>1.3337E-2</c:v>
                </c:pt>
                <c:pt idx="4115">
                  <c:v>1.3427E-2</c:v>
                </c:pt>
                <c:pt idx="4116">
                  <c:v>1.3517E-2</c:v>
                </c:pt>
                <c:pt idx="4117">
                  <c:v>1.3608E-2</c:v>
                </c:pt>
                <c:pt idx="4118">
                  <c:v>1.3698999999999999E-2</c:v>
                </c:pt>
                <c:pt idx="4119">
                  <c:v>1.379E-2</c:v>
                </c:pt>
                <c:pt idx="4120">
                  <c:v>1.3882E-2</c:v>
                </c:pt>
                <c:pt idx="4121">
                  <c:v>1.3975E-2</c:v>
                </c:pt>
                <c:pt idx="4122">
                  <c:v>1.4068000000000001E-2</c:v>
                </c:pt>
                <c:pt idx="4123">
                  <c:v>1.4161E-2</c:v>
                </c:pt>
                <c:pt idx="4124">
                  <c:v>1.4255E-2</c:v>
                </c:pt>
                <c:pt idx="4125">
                  <c:v>1.4349000000000001E-2</c:v>
                </c:pt>
                <c:pt idx="4126">
                  <c:v>1.4442999999999999E-2</c:v>
                </c:pt>
                <c:pt idx="4127">
                  <c:v>1.4538000000000001E-2</c:v>
                </c:pt>
                <c:pt idx="4128">
                  <c:v>1.4633999999999999E-2</c:v>
                </c:pt>
                <c:pt idx="4129">
                  <c:v>1.4729000000000001E-2</c:v>
                </c:pt>
                <c:pt idx="4130">
                  <c:v>1.4826000000000001E-2</c:v>
                </c:pt>
                <c:pt idx="4131">
                  <c:v>1.4922E-2</c:v>
                </c:pt>
                <c:pt idx="4132">
                  <c:v>1.5018999999999999E-2</c:v>
                </c:pt>
                <c:pt idx="4133">
                  <c:v>1.5117E-2</c:v>
                </c:pt>
                <c:pt idx="4134">
                  <c:v>1.5214999999999999E-2</c:v>
                </c:pt>
                <c:pt idx="4135">
                  <c:v>1.5313E-2</c:v>
                </c:pt>
                <c:pt idx="4136">
                  <c:v>1.5412E-2</c:v>
                </c:pt>
                <c:pt idx="4137">
                  <c:v>1.5511E-2</c:v>
                </c:pt>
                <c:pt idx="4138">
                  <c:v>1.5611E-2</c:v>
                </c:pt>
                <c:pt idx="4139">
                  <c:v>1.5710999999999999E-2</c:v>
                </c:pt>
                <c:pt idx="4140">
                  <c:v>1.5810999999999999E-2</c:v>
                </c:pt>
                <c:pt idx="4141">
                  <c:v>1.5911999999999999E-2</c:v>
                </c:pt>
                <c:pt idx="4142">
                  <c:v>1.6012999999999999E-2</c:v>
                </c:pt>
                <c:pt idx="4143">
                  <c:v>1.6115000000000001E-2</c:v>
                </c:pt>
                <c:pt idx="4144">
                  <c:v>1.6216999999999999E-2</c:v>
                </c:pt>
                <c:pt idx="4145">
                  <c:v>1.6319E-2</c:v>
                </c:pt>
                <c:pt idx="4146">
                  <c:v>1.6421999999999999E-2</c:v>
                </c:pt>
                <c:pt idx="4147">
                  <c:v>1.6525999999999999E-2</c:v>
                </c:pt>
                <c:pt idx="4148">
                  <c:v>1.6629999999999999E-2</c:v>
                </c:pt>
                <c:pt idx="4149">
                  <c:v>1.6733999999999999E-2</c:v>
                </c:pt>
                <c:pt idx="4150">
                  <c:v>1.6837999999999999E-2</c:v>
                </c:pt>
                <c:pt idx="4151">
                  <c:v>1.6943E-2</c:v>
                </c:pt>
                <c:pt idx="4152">
                  <c:v>1.7049000000000002E-2</c:v>
                </c:pt>
                <c:pt idx="4153">
                  <c:v>1.7153999999999999E-2</c:v>
                </c:pt>
                <c:pt idx="4154">
                  <c:v>1.7260999999999999E-2</c:v>
                </c:pt>
                <c:pt idx="4155">
                  <c:v>1.7367E-2</c:v>
                </c:pt>
                <c:pt idx="4156">
                  <c:v>1.7474E-2</c:v>
                </c:pt>
                <c:pt idx="4157">
                  <c:v>1.7582E-2</c:v>
                </c:pt>
                <c:pt idx="4158">
                  <c:v>1.7690000000000001E-2</c:v>
                </c:pt>
                <c:pt idx="4159">
                  <c:v>1.7798000000000001E-2</c:v>
                </c:pt>
                <c:pt idx="4160">
                  <c:v>1.7905999999999998E-2</c:v>
                </c:pt>
                <c:pt idx="4161">
                  <c:v>1.8015E-2</c:v>
                </c:pt>
                <c:pt idx="4162">
                  <c:v>1.8124999999999999E-2</c:v>
                </c:pt>
                <c:pt idx="4163">
                  <c:v>1.8235000000000001E-2</c:v>
                </c:pt>
                <c:pt idx="4164">
                  <c:v>1.8345E-2</c:v>
                </c:pt>
                <c:pt idx="4165">
                  <c:v>1.8454999999999999E-2</c:v>
                </c:pt>
                <c:pt idx="4166">
                  <c:v>1.8565999999999999E-2</c:v>
                </c:pt>
                <c:pt idx="4167">
                  <c:v>1.8678E-2</c:v>
                </c:pt>
                <c:pt idx="4168">
                  <c:v>1.8789E-2</c:v>
                </c:pt>
                <c:pt idx="4169">
                  <c:v>1.8901000000000001E-2</c:v>
                </c:pt>
                <c:pt idx="4170">
                  <c:v>1.9014E-2</c:v>
                </c:pt>
                <c:pt idx="4171">
                  <c:v>1.9127000000000002E-2</c:v>
                </c:pt>
                <c:pt idx="4172">
                  <c:v>1.924E-2</c:v>
                </c:pt>
                <c:pt idx="4173">
                  <c:v>1.9352999999999999E-2</c:v>
                </c:pt>
                <c:pt idx="4174">
                  <c:v>1.9467000000000002E-2</c:v>
                </c:pt>
                <c:pt idx="4175">
                  <c:v>1.9581999999999999E-2</c:v>
                </c:pt>
                <c:pt idx="4176">
                  <c:v>1.9696000000000002E-2</c:v>
                </c:pt>
                <c:pt idx="4177">
                  <c:v>1.9810999999999999E-2</c:v>
                </c:pt>
                <c:pt idx="4178">
                  <c:v>1.9927E-2</c:v>
                </c:pt>
                <c:pt idx="4179">
                  <c:v>2.0042000000000001E-2</c:v>
                </c:pt>
                <c:pt idx="4180">
                  <c:v>2.0159E-2</c:v>
                </c:pt>
                <c:pt idx="4181">
                  <c:v>2.0275000000000001E-2</c:v>
                </c:pt>
                <c:pt idx="4182">
                  <c:v>2.0392E-2</c:v>
                </c:pt>
                <c:pt idx="4183">
                  <c:v>2.0508999999999999E-2</c:v>
                </c:pt>
                <c:pt idx="4184">
                  <c:v>2.0625999999999999E-2</c:v>
                </c:pt>
                <c:pt idx="4185">
                  <c:v>2.0743999999999999E-2</c:v>
                </c:pt>
                <c:pt idx="4186">
                  <c:v>2.0861999999999999E-2</c:v>
                </c:pt>
                <c:pt idx="4187">
                  <c:v>2.0979999999999999E-2</c:v>
                </c:pt>
                <c:pt idx="4188">
                  <c:v>2.1099E-2</c:v>
                </c:pt>
                <c:pt idx="4189">
                  <c:v>2.1218000000000001E-2</c:v>
                </c:pt>
                <c:pt idx="4190">
                  <c:v>2.1336999999999998E-2</c:v>
                </c:pt>
                <c:pt idx="4191">
                  <c:v>2.1457E-2</c:v>
                </c:pt>
                <c:pt idx="4192">
                  <c:v>2.1576999999999999E-2</c:v>
                </c:pt>
                <c:pt idx="4193">
                  <c:v>2.1697000000000001E-2</c:v>
                </c:pt>
                <c:pt idx="4194">
                  <c:v>2.1817E-2</c:v>
                </c:pt>
                <c:pt idx="4195">
                  <c:v>2.1937999999999999E-2</c:v>
                </c:pt>
                <c:pt idx="4196">
                  <c:v>2.2058999999999999E-2</c:v>
                </c:pt>
                <c:pt idx="4197">
                  <c:v>2.2179999999999998E-2</c:v>
                </c:pt>
                <c:pt idx="4198">
                  <c:v>2.2301999999999999E-2</c:v>
                </c:pt>
                <c:pt idx="4199">
                  <c:v>2.2422999999999998E-2</c:v>
                </c:pt>
                <c:pt idx="4200">
                  <c:v>2.2544999999999999E-2</c:v>
                </c:pt>
                <c:pt idx="4201">
                  <c:v>2.2668000000000001E-2</c:v>
                </c:pt>
                <c:pt idx="4202">
                  <c:v>2.2790000000000001E-2</c:v>
                </c:pt>
                <c:pt idx="4203">
                  <c:v>2.2912999999999999E-2</c:v>
                </c:pt>
                <c:pt idx="4204">
                  <c:v>2.3036000000000001E-2</c:v>
                </c:pt>
                <c:pt idx="4205">
                  <c:v>2.3158999999999999E-2</c:v>
                </c:pt>
                <c:pt idx="4206">
                  <c:v>2.3282000000000001E-2</c:v>
                </c:pt>
                <c:pt idx="4207">
                  <c:v>2.3406E-2</c:v>
                </c:pt>
                <c:pt idx="4208">
                  <c:v>2.3529999999999999E-2</c:v>
                </c:pt>
                <c:pt idx="4209">
                  <c:v>2.3654000000000001E-2</c:v>
                </c:pt>
                <c:pt idx="4210">
                  <c:v>2.3778000000000001E-2</c:v>
                </c:pt>
                <c:pt idx="4211">
                  <c:v>2.3902E-2</c:v>
                </c:pt>
                <c:pt idx="4212">
                  <c:v>2.4027E-2</c:v>
                </c:pt>
                <c:pt idx="4213">
                  <c:v>2.4150999999999999E-2</c:v>
                </c:pt>
                <c:pt idx="4214">
                  <c:v>2.4275999999999999E-2</c:v>
                </c:pt>
                <c:pt idx="4215">
                  <c:v>2.4400999999999999E-2</c:v>
                </c:pt>
                <c:pt idx="4216">
                  <c:v>2.4525999999999999E-2</c:v>
                </c:pt>
                <c:pt idx="4217">
                  <c:v>2.4652E-2</c:v>
                </c:pt>
                <c:pt idx="4218">
                  <c:v>2.4777E-2</c:v>
                </c:pt>
                <c:pt idx="4219">
                  <c:v>2.4903000000000002E-2</c:v>
                </c:pt>
                <c:pt idx="4220">
                  <c:v>2.5028000000000002E-2</c:v>
                </c:pt>
                <c:pt idx="4221">
                  <c:v>2.5153999999999999E-2</c:v>
                </c:pt>
                <c:pt idx="4222">
                  <c:v>2.528E-2</c:v>
                </c:pt>
                <c:pt idx="4223">
                  <c:v>2.5406000000000001E-2</c:v>
                </c:pt>
                <c:pt idx="4224">
                  <c:v>2.5531999999999999E-2</c:v>
                </c:pt>
                <c:pt idx="4225">
                  <c:v>2.5658E-2</c:v>
                </c:pt>
                <c:pt idx="4226">
                  <c:v>2.5784999999999999E-2</c:v>
                </c:pt>
                <c:pt idx="4227">
                  <c:v>2.5911E-2</c:v>
                </c:pt>
                <c:pt idx="4228">
                  <c:v>2.6037000000000001E-2</c:v>
                </c:pt>
                <c:pt idx="4229">
                  <c:v>2.6164E-2</c:v>
                </c:pt>
                <c:pt idx="4230">
                  <c:v>2.6290000000000001E-2</c:v>
                </c:pt>
                <c:pt idx="4231">
                  <c:v>2.6417E-2</c:v>
                </c:pt>
                <c:pt idx="4232">
                  <c:v>2.6543000000000001E-2</c:v>
                </c:pt>
                <c:pt idx="4233">
                  <c:v>2.6669999999999999E-2</c:v>
                </c:pt>
                <c:pt idx="4234">
                  <c:v>2.6797000000000001E-2</c:v>
                </c:pt>
                <c:pt idx="4235">
                  <c:v>2.6922999999999999E-2</c:v>
                </c:pt>
                <c:pt idx="4236">
                  <c:v>2.7050000000000001E-2</c:v>
                </c:pt>
                <c:pt idx="4237">
                  <c:v>2.7177E-2</c:v>
                </c:pt>
                <c:pt idx="4238">
                  <c:v>2.7303000000000001E-2</c:v>
                </c:pt>
                <c:pt idx="4239">
                  <c:v>2.743E-2</c:v>
                </c:pt>
                <c:pt idx="4240">
                  <c:v>2.7556000000000001E-2</c:v>
                </c:pt>
                <c:pt idx="4241">
                  <c:v>2.7682999999999999E-2</c:v>
                </c:pt>
                <c:pt idx="4242">
                  <c:v>2.7809E-2</c:v>
                </c:pt>
                <c:pt idx="4243">
                  <c:v>2.7935999999999999E-2</c:v>
                </c:pt>
                <c:pt idx="4244">
                  <c:v>2.8062E-2</c:v>
                </c:pt>
                <c:pt idx="4245">
                  <c:v>2.8188999999999999E-2</c:v>
                </c:pt>
                <c:pt idx="4246">
                  <c:v>2.8315E-2</c:v>
                </c:pt>
                <c:pt idx="4247">
                  <c:v>2.8441000000000001E-2</c:v>
                </c:pt>
                <c:pt idx="4248">
                  <c:v>2.8566999999999999E-2</c:v>
                </c:pt>
                <c:pt idx="4249">
                  <c:v>2.8693E-2</c:v>
                </c:pt>
                <c:pt idx="4250">
                  <c:v>2.8819000000000001E-2</c:v>
                </c:pt>
                <c:pt idx="4251">
                  <c:v>2.8944999999999999E-2</c:v>
                </c:pt>
                <c:pt idx="4252">
                  <c:v>2.9069999999999999E-2</c:v>
                </c:pt>
                <c:pt idx="4253">
                  <c:v>2.9196E-2</c:v>
                </c:pt>
                <c:pt idx="4254">
                  <c:v>2.9321E-2</c:v>
                </c:pt>
                <c:pt idx="4255">
                  <c:v>2.9446E-2</c:v>
                </c:pt>
                <c:pt idx="4256">
                  <c:v>2.9571E-2</c:v>
                </c:pt>
                <c:pt idx="4257">
                  <c:v>2.9696E-2</c:v>
                </c:pt>
                <c:pt idx="4258">
                  <c:v>2.9821E-2</c:v>
                </c:pt>
                <c:pt idx="4259">
                  <c:v>2.9944999999999999E-2</c:v>
                </c:pt>
                <c:pt idx="4260">
                  <c:v>3.007E-2</c:v>
                </c:pt>
                <c:pt idx="4261">
                  <c:v>3.0193999999999999E-2</c:v>
                </c:pt>
                <c:pt idx="4262">
                  <c:v>3.0318000000000001E-2</c:v>
                </c:pt>
                <c:pt idx="4263">
                  <c:v>3.0440999999999999E-2</c:v>
                </c:pt>
                <c:pt idx="4264">
                  <c:v>3.0564999999999998E-2</c:v>
                </c:pt>
                <c:pt idx="4265">
                  <c:v>3.0688E-2</c:v>
                </c:pt>
                <c:pt idx="4266">
                  <c:v>3.0811000000000002E-2</c:v>
                </c:pt>
                <c:pt idx="4267">
                  <c:v>3.0932999999999999E-2</c:v>
                </c:pt>
                <c:pt idx="4268">
                  <c:v>3.1056E-2</c:v>
                </c:pt>
                <c:pt idx="4269">
                  <c:v>3.1178000000000001E-2</c:v>
                </c:pt>
                <c:pt idx="4270">
                  <c:v>3.1300000000000001E-2</c:v>
                </c:pt>
                <c:pt idx="4271">
                  <c:v>3.1421999999999999E-2</c:v>
                </c:pt>
                <c:pt idx="4272">
                  <c:v>3.1543000000000002E-2</c:v>
                </c:pt>
                <c:pt idx="4273">
                  <c:v>3.1663999999999998E-2</c:v>
                </c:pt>
                <c:pt idx="4274">
                  <c:v>3.1784E-2</c:v>
                </c:pt>
                <c:pt idx="4275">
                  <c:v>3.1905000000000003E-2</c:v>
                </c:pt>
                <c:pt idx="4276">
                  <c:v>3.2024999999999998E-2</c:v>
                </c:pt>
                <c:pt idx="4277">
                  <c:v>3.2143999999999999E-2</c:v>
                </c:pt>
                <c:pt idx="4278">
                  <c:v>3.2264000000000001E-2</c:v>
                </c:pt>
                <c:pt idx="4279">
                  <c:v>3.2383000000000002E-2</c:v>
                </c:pt>
                <c:pt idx="4280">
                  <c:v>3.2501000000000002E-2</c:v>
                </c:pt>
                <c:pt idx="4281">
                  <c:v>3.2619000000000002E-2</c:v>
                </c:pt>
                <c:pt idx="4282">
                  <c:v>3.2737000000000002E-2</c:v>
                </c:pt>
                <c:pt idx="4283">
                  <c:v>3.2855000000000002E-2</c:v>
                </c:pt>
                <c:pt idx="4284">
                  <c:v>3.2972000000000001E-2</c:v>
                </c:pt>
                <c:pt idx="4285">
                  <c:v>3.3087999999999999E-2</c:v>
                </c:pt>
                <c:pt idx="4286">
                  <c:v>3.3203999999999997E-2</c:v>
                </c:pt>
                <c:pt idx="4287">
                  <c:v>3.3320000000000002E-2</c:v>
                </c:pt>
                <c:pt idx="4288">
                  <c:v>3.3434999999999999E-2</c:v>
                </c:pt>
                <c:pt idx="4289">
                  <c:v>3.3550000000000003E-2</c:v>
                </c:pt>
                <c:pt idx="4290">
                  <c:v>3.3663999999999999E-2</c:v>
                </c:pt>
                <c:pt idx="4291">
                  <c:v>3.3778000000000002E-2</c:v>
                </c:pt>
                <c:pt idx="4292">
                  <c:v>3.3890999999999998E-2</c:v>
                </c:pt>
                <c:pt idx="4293">
                  <c:v>3.4004E-2</c:v>
                </c:pt>
                <c:pt idx="4294">
                  <c:v>3.4117000000000001E-2</c:v>
                </c:pt>
                <c:pt idx="4295">
                  <c:v>3.4228000000000001E-2</c:v>
                </c:pt>
                <c:pt idx="4296">
                  <c:v>3.4340000000000002E-2</c:v>
                </c:pt>
                <c:pt idx="4297">
                  <c:v>3.4451000000000002E-2</c:v>
                </c:pt>
                <c:pt idx="4298">
                  <c:v>3.4561000000000001E-2</c:v>
                </c:pt>
                <c:pt idx="4299">
                  <c:v>3.4671E-2</c:v>
                </c:pt>
                <c:pt idx="4300">
                  <c:v>3.4779999999999998E-2</c:v>
                </c:pt>
                <c:pt idx="4301">
                  <c:v>3.4888000000000002E-2</c:v>
                </c:pt>
                <c:pt idx="4302">
                  <c:v>3.4995999999999999E-2</c:v>
                </c:pt>
                <c:pt idx="4303">
                  <c:v>3.5104000000000003E-2</c:v>
                </c:pt>
                <c:pt idx="4304">
                  <c:v>3.5210999999999999E-2</c:v>
                </c:pt>
                <c:pt idx="4305">
                  <c:v>3.5317000000000001E-2</c:v>
                </c:pt>
                <c:pt idx="4306">
                  <c:v>3.5422000000000002E-2</c:v>
                </c:pt>
                <c:pt idx="4307">
                  <c:v>3.5527000000000003E-2</c:v>
                </c:pt>
                <c:pt idx="4308">
                  <c:v>3.5631999999999997E-2</c:v>
                </c:pt>
                <c:pt idx="4309">
                  <c:v>3.5735000000000003E-2</c:v>
                </c:pt>
                <c:pt idx="4310">
                  <c:v>3.5838000000000002E-2</c:v>
                </c:pt>
                <c:pt idx="4311">
                  <c:v>3.5941000000000001E-2</c:v>
                </c:pt>
                <c:pt idx="4312">
                  <c:v>3.6042999999999999E-2</c:v>
                </c:pt>
                <c:pt idx="4313">
                  <c:v>3.6144000000000003E-2</c:v>
                </c:pt>
                <c:pt idx="4314">
                  <c:v>3.6243999999999998E-2</c:v>
                </c:pt>
                <c:pt idx="4315">
                  <c:v>3.6344000000000001E-2</c:v>
                </c:pt>
                <c:pt idx="4316">
                  <c:v>3.6443000000000003E-2</c:v>
                </c:pt>
                <c:pt idx="4317">
                  <c:v>3.6540999999999997E-2</c:v>
                </c:pt>
                <c:pt idx="4318">
                  <c:v>3.6638999999999998E-2</c:v>
                </c:pt>
                <c:pt idx="4319">
                  <c:v>3.6735999999999998E-2</c:v>
                </c:pt>
                <c:pt idx="4320">
                  <c:v>3.6831999999999997E-2</c:v>
                </c:pt>
                <c:pt idx="4321">
                  <c:v>3.6927000000000001E-2</c:v>
                </c:pt>
                <c:pt idx="4322">
                  <c:v>3.7021999999999999E-2</c:v>
                </c:pt>
                <c:pt idx="4323">
                  <c:v>3.7116000000000003E-2</c:v>
                </c:pt>
                <c:pt idx="4324">
                  <c:v>3.7208999999999999E-2</c:v>
                </c:pt>
                <c:pt idx="4325">
                  <c:v>3.7301000000000001E-2</c:v>
                </c:pt>
                <c:pt idx="4326">
                  <c:v>3.7393000000000003E-2</c:v>
                </c:pt>
                <c:pt idx="4327">
                  <c:v>3.7483000000000002E-2</c:v>
                </c:pt>
                <c:pt idx="4328">
                  <c:v>3.7573000000000002E-2</c:v>
                </c:pt>
                <c:pt idx="4329">
                  <c:v>3.7663000000000002E-2</c:v>
                </c:pt>
                <c:pt idx="4330">
                  <c:v>3.7751E-2</c:v>
                </c:pt>
                <c:pt idx="4331">
                  <c:v>3.7838999999999998E-2</c:v>
                </c:pt>
                <c:pt idx="4332">
                  <c:v>3.7925E-2</c:v>
                </c:pt>
                <c:pt idx="4333">
                  <c:v>3.8011000000000003E-2</c:v>
                </c:pt>
                <c:pt idx="4334">
                  <c:v>3.8095999999999998E-2</c:v>
                </c:pt>
                <c:pt idx="4335">
                  <c:v>3.8179999999999999E-2</c:v>
                </c:pt>
                <c:pt idx="4336">
                  <c:v>3.8263999999999999E-2</c:v>
                </c:pt>
                <c:pt idx="4337">
                  <c:v>3.8345999999999998E-2</c:v>
                </c:pt>
                <c:pt idx="4338">
                  <c:v>3.8427999999999997E-2</c:v>
                </c:pt>
                <c:pt idx="4339">
                  <c:v>3.8509000000000002E-2</c:v>
                </c:pt>
                <c:pt idx="4340">
                  <c:v>3.8587999999999997E-2</c:v>
                </c:pt>
                <c:pt idx="4341">
                  <c:v>3.8667E-2</c:v>
                </c:pt>
                <c:pt idx="4342">
                  <c:v>3.8746000000000003E-2</c:v>
                </c:pt>
                <c:pt idx="4343">
                  <c:v>3.8823000000000003E-2</c:v>
                </c:pt>
                <c:pt idx="4344">
                  <c:v>3.8899000000000003E-2</c:v>
                </c:pt>
                <c:pt idx="4345">
                  <c:v>3.8974000000000002E-2</c:v>
                </c:pt>
                <c:pt idx="4346">
                  <c:v>3.9049E-2</c:v>
                </c:pt>
                <c:pt idx="4347">
                  <c:v>3.9121999999999997E-2</c:v>
                </c:pt>
                <c:pt idx="4348">
                  <c:v>3.9195000000000001E-2</c:v>
                </c:pt>
                <c:pt idx="4349">
                  <c:v>3.9267000000000003E-2</c:v>
                </c:pt>
                <c:pt idx="4350">
                  <c:v>3.9336999999999997E-2</c:v>
                </c:pt>
                <c:pt idx="4351">
                  <c:v>3.9406999999999998E-2</c:v>
                </c:pt>
                <c:pt idx="4352">
                  <c:v>3.9475999999999997E-2</c:v>
                </c:pt>
                <c:pt idx="4353">
                  <c:v>3.9544000000000003E-2</c:v>
                </c:pt>
                <c:pt idx="4354">
                  <c:v>3.9609999999999999E-2</c:v>
                </c:pt>
                <c:pt idx="4355">
                  <c:v>3.9676000000000003E-2</c:v>
                </c:pt>
                <c:pt idx="4356">
                  <c:v>3.9740999999999999E-2</c:v>
                </c:pt>
                <c:pt idx="4357">
                  <c:v>3.9805E-2</c:v>
                </c:pt>
                <c:pt idx="4358">
                  <c:v>3.9868000000000001E-2</c:v>
                </c:pt>
                <c:pt idx="4359">
                  <c:v>3.993E-2</c:v>
                </c:pt>
                <c:pt idx="4360">
                  <c:v>3.9990999999999999E-2</c:v>
                </c:pt>
                <c:pt idx="4361">
                  <c:v>4.0051000000000003E-2</c:v>
                </c:pt>
                <c:pt idx="4362">
                  <c:v>4.011E-2</c:v>
                </c:pt>
                <c:pt idx="4363">
                  <c:v>4.0168000000000002E-2</c:v>
                </c:pt>
                <c:pt idx="4364">
                  <c:v>4.0224999999999997E-2</c:v>
                </c:pt>
                <c:pt idx="4365">
                  <c:v>4.0280999999999997E-2</c:v>
                </c:pt>
                <c:pt idx="4366">
                  <c:v>4.0335000000000003E-2</c:v>
                </c:pt>
                <c:pt idx="4367">
                  <c:v>4.0389000000000001E-2</c:v>
                </c:pt>
                <c:pt idx="4368">
                  <c:v>4.0441999999999999E-2</c:v>
                </c:pt>
                <c:pt idx="4369">
                  <c:v>4.0494000000000002E-2</c:v>
                </c:pt>
                <c:pt idx="4370">
                  <c:v>4.0544999999999998E-2</c:v>
                </c:pt>
                <c:pt idx="4371">
                  <c:v>4.0593999999999998E-2</c:v>
                </c:pt>
                <c:pt idx="4372">
                  <c:v>4.0642999999999999E-2</c:v>
                </c:pt>
                <c:pt idx="4373">
                  <c:v>4.0689999999999997E-2</c:v>
                </c:pt>
                <c:pt idx="4374">
                  <c:v>4.0737000000000002E-2</c:v>
                </c:pt>
                <c:pt idx="4375">
                  <c:v>4.0781999999999999E-2</c:v>
                </c:pt>
                <c:pt idx="4376">
                  <c:v>4.0827000000000002E-2</c:v>
                </c:pt>
                <c:pt idx="4377">
                  <c:v>4.0869999999999997E-2</c:v>
                </c:pt>
                <c:pt idx="4378">
                  <c:v>4.0911999999999997E-2</c:v>
                </c:pt>
                <c:pt idx="4379">
                  <c:v>4.0953000000000003E-2</c:v>
                </c:pt>
                <c:pt idx="4380">
                  <c:v>4.0994000000000003E-2</c:v>
                </c:pt>
                <c:pt idx="4381">
                  <c:v>4.1033E-2</c:v>
                </c:pt>
                <c:pt idx="4382">
                  <c:v>4.1071000000000003E-2</c:v>
                </c:pt>
                <c:pt idx="4383">
                  <c:v>4.1106999999999998E-2</c:v>
                </c:pt>
                <c:pt idx="4384">
                  <c:v>4.1142999999999999E-2</c:v>
                </c:pt>
                <c:pt idx="4385">
                  <c:v>4.1177999999999999E-2</c:v>
                </c:pt>
                <c:pt idx="4386">
                  <c:v>4.1210999999999998E-2</c:v>
                </c:pt>
                <c:pt idx="4387">
                  <c:v>4.1244000000000003E-2</c:v>
                </c:pt>
                <c:pt idx="4388">
                  <c:v>4.1274999999999999E-2</c:v>
                </c:pt>
                <c:pt idx="4389">
                  <c:v>4.1305000000000001E-2</c:v>
                </c:pt>
                <c:pt idx="4390">
                  <c:v>4.1334999999999997E-2</c:v>
                </c:pt>
                <c:pt idx="4391">
                  <c:v>4.1362999999999997E-2</c:v>
                </c:pt>
                <c:pt idx="4392">
                  <c:v>4.1390000000000003E-2</c:v>
                </c:pt>
                <c:pt idx="4393">
                  <c:v>4.1415E-2</c:v>
                </c:pt>
                <c:pt idx="4394">
                  <c:v>4.1439999999999998E-2</c:v>
                </c:pt>
                <c:pt idx="4395">
                  <c:v>4.1464000000000001E-2</c:v>
                </c:pt>
                <c:pt idx="4396">
                  <c:v>4.1486000000000002E-2</c:v>
                </c:pt>
                <c:pt idx="4397">
                  <c:v>4.1508000000000003E-2</c:v>
                </c:pt>
                <c:pt idx="4398">
                  <c:v>4.1528000000000002E-2</c:v>
                </c:pt>
                <c:pt idx="4399">
                  <c:v>4.1547000000000001E-2</c:v>
                </c:pt>
                <c:pt idx="4400">
                  <c:v>4.1564999999999998E-2</c:v>
                </c:pt>
                <c:pt idx="4401">
                  <c:v>4.1582000000000001E-2</c:v>
                </c:pt>
                <c:pt idx="4402">
                  <c:v>4.1598000000000003E-2</c:v>
                </c:pt>
                <c:pt idx="4403">
                  <c:v>4.1612000000000003E-2</c:v>
                </c:pt>
                <c:pt idx="4404">
                  <c:v>4.1626000000000003E-2</c:v>
                </c:pt>
                <c:pt idx="4405">
                  <c:v>4.1638000000000001E-2</c:v>
                </c:pt>
                <c:pt idx="4406">
                  <c:v>4.165E-2</c:v>
                </c:pt>
                <c:pt idx="4407">
                  <c:v>4.1660000000000003E-2</c:v>
                </c:pt>
                <c:pt idx="4408">
                  <c:v>4.1668999999999998E-2</c:v>
                </c:pt>
                <c:pt idx="4409">
                  <c:v>4.1676999999999999E-2</c:v>
                </c:pt>
                <c:pt idx="4410">
                  <c:v>4.1683999999999999E-2</c:v>
                </c:pt>
                <c:pt idx="4411">
                  <c:v>4.1688999999999997E-2</c:v>
                </c:pt>
                <c:pt idx="4412">
                  <c:v>4.1694000000000002E-2</c:v>
                </c:pt>
                <c:pt idx="4413">
                  <c:v>4.1696999999999998E-2</c:v>
                </c:pt>
                <c:pt idx="4414">
                  <c:v>4.1699E-2</c:v>
                </c:pt>
                <c:pt idx="4415">
                  <c:v>4.1700000000000001E-2</c:v>
                </c:pt>
                <c:pt idx="4416">
                  <c:v>4.1700000000000001E-2</c:v>
                </c:pt>
                <c:pt idx="4417">
                  <c:v>4.1699E-2</c:v>
                </c:pt>
                <c:pt idx="4418">
                  <c:v>4.1696999999999998E-2</c:v>
                </c:pt>
                <c:pt idx="4419">
                  <c:v>4.1694000000000002E-2</c:v>
                </c:pt>
                <c:pt idx="4420">
                  <c:v>4.1688999999999997E-2</c:v>
                </c:pt>
                <c:pt idx="4421">
                  <c:v>4.1683999999999999E-2</c:v>
                </c:pt>
                <c:pt idx="4422">
                  <c:v>4.1676999999999999E-2</c:v>
                </c:pt>
                <c:pt idx="4423">
                  <c:v>4.1668999999999998E-2</c:v>
                </c:pt>
                <c:pt idx="4424">
                  <c:v>4.1660000000000003E-2</c:v>
                </c:pt>
                <c:pt idx="4425">
                  <c:v>4.165E-2</c:v>
                </c:pt>
                <c:pt idx="4426">
                  <c:v>4.1638000000000001E-2</c:v>
                </c:pt>
                <c:pt idx="4427">
                  <c:v>4.1626000000000003E-2</c:v>
                </c:pt>
                <c:pt idx="4428">
                  <c:v>4.1612999999999997E-2</c:v>
                </c:pt>
                <c:pt idx="4429">
                  <c:v>4.1598000000000003E-2</c:v>
                </c:pt>
                <c:pt idx="4430">
                  <c:v>4.1582000000000001E-2</c:v>
                </c:pt>
                <c:pt idx="4431">
                  <c:v>4.1564999999999998E-2</c:v>
                </c:pt>
                <c:pt idx="4432">
                  <c:v>4.1547000000000001E-2</c:v>
                </c:pt>
                <c:pt idx="4433">
                  <c:v>4.1528000000000002E-2</c:v>
                </c:pt>
                <c:pt idx="4434">
                  <c:v>4.1508000000000003E-2</c:v>
                </c:pt>
                <c:pt idx="4435">
                  <c:v>4.1487000000000003E-2</c:v>
                </c:pt>
              </c:numCache>
            </c:numRef>
          </c:xVal>
          <c:yVal>
            <c:numRef>
              <c:f>Schrodinger!$Q$460:$Q$4895</c:f>
              <c:numCache>
                <c:formatCode>General</c:formatCode>
                <c:ptCount val="4436"/>
                <c:pt idx="1468">
                  <c:v>0.11778172588832488</c:v>
                </c:pt>
                <c:pt idx="1469">
                  <c:v>0.11778172588832488</c:v>
                </c:pt>
                <c:pt idx="1470">
                  <c:v>0.11778272588832488</c:v>
                </c:pt>
                <c:pt idx="1471">
                  <c:v>0.11778272588832488</c:v>
                </c:pt>
                <c:pt idx="1472">
                  <c:v>0.11778372588832488</c:v>
                </c:pt>
                <c:pt idx="1473">
                  <c:v>0.11778472588832488</c:v>
                </c:pt>
                <c:pt idx="1474">
                  <c:v>0.11778672588832488</c:v>
                </c:pt>
                <c:pt idx="1475">
                  <c:v>0.11778772588832488</c:v>
                </c:pt>
                <c:pt idx="1476">
                  <c:v>0.11778972588832488</c:v>
                </c:pt>
                <c:pt idx="1477">
                  <c:v>0.11779172588832489</c:v>
                </c:pt>
                <c:pt idx="1478">
                  <c:v>0.11779472588832489</c:v>
                </c:pt>
                <c:pt idx="1479">
                  <c:v>0.11779772588832488</c:v>
                </c:pt>
                <c:pt idx="1480">
                  <c:v>0.11780072588832488</c:v>
                </c:pt>
                <c:pt idx="1481">
                  <c:v>0.11780372588832488</c:v>
                </c:pt>
                <c:pt idx="1482">
                  <c:v>0.11780672588832489</c:v>
                </c:pt>
                <c:pt idx="1483">
                  <c:v>0.11781072588832488</c:v>
                </c:pt>
                <c:pt idx="1484">
                  <c:v>0.11781472588832488</c:v>
                </c:pt>
                <c:pt idx="1485">
                  <c:v>0.11781872588832489</c:v>
                </c:pt>
                <c:pt idx="1486">
                  <c:v>0.11782372588832488</c:v>
                </c:pt>
                <c:pt idx="1487">
                  <c:v>0.11782772588832488</c:v>
                </c:pt>
                <c:pt idx="1488">
                  <c:v>0.11783272588832489</c:v>
                </c:pt>
                <c:pt idx="1489">
                  <c:v>0.11783872588832488</c:v>
                </c:pt>
                <c:pt idx="1490">
                  <c:v>0.11784372588832488</c:v>
                </c:pt>
                <c:pt idx="1491">
                  <c:v>0.11784972588832489</c:v>
                </c:pt>
                <c:pt idx="1492">
                  <c:v>0.11785572588832488</c:v>
                </c:pt>
                <c:pt idx="1493">
                  <c:v>0.11786172588832489</c:v>
                </c:pt>
                <c:pt idx="1494">
                  <c:v>0.11786872588832488</c:v>
                </c:pt>
                <c:pt idx="1495">
                  <c:v>0.11787472588832489</c:v>
                </c:pt>
                <c:pt idx="1496">
                  <c:v>0.11788172588832488</c:v>
                </c:pt>
                <c:pt idx="1497">
                  <c:v>0.11788972588832489</c:v>
                </c:pt>
                <c:pt idx="1498">
                  <c:v>0.11789672588832488</c:v>
                </c:pt>
                <c:pt idx="1499">
                  <c:v>0.11790472588832489</c:v>
                </c:pt>
                <c:pt idx="1500">
                  <c:v>0.11791272588832488</c:v>
                </c:pt>
                <c:pt idx="1501">
                  <c:v>0.11792072588832488</c:v>
                </c:pt>
                <c:pt idx="1502">
                  <c:v>0.11792872588832488</c:v>
                </c:pt>
                <c:pt idx="1503">
                  <c:v>0.11793772588832488</c:v>
                </c:pt>
                <c:pt idx="1504">
                  <c:v>0.11794672588832489</c:v>
                </c:pt>
                <c:pt idx="1505">
                  <c:v>0.11795572588832488</c:v>
                </c:pt>
                <c:pt idx="1506">
                  <c:v>0.11796472588832488</c:v>
                </c:pt>
                <c:pt idx="1507">
                  <c:v>0.11797472588832489</c:v>
                </c:pt>
                <c:pt idx="1508">
                  <c:v>0.11798472588832488</c:v>
                </c:pt>
                <c:pt idx="1509">
                  <c:v>0.11799472588832488</c:v>
                </c:pt>
                <c:pt idx="1510">
                  <c:v>0.11800472588832488</c:v>
                </c:pt>
                <c:pt idx="1511">
                  <c:v>0.11801472588832489</c:v>
                </c:pt>
                <c:pt idx="1512">
                  <c:v>0.11802572588832488</c:v>
                </c:pt>
                <c:pt idx="1513">
                  <c:v>0.11803672588832488</c:v>
                </c:pt>
                <c:pt idx="1514">
                  <c:v>0.11804772588832488</c:v>
                </c:pt>
                <c:pt idx="1515">
                  <c:v>0.11805972588832488</c:v>
                </c:pt>
                <c:pt idx="1516">
                  <c:v>0.11807072588832489</c:v>
                </c:pt>
                <c:pt idx="1517">
                  <c:v>0.11808272588832489</c:v>
                </c:pt>
                <c:pt idx="1518">
                  <c:v>0.11809472588832488</c:v>
                </c:pt>
                <c:pt idx="1519">
                  <c:v>0.11810672588832488</c:v>
                </c:pt>
                <c:pt idx="1520">
                  <c:v>0.11811972588832488</c:v>
                </c:pt>
                <c:pt idx="1521">
                  <c:v>0.11813172588832488</c:v>
                </c:pt>
                <c:pt idx="1522">
                  <c:v>0.11814472588832488</c:v>
                </c:pt>
                <c:pt idx="1523">
                  <c:v>0.11815772588832488</c:v>
                </c:pt>
                <c:pt idx="1524">
                  <c:v>0.11817072588832488</c:v>
                </c:pt>
                <c:pt idx="1525">
                  <c:v>0.11818372588832488</c:v>
                </c:pt>
                <c:pt idx="1526">
                  <c:v>0.11819772588832488</c:v>
                </c:pt>
                <c:pt idx="1527">
                  <c:v>0.11821172588832488</c:v>
                </c:pt>
                <c:pt idx="1528">
                  <c:v>0.11822572588832488</c:v>
                </c:pt>
                <c:pt idx="1529">
                  <c:v>0.11823972588832488</c:v>
                </c:pt>
                <c:pt idx="1530">
                  <c:v>0.11825372588832488</c:v>
                </c:pt>
                <c:pt idx="1531">
                  <c:v>0.11826772588832488</c:v>
                </c:pt>
                <c:pt idx="1532">
                  <c:v>0.11828272588832488</c:v>
                </c:pt>
                <c:pt idx="1533">
                  <c:v>0.11829772588832488</c:v>
                </c:pt>
                <c:pt idx="1534">
                  <c:v>0.11831272588832488</c:v>
                </c:pt>
                <c:pt idx="1535">
                  <c:v>0.11832772588832488</c:v>
                </c:pt>
                <c:pt idx="1536">
                  <c:v>0.11834272588832488</c:v>
                </c:pt>
                <c:pt idx="1537">
                  <c:v>0.11835772588832488</c:v>
                </c:pt>
                <c:pt idx="1538">
                  <c:v>0.11837372588832488</c:v>
                </c:pt>
                <c:pt idx="1539">
                  <c:v>0.11838872588832489</c:v>
                </c:pt>
                <c:pt idx="1540">
                  <c:v>0.11840472588832489</c:v>
                </c:pt>
                <c:pt idx="1541">
                  <c:v>0.11842072588832488</c:v>
                </c:pt>
                <c:pt idx="1542">
                  <c:v>0.11843672588832488</c:v>
                </c:pt>
                <c:pt idx="1543">
                  <c:v>0.11845272588832488</c:v>
                </c:pt>
                <c:pt idx="1544">
                  <c:v>0.11846972588832488</c:v>
                </c:pt>
                <c:pt idx="1545">
                  <c:v>0.11848572588832489</c:v>
                </c:pt>
                <c:pt idx="1546">
                  <c:v>0.11850272588832489</c:v>
                </c:pt>
                <c:pt idx="1547">
                  <c:v>0.11851872588832488</c:v>
                </c:pt>
                <c:pt idx="1548">
                  <c:v>0.11853572588832488</c:v>
                </c:pt>
                <c:pt idx="1549">
                  <c:v>0.11855272588832488</c:v>
                </c:pt>
                <c:pt idx="1550">
                  <c:v>0.11856872588832489</c:v>
                </c:pt>
                <c:pt idx="1551">
                  <c:v>0.11858572588832489</c:v>
                </c:pt>
                <c:pt idx="1552">
                  <c:v>0.11860272588832488</c:v>
                </c:pt>
                <c:pt idx="1553">
                  <c:v>0.11861972588832488</c:v>
                </c:pt>
                <c:pt idx="1554">
                  <c:v>0.11863772588832489</c:v>
                </c:pt>
                <c:pt idx="1555">
                  <c:v>0.11865472588832489</c:v>
                </c:pt>
                <c:pt idx="1556">
                  <c:v>0.11867172588832488</c:v>
                </c:pt>
                <c:pt idx="1557">
                  <c:v>0.11868872588832488</c:v>
                </c:pt>
                <c:pt idx="1558">
                  <c:v>0.11870672588832488</c:v>
                </c:pt>
                <c:pt idx="1559">
                  <c:v>0.11872372588832489</c:v>
                </c:pt>
                <c:pt idx="1560">
                  <c:v>0.11874072588832488</c:v>
                </c:pt>
                <c:pt idx="1561">
                  <c:v>0.11875872588832488</c:v>
                </c:pt>
                <c:pt idx="1562">
                  <c:v>0.11877572588832488</c:v>
                </c:pt>
                <c:pt idx="1563">
                  <c:v>0.11879372588832489</c:v>
                </c:pt>
                <c:pt idx="1564">
                  <c:v>0.11881072588832488</c:v>
                </c:pt>
                <c:pt idx="1565">
                  <c:v>0.11882772588832488</c:v>
                </c:pt>
                <c:pt idx="1566">
                  <c:v>0.11884572588832489</c:v>
                </c:pt>
                <c:pt idx="1567">
                  <c:v>0.11886272588832489</c:v>
                </c:pt>
                <c:pt idx="1568">
                  <c:v>0.11887972588832488</c:v>
                </c:pt>
                <c:pt idx="1569">
                  <c:v>0.11889772588832488</c:v>
                </c:pt>
                <c:pt idx="1570">
                  <c:v>0.11891472588832488</c:v>
                </c:pt>
                <c:pt idx="1571">
                  <c:v>0.11893172588832489</c:v>
                </c:pt>
                <c:pt idx="1572">
                  <c:v>0.11894872588832488</c:v>
                </c:pt>
                <c:pt idx="1573">
                  <c:v>0.11896572588832488</c:v>
                </c:pt>
                <c:pt idx="1574">
                  <c:v>0.11898272588832488</c:v>
                </c:pt>
                <c:pt idx="1575">
                  <c:v>0.11899972588832489</c:v>
                </c:pt>
                <c:pt idx="1576">
                  <c:v>0.11901672588832488</c:v>
                </c:pt>
                <c:pt idx="1577">
                  <c:v>0.11903272588832488</c:v>
                </c:pt>
                <c:pt idx="1578">
                  <c:v>0.11904972588832488</c:v>
                </c:pt>
                <c:pt idx="1579">
                  <c:v>0.11906572588832488</c:v>
                </c:pt>
                <c:pt idx="1580">
                  <c:v>0.11908172588832489</c:v>
                </c:pt>
                <c:pt idx="1581">
                  <c:v>0.11909872588832489</c:v>
                </c:pt>
                <c:pt idx="1582">
                  <c:v>0.11911472588832488</c:v>
                </c:pt>
                <c:pt idx="1583">
                  <c:v>0.11912972588832488</c:v>
                </c:pt>
                <c:pt idx="1584">
                  <c:v>0.11914572588832488</c:v>
                </c:pt>
                <c:pt idx="1585">
                  <c:v>0.11916072588832488</c:v>
                </c:pt>
                <c:pt idx="1586">
                  <c:v>0.11917672588832488</c:v>
                </c:pt>
                <c:pt idx="1587">
                  <c:v>0.11919172588832488</c:v>
                </c:pt>
                <c:pt idx="1588">
                  <c:v>0.11920672588832489</c:v>
                </c:pt>
                <c:pt idx="1589">
                  <c:v>0.11922072588832489</c:v>
                </c:pt>
                <c:pt idx="1590">
                  <c:v>0.11923572588832489</c:v>
                </c:pt>
                <c:pt idx="1591">
                  <c:v>0.11924972588832489</c:v>
                </c:pt>
                <c:pt idx="1592">
                  <c:v>0.11926372588832489</c:v>
                </c:pt>
                <c:pt idx="1593">
                  <c:v>0.11927672588832489</c:v>
                </c:pt>
                <c:pt idx="1594">
                  <c:v>0.11929072588832489</c:v>
                </c:pt>
                <c:pt idx="1595">
                  <c:v>0.11930372588832489</c:v>
                </c:pt>
                <c:pt idx="1596">
                  <c:v>0.11931572588832488</c:v>
                </c:pt>
                <c:pt idx="1597">
                  <c:v>0.11932872588832488</c:v>
                </c:pt>
                <c:pt idx="1598">
                  <c:v>0.11934072588832488</c:v>
                </c:pt>
                <c:pt idx="1599">
                  <c:v>0.11935272588832488</c:v>
                </c:pt>
                <c:pt idx="1600">
                  <c:v>0.11936472588832488</c:v>
                </c:pt>
                <c:pt idx="1601">
                  <c:v>0.11937572588832489</c:v>
                </c:pt>
                <c:pt idx="1602">
                  <c:v>0.11938672588832488</c:v>
                </c:pt>
                <c:pt idx="1603">
                  <c:v>0.11939672588832488</c:v>
                </c:pt>
                <c:pt idx="1604">
                  <c:v>0.11940672588832488</c:v>
                </c:pt>
                <c:pt idx="1605">
                  <c:v>0.11941672588832489</c:v>
                </c:pt>
                <c:pt idx="1606">
                  <c:v>0.11942672588832488</c:v>
                </c:pt>
                <c:pt idx="1607">
                  <c:v>0.11943572588832488</c:v>
                </c:pt>
                <c:pt idx="1608">
                  <c:v>0.11944372588832489</c:v>
                </c:pt>
                <c:pt idx="1609">
                  <c:v>0.11945172588832488</c:v>
                </c:pt>
                <c:pt idx="1610">
                  <c:v>0.11945972588832489</c:v>
                </c:pt>
                <c:pt idx="1611">
                  <c:v>0.11946772588832488</c:v>
                </c:pt>
                <c:pt idx="1612">
                  <c:v>0.11947372588832489</c:v>
                </c:pt>
                <c:pt idx="1613">
                  <c:v>0.11948072588832488</c:v>
                </c:pt>
                <c:pt idx="1614">
                  <c:v>0.11948672588832489</c:v>
                </c:pt>
                <c:pt idx="1615">
                  <c:v>0.11949172588832488</c:v>
                </c:pt>
                <c:pt idx="1616">
                  <c:v>0.11949672588832488</c:v>
                </c:pt>
                <c:pt idx="1617">
                  <c:v>0.11950172588832489</c:v>
                </c:pt>
                <c:pt idx="1618">
                  <c:v>0.11950572588832488</c:v>
                </c:pt>
                <c:pt idx="1619">
                  <c:v>0.11950972588832488</c:v>
                </c:pt>
                <c:pt idx="1620">
                  <c:v>0.11951272588832489</c:v>
                </c:pt>
                <c:pt idx="1621">
                  <c:v>0.11951572588832489</c:v>
                </c:pt>
                <c:pt idx="1622">
                  <c:v>0.11951772588832488</c:v>
                </c:pt>
                <c:pt idx="1623">
                  <c:v>0.11951872588832488</c:v>
                </c:pt>
                <c:pt idx="1624">
                  <c:v>0.11951972588832488</c:v>
                </c:pt>
                <c:pt idx="1625">
                  <c:v>0.11952072588832488</c:v>
                </c:pt>
                <c:pt idx="1626">
                  <c:v>0.11952072588832488</c:v>
                </c:pt>
                <c:pt idx="1627">
                  <c:v>0.11951972588832488</c:v>
                </c:pt>
                <c:pt idx="1628">
                  <c:v>0.11951872588832488</c:v>
                </c:pt>
                <c:pt idx="1629">
                  <c:v>0.11951772588832488</c:v>
                </c:pt>
                <c:pt idx="1630">
                  <c:v>0.11951472588832489</c:v>
                </c:pt>
                <c:pt idx="1631">
                  <c:v>0.11951272588832489</c:v>
                </c:pt>
                <c:pt idx="1632">
                  <c:v>0.11950872588832488</c:v>
                </c:pt>
                <c:pt idx="1633">
                  <c:v>0.11950472588832488</c:v>
                </c:pt>
                <c:pt idx="1634">
                  <c:v>0.11950072588832489</c:v>
                </c:pt>
                <c:pt idx="1635">
                  <c:v>0.11949572588832488</c:v>
                </c:pt>
                <c:pt idx="1636">
                  <c:v>0.11949072588832488</c:v>
                </c:pt>
                <c:pt idx="1637">
                  <c:v>0.11948472588832489</c:v>
                </c:pt>
                <c:pt idx="1638">
                  <c:v>0.11947772588832488</c:v>
                </c:pt>
                <c:pt idx="1639">
                  <c:v>0.11947072588832489</c:v>
                </c:pt>
                <c:pt idx="1640">
                  <c:v>0.11946272588832488</c:v>
                </c:pt>
                <c:pt idx="1641">
                  <c:v>0.11945472588832488</c:v>
                </c:pt>
                <c:pt idx="1642">
                  <c:v>0.11944572588832489</c:v>
                </c:pt>
                <c:pt idx="1643">
                  <c:v>0.11943572588832488</c:v>
                </c:pt>
                <c:pt idx="1644">
                  <c:v>0.11942572588832488</c:v>
                </c:pt>
                <c:pt idx="1645">
                  <c:v>0.11941572588832489</c:v>
                </c:pt>
                <c:pt idx="1646">
                  <c:v>0.11940472588832489</c:v>
                </c:pt>
                <c:pt idx="1647">
                  <c:v>0.11939272588832488</c:v>
                </c:pt>
                <c:pt idx="1648">
                  <c:v>0.11938072588832488</c:v>
                </c:pt>
                <c:pt idx="1649">
                  <c:v>0.11936772588832488</c:v>
                </c:pt>
                <c:pt idx="1650">
                  <c:v>0.11935472588832488</c:v>
                </c:pt>
                <c:pt idx="1651">
                  <c:v>0.11934172588832488</c:v>
                </c:pt>
                <c:pt idx="1652">
                  <c:v>0.11932672588832488</c:v>
                </c:pt>
                <c:pt idx="1653">
                  <c:v>0.11931272588832488</c:v>
                </c:pt>
                <c:pt idx="1654">
                  <c:v>0.11929772588832488</c:v>
                </c:pt>
                <c:pt idx="1655">
                  <c:v>0.11928172588832488</c:v>
                </c:pt>
                <c:pt idx="1656">
                  <c:v>0.11926572588832489</c:v>
                </c:pt>
                <c:pt idx="1657">
                  <c:v>0.11924872588832489</c:v>
                </c:pt>
                <c:pt idx="1658">
                  <c:v>0.11923172588832488</c:v>
                </c:pt>
                <c:pt idx="1659">
                  <c:v>0.11921472588832488</c:v>
                </c:pt>
                <c:pt idx="1660">
                  <c:v>0.11919672588832488</c:v>
                </c:pt>
                <c:pt idx="1661">
                  <c:v>0.11917872588832489</c:v>
                </c:pt>
                <c:pt idx="1662">
                  <c:v>0.11916072588832488</c:v>
                </c:pt>
                <c:pt idx="1663">
                  <c:v>0.11914172588832488</c:v>
                </c:pt>
                <c:pt idx="1664">
                  <c:v>0.11912172588832488</c:v>
                </c:pt>
                <c:pt idx="1665">
                  <c:v>0.11910272588832488</c:v>
                </c:pt>
                <c:pt idx="1666">
                  <c:v>0.11908272588832489</c:v>
                </c:pt>
                <c:pt idx="1667">
                  <c:v>0.11906272588832488</c:v>
                </c:pt>
                <c:pt idx="1668">
                  <c:v>0.11904172588832489</c:v>
                </c:pt>
                <c:pt idx="1669">
                  <c:v>0.11902072588832488</c:v>
                </c:pt>
                <c:pt idx="1670">
                  <c:v>0.11899972588832489</c:v>
                </c:pt>
                <c:pt idx="1671">
                  <c:v>0.11897872588832488</c:v>
                </c:pt>
                <c:pt idx="1672">
                  <c:v>0.11895772588832489</c:v>
                </c:pt>
                <c:pt idx="1673">
                  <c:v>0.11893572588832488</c:v>
                </c:pt>
                <c:pt idx="1674">
                  <c:v>0.11891372588832488</c:v>
                </c:pt>
                <c:pt idx="1675">
                  <c:v>0.11889172588832488</c:v>
                </c:pt>
                <c:pt idx="1676">
                  <c:v>0.11886972588832488</c:v>
                </c:pt>
                <c:pt idx="1677">
                  <c:v>0.11884772588832489</c:v>
                </c:pt>
                <c:pt idx="1678">
                  <c:v>0.11882572588832488</c:v>
                </c:pt>
                <c:pt idx="1679">
                  <c:v>0.11880372588832488</c:v>
                </c:pt>
                <c:pt idx="1680">
                  <c:v>0.11878172588832488</c:v>
                </c:pt>
                <c:pt idx="1681">
                  <c:v>0.11875872588832488</c:v>
                </c:pt>
                <c:pt idx="1682">
                  <c:v>0.11873672588832489</c:v>
                </c:pt>
                <c:pt idx="1683">
                  <c:v>0.11871472588832488</c:v>
                </c:pt>
                <c:pt idx="1684">
                  <c:v>0.11869272588832488</c:v>
                </c:pt>
                <c:pt idx="1685">
                  <c:v>0.11867072588832488</c:v>
                </c:pt>
                <c:pt idx="1686">
                  <c:v>0.11864872588832488</c:v>
                </c:pt>
                <c:pt idx="1687">
                  <c:v>0.11862672588832489</c:v>
                </c:pt>
                <c:pt idx="1688">
                  <c:v>0.11860572588832488</c:v>
                </c:pt>
                <c:pt idx="1689">
                  <c:v>0.11858372588832489</c:v>
                </c:pt>
                <c:pt idx="1690">
                  <c:v>0.11856272588832488</c:v>
                </c:pt>
                <c:pt idx="1691">
                  <c:v>0.11854172588832489</c:v>
                </c:pt>
                <c:pt idx="1692">
                  <c:v>0.11852172588832488</c:v>
                </c:pt>
                <c:pt idx="1693">
                  <c:v>0.11850072588832489</c:v>
                </c:pt>
                <c:pt idx="1694">
                  <c:v>0.11848172588832488</c:v>
                </c:pt>
                <c:pt idx="1695">
                  <c:v>0.11846172588832488</c:v>
                </c:pt>
                <c:pt idx="1696">
                  <c:v>0.11844272588832488</c:v>
                </c:pt>
                <c:pt idx="1697">
                  <c:v>0.11842372588832488</c:v>
                </c:pt>
                <c:pt idx="1698">
                  <c:v>0.11840472588832489</c:v>
                </c:pt>
                <c:pt idx="1699">
                  <c:v>0.11838672588832488</c:v>
                </c:pt>
                <c:pt idx="1700">
                  <c:v>0.11836972588832488</c:v>
                </c:pt>
                <c:pt idx="1701">
                  <c:v>0.11835272588832488</c:v>
                </c:pt>
                <c:pt idx="1702">
                  <c:v>0.11833672588832488</c:v>
                </c:pt>
                <c:pt idx="1703">
                  <c:v>0.11832072588832489</c:v>
                </c:pt>
                <c:pt idx="1704">
                  <c:v>0.11830472588832489</c:v>
                </c:pt>
                <c:pt idx="1705">
                  <c:v>0.11829072588832489</c:v>
                </c:pt>
                <c:pt idx="1706">
                  <c:v>0.11827572588832488</c:v>
                </c:pt>
                <c:pt idx="1707">
                  <c:v>0.11826272588832488</c:v>
                </c:pt>
                <c:pt idx="1708">
                  <c:v>0.11824972588832489</c:v>
                </c:pt>
                <c:pt idx="1709">
                  <c:v>0.11823772588832489</c:v>
                </c:pt>
                <c:pt idx="1710">
                  <c:v>0.11822672588832488</c:v>
                </c:pt>
                <c:pt idx="1711">
                  <c:v>0.11821572588832488</c:v>
                </c:pt>
                <c:pt idx="1712">
                  <c:v>0.11820572588832488</c:v>
                </c:pt>
                <c:pt idx="1713">
                  <c:v>0.11819572588832489</c:v>
                </c:pt>
                <c:pt idx="1714">
                  <c:v>0.11818772588832488</c:v>
                </c:pt>
                <c:pt idx="1715">
                  <c:v>0.11817972588832489</c:v>
                </c:pt>
                <c:pt idx="1716">
                  <c:v>0.11817272588832488</c:v>
                </c:pt>
                <c:pt idx="1717">
                  <c:v>0.11816672588832489</c:v>
                </c:pt>
                <c:pt idx="1718">
                  <c:v>0.11816172588832488</c:v>
                </c:pt>
                <c:pt idx="1719">
                  <c:v>0.11815672588832488</c:v>
                </c:pt>
                <c:pt idx="1720">
                  <c:v>0.11815272588832489</c:v>
                </c:pt>
                <c:pt idx="1721">
                  <c:v>0.11814972588832488</c:v>
                </c:pt>
                <c:pt idx="1722">
                  <c:v>0.11814772588832488</c:v>
                </c:pt>
                <c:pt idx="1723">
                  <c:v>0.11814672588832488</c:v>
                </c:pt>
                <c:pt idx="1724">
                  <c:v>0.11814672588832488</c:v>
                </c:pt>
                <c:pt idx="1725">
                  <c:v>0.11814772588832488</c:v>
                </c:pt>
                <c:pt idx="1726">
                  <c:v>0.11814872588832488</c:v>
                </c:pt>
                <c:pt idx="1727">
                  <c:v>0.11815072588832488</c:v>
                </c:pt>
                <c:pt idx="1728">
                  <c:v>0.11815372588832489</c:v>
                </c:pt>
                <c:pt idx="1729">
                  <c:v>0.11815772588832488</c:v>
                </c:pt>
                <c:pt idx="1730">
                  <c:v>0.11816272588832488</c:v>
                </c:pt>
                <c:pt idx="1731">
                  <c:v>0.11816872588832489</c:v>
                </c:pt>
                <c:pt idx="1732">
                  <c:v>0.11817572588832488</c:v>
                </c:pt>
                <c:pt idx="1733">
                  <c:v>0.11818272588832489</c:v>
                </c:pt>
                <c:pt idx="1734">
                  <c:v>0.11819072588832488</c:v>
                </c:pt>
                <c:pt idx="1735">
                  <c:v>0.11819972588832488</c:v>
                </c:pt>
                <c:pt idx="1736">
                  <c:v>0.11820972588832489</c:v>
                </c:pt>
                <c:pt idx="1737">
                  <c:v>0.11822072588832488</c:v>
                </c:pt>
                <c:pt idx="1738">
                  <c:v>0.11823272588832488</c:v>
                </c:pt>
                <c:pt idx="1739">
                  <c:v>0.11824472588832488</c:v>
                </c:pt>
                <c:pt idx="1740">
                  <c:v>0.11825772588832488</c:v>
                </c:pt>
                <c:pt idx="1741">
                  <c:v>0.11827172588832488</c:v>
                </c:pt>
                <c:pt idx="1742">
                  <c:v>0.11828572588832488</c:v>
                </c:pt>
                <c:pt idx="1743">
                  <c:v>0.11830172588832488</c:v>
                </c:pt>
                <c:pt idx="1744">
                  <c:v>0.11831772588832488</c:v>
                </c:pt>
                <c:pt idx="1745">
                  <c:v>0.11833372588832489</c:v>
                </c:pt>
                <c:pt idx="1746">
                  <c:v>0.11835172588832488</c:v>
                </c:pt>
                <c:pt idx="1747">
                  <c:v>0.11836972588832488</c:v>
                </c:pt>
                <c:pt idx="1748">
                  <c:v>0.11838772588832489</c:v>
                </c:pt>
                <c:pt idx="1749">
                  <c:v>0.11840672588832488</c:v>
                </c:pt>
                <c:pt idx="1750">
                  <c:v>0.11842672588832488</c:v>
                </c:pt>
                <c:pt idx="1751">
                  <c:v>0.11844672588832489</c:v>
                </c:pt>
                <c:pt idx="1752">
                  <c:v>0.11846772588832488</c:v>
                </c:pt>
                <c:pt idx="1753">
                  <c:v>0.11848872588832489</c:v>
                </c:pt>
                <c:pt idx="1754">
                  <c:v>0.11851072588832488</c:v>
                </c:pt>
                <c:pt idx="1755">
                  <c:v>0.11853272588832488</c:v>
                </c:pt>
                <c:pt idx="1756">
                  <c:v>0.11855472588832489</c:v>
                </c:pt>
                <c:pt idx="1757">
                  <c:v>0.11857772588832488</c:v>
                </c:pt>
                <c:pt idx="1758">
                  <c:v>0.11860072588832488</c:v>
                </c:pt>
                <c:pt idx="1759">
                  <c:v>0.11862372588832489</c:v>
                </c:pt>
                <c:pt idx="1760">
                  <c:v>0.11864772588832488</c:v>
                </c:pt>
                <c:pt idx="1761">
                  <c:v>0.11867172588832488</c:v>
                </c:pt>
                <c:pt idx="1762">
                  <c:v>0.11869572588832489</c:v>
                </c:pt>
                <c:pt idx="1763">
                  <c:v>0.11871972588832488</c:v>
                </c:pt>
                <c:pt idx="1764">
                  <c:v>0.11874372588832488</c:v>
                </c:pt>
                <c:pt idx="1765">
                  <c:v>0.11876772588832488</c:v>
                </c:pt>
                <c:pt idx="1766">
                  <c:v>0.11879172588832489</c:v>
                </c:pt>
                <c:pt idx="1767">
                  <c:v>0.11881672588832488</c:v>
                </c:pt>
                <c:pt idx="1768">
                  <c:v>0.11884072588832488</c:v>
                </c:pt>
                <c:pt idx="1769">
                  <c:v>0.11886472588832488</c:v>
                </c:pt>
                <c:pt idx="1770">
                  <c:v>0.11888872588832489</c:v>
                </c:pt>
                <c:pt idx="1771">
                  <c:v>0.11891272588832488</c:v>
                </c:pt>
                <c:pt idx="1772">
                  <c:v>0.11893572588832488</c:v>
                </c:pt>
                <c:pt idx="1773">
                  <c:v>0.11895872588832489</c:v>
                </c:pt>
                <c:pt idx="1774">
                  <c:v>0.11898272588832488</c:v>
                </c:pt>
                <c:pt idx="1775">
                  <c:v>0.11900472588832488</c:v>
                </c:pt>
                <c:pt idx="1776">
                  <c:v>0.11902772588832489</c:v>
                </c:pt>
                <c:pt idx="1777">
                  <c:v>0.11904972588832488</c:v>
                </c:pt>
                <c:pt idx="1778">
                  <c:v>0.11907072588832489</c:v>
                </c:pt>
                <c:pt idx="1779">
                  <c:v>0.11909172588832488</c:v>
                </c:pt>
                <c:pt idx="1780">
                  <c:v>0.11911272588832489</c:v>
                </c:pt>
                <c:pt idx="1781">
                  <c:v>0.11913272588832488</c:v>
                </c:pt>
                <c:pt idx="1782">
                  <c:v>0.11915272588832489</c:v>
                </c:pt>
                <c:pt idx="1783">
                  <c:v>0.11917172588832488</c:v>
                </c:pt>
                <c:pt idx="1784">
                  <c:v>0.11918972588832488</c:v>
                </c:pt>
                <c:pt idx="1785">
                  <c:v>0.11920772588832489</c:v>
                </c:pt>
                <c:pt idx="1786">
                  <c:v>0.11922472588832488</c:v>
                </c:pt>
                <c:pt idx="1787">
                  <c:v>0.11924072588832488</c:v>
                </c:pt>
                <c:pt idx="1788">
                  <c:v>0.11925672588832488</c:v>
                </c:pt>
                <c:pt idx="1789">
                  <c:v>0.11927072588832488</c:v>
                </c:pt>
                <c:pt idx="1790">
                  <c:v>0.11928472588832488</c:v>
                </c:pt>
                <c:pt idx="1791">
                  <c:v>0.11929772588832488</c:v>
                </c:pt>
                <c:pt idx="1792">
                  <c:v>0.11931072588832488</c:v>
                </c:pt>
                <c:pt idx="1793">
                  <c:v>0.11932172588832488</c:v>
                </c:pt>
                <c:pt idx="1794">
                  <c:v>0.11933272588832489</c:v>
                </c:pt>
                <c:pt idx="1795">
                  <c:v>0.11934272588832488</c:v>
                </c:pt>
                <c:pt idx="1796">
                  <c:v>0.11935072588832488</c:v>
                </c:pt>
                <c:pt idx="1797">
                  <c:v>0.11935872588832488</c:v>
                </c:pt>
                <c:pt idx="1798">
                  <c:v>0.11936572588832488</c:v>
                </c:pt>
                <c:pt idx="1799">
                  <c:v>0.11937172588832488</c:v>
                </c:pt>
                <c:pt idx="1800">
                  <c:v>0.11937672588832489</c:v>
                </c:pt>
                <c:pt idx="1801">
                  <c:v>0.11938072588832488</c:v>
                </c:pt>
                <c:pt idx="1802">
                  <c:v>0.11938372588832488</c:v>
                </c:pt>
                <c:pt idx="1803">
                  <c:v>0.11938572588832488</c:v>
                </c:pt>
                <c:pt idx="1804">
                  <c:v>0.11938672588832488</c:v>
                </c:pt>
                <c:pt idx="1805">
                  <c:v>0.11938672588832488</c:v>
                </c:pt>
                <c:pt idx="1806">
                  <c:v>0.11938572588832488</c:v>
                </c:pt>
                <c:pt idx="1807">
                  <c:v>0.11938372588832488</c:v>
                </c:pt>
                <c:pt idx="1808">
                  <c:v>0.11938072588832488</c:v>
                </c:pt>
                <c:pt idx="1809">
                  <c:v>0.11937672588832489</c:v>
                </c:pt>
                <c:pt idx="1810">
                  <c:v>0.11937172588832488</c:v>
                </c:pt>
                <c:pt idx="1811">
                  <c:v>0.11936572588832488</c:v>
                </c:pt>
                <c:pt idx="1812">
                  <c:v>0.11935872588832488</c:v>
                </c:pt>
                <c:pt idx="1813">
                  <c:v>0.11935072588832488</c:v>
                </c:pt>
                <c:pt idx="1814">
                  <c:v>0.11934272588832488</c:v>
                </c:pt>
                <c:pt idx="1815">
                  <c:v>0.11933272588832489</c:v>
                </c:pt>
                <c:pt idx="1816">
                  <c:v>0.11932172588832488</c:v>
                </c:pt>
                <c:pt idx="1817">
                  <c:v>0.11931072588832488</c:v>
                </c:pt>
                <c:pt idx="1818">
                  <c:v>0.11929772588832488</c:v>
                </c:pt>
                <c:pt idx="1819">
                  <c:v>0.11928472588832488</c:v>
                </c:pt>
                <c:pt idx="1820">
                  <c:v>0.11926972588832488</c:v>
                </c:pt>
                <c:pt idx="1821">
                  <c:v>0.11925472588832488</c:v>
                </c:pt>
                <c:pt idx="1822">
                  <c:v>0.11923972588832488</c:v>
                </c:pt>
                <c:pt idx="1823">
                  <c:v>0.11922272588832489</c:v>
                </c:pt>
                <c:pt idx="1824">
                  <c:v>0.11920572588832488</c:v>
                </c:pt>
                <c:pt idx="1825">
                  <c:v>0.11918772588832488</c:v>
                </c:pt>
                <c:pt idx="1826">
                  <c:v>0.11916872588832489</c:v>
                </c:pt>
                <c:pt idx="1827">
                  <c:v>0.11914972588832488</c:v>
                </c:pt>
                <c:pt idx="1828">
                  <c:v>0.11912872588832488</c:v>
                </c:pt>
                <c:pt idx="1829">
                  <c:v>0.11910872588832488</c:v>
                </c:pt>
                <c:pt idx="1830">
                  <c:v>0.11908772588832488</c:v>
                </c:pt>
                <c:pt idx="1831">
                  <c:v>0.11906572588832488</c:v>
                </c:pt>
                <c:pt idx="1832">
                  <c:v>0.11904372588832489</c:v>
                </c:pt>
                <c:pt idx="1833">
                  <c:v>0.11902072588832488</c:v>
                </c:pt>
                <c:pt idx="1834">
                  <c:v>0.11899772588832488</c:v>
                </c:pt>
                <c:pt idx="1835">
                  <c:v>0.11897472588832488</c:v>
                </c:pt>
                <c:pt idx="1836">
                  <c:v>0.11895072588832488</c:v>
                </c:pt>
                <c:pt idx="1837">
                  <c:v>0.11892672588832488</c:v>
                </c:pt>
                <c:pt idx="1838">
                  <c:v>0.11890272588832489</c:v>
                </c:pt>
                <c:pt idx="1839">
                  <c:v>0.11887772588832488</c:v>
                </c:pt>
                <c:pt idx="1840">
                  <c:v>0.11885372588832488</c:v>
                </c:pt>
                <c:pt idx="1841">
                  <c:v>0.11882872588832488</c:v>
                </c:pt>
                <c:pt idx="1842">
                  <c:v>0.11880372588832488</c:v>
                </c:pt>
                <c:pt idx="1843">
                  <c:v>0.11877872588832489</c:v>
                </c:pt>
                <c:pt idx="1844">
                  <c:v>0.11875472588832488</c:v>
                </c:pt>
                <c:pt idx="1845">
                  <c:v>0.11872972588832488</c:v>
                </c:pt>
                <c:pt idx="1846">
                  <c:v>0.11870472588832488</c:v>
                </c:pt>
                <c:pt idx="1847">
                  <c:v>0.11868072588832489</c:v>
                </c:pt>
                <c:pt idx="1848">
                  <c:v>0.11865572588832488</c:v>
                </c:pt>
                <c:pt idx="1849">
                  <c:v>0.11863172588832488</c:v>
                </c:pt>
                <c:pt idx="1850">
                  <c:v>0.11860772588832488</c:v>
                </c:pt>
                <c:pt idx="1851">
                  <c:v>0.11858372588832489</c:v>
                </c:pt>
                <c:pt idx="1852">
                  <c:v>0.11856072588832488</c:v>
                </c:pt>
                <c:pt idx="1853">
                  <c:v>0.11853772588832488</c:v>
                </c:pt>
                <c:pt idx="1854">
                  <c:v>0.11851572588832489</c:v>
                </c:pt>
                <c:pt idx="1855">
                  <c:v>0.11849372588832488</c:v>
                </c:pt>
                <c:pt idx="1856">
                  <c:v>0.11847172588832489</c:v>
                </c:pt>
                <c:pt idx="1857">
                  <c:v>0.11845072588832488</c:v>
                </c:pt>
                <c:pt idx="1858">
                  <c:v>0.11843072588832489</c:v>
                </c:pt>
                <c:pt idx="1859">
                  <c:v>0.11841072588832488</c:v>
                </c:pt>
                <c:pt idx="1860">
                  <c:v>0.11839172588832489</c:v>
                </c:pt>
                <c:pt idx="1861">
                  <c:v>0.11837272588832488</c:v>
                </c:pt>
                <c:pt idx="1862">
                  <c:v>0.11835472588832488</c:v>
                </c:pt>
                <c:pt idx="1863">
                  <c:v>0.11833772588832488</c:v>
                </c:pt>
                <c:pt idx="1864">
                  <c:v>0.11832172588832489</c:v>
                </c:pt>
                <c:pt idx="1865">
                  <c:v>0.11830572588832489</c:v>
                </c:pt>
                <c:pt idx="1866">
                  <c:v>0.11829172588832489</c:v>
                </c:pt>
                <c:pt idx="1867">
                  <c:v>0.11827772588832489</c:v>
                </c:pt>
                <c:pt idx="1868">
                  <c:v>0.11826472588832489</c:v>
                </c:pt>
                <c:pt idx="1869">
                  <c:v>0.11825272588832489</c:v>
                </c:pt>
                <c:pt idx="1870">
                  <c:v>0.11824072588832488</c:v>
                </c:pt>
                <c:pt idx="1871">
                  <c:v>0.11823072588832488</c:v>
                </c:pt>
                <c:pt idx="1872">
                  <c:v>0.11822172588832489</c:v>
                </c:pt>
                <c:pt idx="1873">
                  <c:v>0.11821272588832488</c:v>
                </c:pt>
                <c:pt idx="1874">
                  <c:v>0.11820572588832488</c:v>
                </c:pt>
                <c:pt idx="1875">
                  <c:v>0.11819972588832488</c:v>
                </c:pt>
                <c:pt idx="1876">
                  <c:v>0.11819372588832489</c:v>
                </c:pt>
                <c:pt idx="1877">
                  <c:v>0.11818972588832488</c:v>
                </c:pt>
                <c:pt idx="1878">
                  <c:v>0.11818672588832488</c:v>
                </c:pt>
                <c:pt idx="1879">
                  <c:v>0.11818372588832488</c:v>
                </c:pt>
                <c:pt idx="1880">
                  <c:v>0.11818272588832489</c:v>
                </c:pt>
                <c:pt idx="1881">
                  <c:v>0.11818272588832489</c:v>
                </c:pt>
                <c:pt idx="1882">
                  <c:v>0.11818372588832488</c:v>
                </c:pt>
                <c:pt idx="1883">
                  <c:v>0.11818572588832488</c:v>
                </c:pt>
                <c:pt idx="1884">
                  <c:v>0.11818772588832488</c:v>
                </c:pt>
                <c:pt idx="1885">
                  <c:v>0.11819172588832488</c:v>
                </c:pt>
                <c:pt idx="1886">
                  <c:v>0.11819672588832489</c:v>
                </c:pt>
                <c:pt idx="1887">
                  <c:v>0.11820272588832488</c:v>
                </c:pt>
                <c:pt idx="1888">
                  <c:v>0.11820972588832489</c:v>
                </c:pt>
                <c:pt idx="1889">
                  <c:v>0.11821772588832488</c:v>
                </c:pt>
                <c:pt idx="1890">
                  <c:v>0.11822672588832488</c:v>
                </c:pt>
                <c:pt idx="1891">
                  <c:v>0.11823672588832489</c:v>
                </c:pt>
                <c:pt idx="1892">
                  <c:v>0.11824672588832488</c:v>
                </c:pt>
                <c:pt idx="1893">
                  <c:v>0.11825872588832488</c:v>
                </c:pt>
                <c:pt idx="1894">
                  <c:v>0.11827172588832488</c:v>
                </c:pt>
                <c:pt idx="1895">
                  <c:v>0.11828472588832488</c:v>
                </c:pt>
                <c:pt idx="1896">
                  <c:v>0.11829972588832488</c:v>
                </c:pt>
                <c:pt idx="1897">
                  <c:v>0.11831472588832488</c:v>
                </c:pt>
                <c:pt idx="1898">
                  <c:v>0.11833072588832488</c:v>
                </c:pt>
                <c:pt idx="1899">
                  <c:v>0.11834672588832489</c:v>
                </c:pt>
                <c:pt idx="1900">
                  <c:v>0.11836472588832488</c:v>
                </c:pt>
                <c:pt idx="1901">
                  <c:v>0.11838272588832488</c:v>
                </c:pt>
                <c:pt idx="1902">
                  <c:v>0.11840172588832489</c:v>
                </c:pt>
                <c:pt idx="1903">
                  <c:v>0.11842072588832488</c:v>
                </c:pt>
                <c:pt idx="1904">
                  <c:v>0.11844172588832488</c:v>
                </c:pt>
                <c:pt idx="1905">
                  <c:v>0.11846172588832488</c:v>
                </c:pt>
                <c:pt idx="1906">
                  <c:v>0.11848372588832488</c:v>
                </c:pt>
                <c:pt idx="1907">
                  <c:v>0.11850472588832488</c:v>
                </c:pt>
                <c:pt idx="1908">
                  <c:v>0.11852772588832489</c:v>
                </c:pt>
                <c:pt idx="1909">
                  <c:v>0.11854972588832488</c:v>
                </c:pt>
                <c:pt idx="1910">
                  <c:v>0.11857372588832488</c:v>
                </c:pt>
                <c:pt idx="1911">
                  <c:v>0.11859672588832489</c:v>
                </c:pt>
                <c:pt idx="1912">
                  <c:v>0.11862072588832488</c:v>
                </c:pt>
                <c:pt idx="1913">
                  <c:v>0.11864472588832488</c:v>
                </c:pt>
                <c:pt idx="1914">
                  <c:v>0.11866872588832489</c:v>
                </c:pt>
                <c:pt idx="1915">
                  <c:v>0.11869372588832489</c:v>
                </c:pt>
                <c:pt idx="1916">
                  <c:v>0.11871772588832488</c:v>
                </c:pt>
                <c:pt idx="1917">
                  <c:v>0.11874272588832488</c:v>
                </c:pt>
                <c:pt idx="1918">
                  <c:v>0.11876772588832488</c:v>
                </c:pt>
                <c:pt idx="1919">
                  <c:v>0.11879172588832489</c:v>
                </c:pt>
                <c:pt idx="1920">
                  <c:v>0.11881672588832488</c:v>
                </c:pt>
                <c:pt idx="1921">
                  <c:v>0.11884172588832488</c:v>
                </c:pt>
                <c:pt idx="1922">
                  <c:v>0.11886672588832488</c:v>
                </c:pt>
                <c:pt idx="1923">
                  <c:v>0.11889072588832489</c:v>
                </c:pt>
                <c:pt idx="1924">
                  <c:v>0.11891472588832488</c:v>
                </c:pt>
                <c:pt idx="1925">
                  <c:v>0.11893972588832488</c:v>
                </c:pt>
                <c:pt idx="1926">
                  <c:v>0.11896272588832488</c:v>
                </c:pt>
                <c:pt idx="1927">
                  <c:v>0.11898672588832489</c:v>
                </c:pt>
                <c:pt idx="1928">
                  <c:v>0.11900972588832488</c:v>
                </c:pt>
                <c:pt idx="1929">
                  <c:v>0.11903272588832488</c:v>
                </c:pt>
                <c:pt idx="1930">
                  <c:v>0.11905472588832489</c:v>
                </c:pt>
                <c:pt idx="1931">
                  <c:v>0.11907672588832488</c:v>
                </c:pt>
                <c:pt idx="1932">
                  <c:v>0.11909872588832489</c:v>
                </c:pt>
                <c:pt idx="1933">
                  <c:v>0.11911872588832488</c:v>
                </c:pt>
                <c:pt idx="1934">
                  <c:v>0.11913972588832489</c:v>
                </c:pt>
                <c:pt idx="1935">
                  <c:v>0.11915872588832488</c:v>
                </c:pt>
                <c:pt idx="1936">
                  <c:v>0.11917772588832488</c:v>
                </c:pt>
                <c:pt idx="1937">
                  <c:v>0.11919672588832488</c:v>
                </c:pt>
                <c:pt idx="1938">
                  <c:v>0.11921472588832488</c:v>
                </c:pt>
                <c:pt idx="1939">
                  <c:v>0.11923172588832488</c:v>
                </c:pt>
                <c:pt idx="1940">
                  <c:v>0.11924772588832488</c:v>
                </c:pt>
                <c:pt idx="1941">
                  <c:v>0.11926272588832489</c:v>
                </c:pt>
                <c:pt idx="1942">
                  <c:v>0.11927772588832489</c:v>
                </c:pt>
                <c:pt idx="1943">
                  <c:v>0.11929172588832489</c:v>
                </c:pt>
                <c:pt idx="1944">
                  <c:v>0.11930472588832489</c:v>
                </c:pt>
                <c:pt idx="1945">
                  <c:v>0.11931672588832488</c:v>
                </c:pt>
                <c:pt idx="1946">
                  <c:v>0.11932772588832488</c:v>
                </c:pt>
                <c:pt idx="1947">
                  <c:v>0.11933772588832488</c:v>
                </c:pt>
                <c:pt idx="1948">
                  <c:v>0.11934772588832489</c:v>
                </c:pt>
                <c:pt idx="1949">
                  <c:v>0.11935572588832488</c:v>
                </c:pt>
                <c:pt idx="1950">
                  <c:v>0.11936372588832488</c:v>
                </c:pt>
                <c:pt idx="1951">
                  <c:v>0.11936972588832488</c:v>
                </c:pt>
                <c:pt idx="1952">
                  <c:v>0.11937572588832489</c:v>
                </c:pt>
                <c:pt idx="1953">
                  <c:v>0.11938072588832488</c:v>
                </c:pt>
                <c:pt idx="1954">
                  <c:v>0.11938372588832488</c:v>
                </c:pt>
                <c:pt idx="1955">
                  <c:v>0.11938672588832488</c:v>
                </c:pt>
                <c:pt idx="1956">
                  <c:v>0.11938872588832489</c:v>
                </c:pt>
                <c:pt idx="1957">
                  <c:v>0.11938872588832489</c:v>
                </c:pt>
                <c:pt idx="1958">
                  <c:v>0.11938872588832489</c:v>
                </c:pt>
                <c:pt idx="1959">
                  <c:v>0.11938772588832489</c:v>
                </c:pt>
                <c:pt idx="1960">
                  <c:v>0.11938472588832488</c:v>
                </c:pt>
                <c:pt idx="1961">
                  <c:v>0.11938172588832488</c:v>
                </c:pt>
                <c:pt idx="1962">
                  <c:v>0.11937772588832488</c:v>
                </c:pt>
                <c:pt idx="1963">
                  <c:v>0.11937272588832488</c:v>
                </c:pt>
                <c:pt idx="1964">
                  <c:v>0.11936572588832488</c:v>
                </c:pt>
                <c:pt idx="1965">
                  <c:v>0.11935872588832488</c:v>
                </c:pt>
                <c:pt idx="1966">
                  <c:v>0.11935072588832488</c:v>
                </c:pt>
                <c:pt idx="1967">
                  <c:v>0.11934172588832488</c:v>
                </c:pt>
                <c:pt idx="1968">
                  <c:v>0.11933272588832489</c:v>
                </c:pt>
                <c:pt idx="1969">
                  <c:v>0.11932172588832488</c:v>
                </c:pt>
                <c:pt idx="1970">
                  <c:v>0.11930972588832488</c:v>
                </c:pt>
                <c:pt idx="1971">
                  <c:v>0.11929772588832488</c:v>
                </c:pt>
                <c:pt idx="1972">
                  <c:v>0.11928372588832488</c:v>
                </c:pt>
                <c:pt idx="1973">
                  <c:v>0.11926972588832488</c:v>
                </c:pt>
                <c:pt idx="1974">
                  <c:v>0.11925572588832488</c:v>
                </c:pt>
                <c:pt idx="1975">
                  <c:v>0.11923972588832488</c:v>
                </c:pt>
                <c:pt idx="1976">
                  <c:v>0.11922372588832489</c:v>
                </c:pt>
                <c:pt idx="1977">
                  <c:v>0.11920672588832489</c:v>
                </c:pt>
                <c:pt idx="1978">
                  <c:v>0.11918872588832488</c:v>
                </c:pt>
                <c:pt idx="1979">
                  <c:v>0.11917072588832488</c:v>
                </c:pt>
                <c:pt idx="1980">
                  <c:v>0.11915172588832489</c:v>
                </c:pt>
                <c:pt idx="1981">
                  <c:v>0.11913172588832488</c:v>
                </c:pt>
                <c:pt idx="1982">
                  <c:v>0.11911172588832489</c:v>
                </c:pt>
                <c:pt idx="1983">
                  <c:v>0.11909172588832488</c:v>
                </c:pt>
                <c:pt idx="1984">
                  <c:v>0.11907072588832489</c:v>
                </c:pt>
                <c:pt idx="1985">
                  <c:v>0.11904872588832488</c:v>
                </c:pt>
                <c:pt idx="1986">
                  <c:v>0.11902672588832489</c:v>
                </c:pt>
                <c:pt idx="1987">
                  <c:v>0.11900472588832488</c:v>
                </c:pt>
                <c:pt idx="1988">
                  <c:v>0.11898172588832488</c:v>
                </c:pt>
                <c:pt idx="1989">
                  <c:v>0.11895872588832489</c:v>
                </c:pt>
                <c:pt idx="1990">
                  <c:v>0.11893572588832488</c:v>
                </c:pt>
                <c:pt idx="1991">
                  <c:v>0.11891272588832488</c:v>
                </c:pt>
                <c:pt idx="1992">
                  <c:v>0.11888872588832489</c:v>
                </c:pt>
                <c:pt idx="1993">
                  <c:v>0.11886472588832488</c:v>
                </c:pt>
                <c:pt idx="1994">
                  <c:v>0.11884072588832488</c:v>
                </c:pt>
                <c:pt idx="1995">
                  <c:v>0.11881672588832488</c:v>
                </c:pt>
                <c:pt idx="1996">
                  <c:v>0.11879272588832489</c:v>
                </c:pt>
                <c:pt idx="1997">
                  <c:v>0.11876872588832488</c:v>
                </c:pt>
                <c:pt idx="1998">
                  <c:v>0.11874472588832488</c:v>
                </c:pt>
                <c:pt idx="1999">
                  <c:v>0.11872072588832489</c:v>
                </c:pt>
                <c:pt idx="2000">
                  <c:v>0.11869672588832489</c:v>
                </c:pt>
                <c:pt idx="2001">
                  <c:v>0.11867272588832488</c:v>
                </c:pt>
                <c:pt idx="2002">
                  <c:v>0.11864972588832488</c:v>
                </c:pt>
                <c:pt idx="2003">
                  <c:v>0.11862572588832489</c:v>
                </c:pt>
                <c:pt idx="2004">
                  <c:v>0.11860272588832488</c:v>
                </c:pt>
                <c:pt idx="2005">
                  <c:v>0.11857972588832488</c:v>
                </c:pt>
                <c:pt idx="2006">
                  <c:v>0.11855772588832489</c:v>
                </c:pt>
                <c:pt idx="2007">
                  <c:v>0.11853472588832488</c:v>
                </c:pt>
                <c:pt idx="2008">
                  <c:v>0.11851272588832489</c:v>
                </c:pt>
                <c:pt idx="2009">
                  <c:v>0.11849172588832488</c:v>
                </c:pt>
                <c:pt idx="2010">
                  <c:v>0.11846972588832488</c:v>
                </c:pt>
                <c:pt idx="2011">
                  <c:v>0.11844972588832488</c:v>
                </c:pt>
                <c:pt idx="2012">
                  <c:v>0.11842972588832489</c:v>
                </c:pt>
                <c:pt idx="2013">
                  <c:v>0.11840972588832488</c:v>
                </c:pt>
                <c:pt idx="2014">
                  <c:v>0.11839072588832489</c:v>
                </c:pt>
                <c:pt idx="2015">
                  <c:v>0.11837172588832488</c:v>
                </c:pt>
                <c:pt idx="2016">
                  <c:v>0.11835372588832488</c:v>
                </c:pt>
                <c:pt idx="2017">
                  <c:v>0.11833672588832488</c:v>
                </c:pt>
                <c:pt idx="2018">
                  <c:v>0.11831972588832489</c:v>
                </c:pt>
                <c:pt idx="2019">
                  <c:v>0.11830372588832488</c:v>
                </c:pt>
                <c:pt idx="2020">
                  <c:v>0.11828772588832488</c:v>
                </c:pt>
                <c:pt idx="2021">
                  <c:v>0.11827272588832488</c:v>
                </c:pt>
                <c:pt idx="2022">
                  <c:v>0.11825872588832488</c:v>
                </c:pt>
                <c:pt idx="2023">
                  <c:v>0.11824572588832488</c:v>
                </c:pt>
                <c:pt idx="2024">
                  <c:v>0.11823272588832488</c:v>
                </c:pt>
                <c:pt idx="2025">
                  <c:v>0.11822072588832488</c:v>
                </c:pt>
                <c:pt idx="2026">
                  <c:v>0.11820972588832489</c:v>
                </c:pt>
                <c:pt idx="2027">
                  <c:v>0.11819972588832488</c:v>
                </c:pt>
                <c:pt idx="2028">
                  <c:v>0.11818972588832488</c:v>
                </c:pt>
                <c:pt idx="2029">
                  <c:v>0.11818172588832489</c:v>
                </c:pt>
                <c:pt idx="2030">
                  <c:v>0.11817372588832488</c:v>
                </c:pt>
                <c:pt idx="2031">
                  <c:v>0.11816572588832489</c:v>
                </c:pt>
                <c:pt idx="2032">
                  <c:v>0.11815972588832488</c:v>
                </c:pt>
                <c:pt idx="2033">
                  <c:v>0.11815472588832489</c:v>
                </c:pt>
                <c:pt idx="2034">
                  <c:v>0.11814972588832488</c:v>
                </c:pt>
                <c:pt idx="2035">
                  <c:v>0.11814572588832488</c:v>
                </c:pt>
                <c:pt idx="2036">
                  <c:v>0.11814272588832488</c:v>
                </c:pt>
                <c:pt idx="2037">
                  <c:v>0.11814072588832489</c:v>
                </c:pt>
                <c:pt idx="2038">
                  <c:v>0.11813972588832489</c:v>
                </c:pt>
                <c:pt idx="2039">
                  <c:v>0.11813872588832489</c:v>
                </c:pt>
                <c:pt idx="2040">
                  <c:v>0.11813972588832489</c:v>
                </c:pt>
                <c:pt idx="2041">
                  <c:v>0.11814072588832489</c:v>
                </c:pt>
                <c:pt idx="2042">
                  <c:v>0.11814272588832488</c:v>
                </c:pt>
                <c:pt idx="2043">
                  <c:v>0.11814572588832488</c:v>
                </c:pt>
                <c:pt idx="2044">
                  <c:v>0.11814972588832488</c:v>
                </c:pt>
                <c:pt idx="2045">
                  <c:v>0.11815372588832489</c:v>
                </c:pt>
                <c:pt idx="2046">
                  <c:v>0.11815872588832488</c:v>
                </c:pt>
                <c:pt idx="2047">
                  <c:v>0.11816472588832488</c:v>
                </c:pt>
                <c:pt idx="2048">
                  <c:v>0.11817172588832488</c:v>
                </c:pt>
                <c:pt idx="2049">
                  <c:v>0.11817972588832489</c:v>
                </c:pt>
                <c:pt idx="2050">
                  <c:v>0.11818772588832488</c:v>
                </c:pt>
                <c:pt idx="2051">
                  <c:v>0.11819672588832489</c:v>
                </c:pt>
                <c:pt idx="2052">
                  <c:v>0.11820672588832488</c:v>
                </c:pt>
                <c:pt idx="2053">
                  <c:v>0.11821672588832488</c:v>
                </c:pt>
                <c:pt idx="2054">
                  <c:v>0.11822772588832488</c:v>
                </c:pt>
                <c:pt idx="2055">
                  <c:v>0.11823972588832488</c:v>
                </c:pt>
                <c:pt idx="2056">
                  <c:v>0.11825172588832489</c:v>
                </c:pt>
                <c:pt idx="2057">
                  <c:v>0.11826472588832489</c:v>
                </c:pt>
                <c:pt idx="2058">
                  <c:v>0.11827872588832489</c:v>
                </c:pt>
                <c:pt idx="2059">
                  <c:v>0.11829272588832489</c:v>
                </c:pt>
                <c:pt idx="2060">
                  <c:v>0.11830772588832489</c:v>
                </c:pt>
                <c:pt idx="2061">
                  <c:v>0.11832272588832488</c:v>
                </c:pt>
                <c:pt idx="2062">
                  <c:v>0.11833872588832488</c:v>
                </c:pt>
                <c:pt idx="2063">
                  <c:v>0.11835572588832488</c:v>
                </c:pt>
                <c:pt idx="2064">
                  <c:v>0.11837272588832488</c:v>
                </c:pt>
                <c:pt idx="2065">
                  <c:v>0.11838972588832489</c:v>
                </c:pt>
                <c:pt idx="2066">
                  <c:v>0.11840772588832488</c:v>
                </c:pt>
                <c:pt idx="2067">
                  <c:v>0.11842572588832488</c:v>
                </c:pt>
                <c:pt idx="2068">
                  <c:v>0.11844472588832489</c:v>
                </c:pt>
                <c:pt idx="2069">
                  <c:v>0.11846372588832488</c:v>
                </c:pt>
                <c:pt idx="2070">
                  <c:v>0.11848272588832488</c:v>
                </c:pt>
                <c:pt idx="2071">
                  <c:v>0.11850272588832489</c:v>
                </c:pt>
                <c:pt idx="2072">
                  <c:v>0.11852272588832488</c:v>
                </c:pt>
                <c:pt idx="2073">
                  <c:v>0.11854272588832489</c:v>
                </c:pt>
                <c:pt idx="2074">
                  <c:v>0.11856272588832488</c:v>
                </c:pt>
                <c:pt idx="2075">
                  <c:v>0.11858372588832489</c:v>
                </c:pt>
                <c:pt idx="2076">
                  <c:v>0.11860472588832488</c:v>
                </c:pt>
                <c:pt idx="2077">
                  <c:v>0.11862572588832489</c:v>
                </c:pt>
                <c:pt idx="2078">
                  <c:v>0.11864772588832488</c:v>
                </c:pt>
                <c:pt idx="2079">
                  <c:v>0.11866872588832489</c:v>
                </c:pt>
                <c:pt idx="2080">
                  <c:v>0.11869072588832488</c:v>
                </c:pt>
                <c:pt idx="2081">
                  <c:v>0.11871172588832488</c:v>
                </c:pt>
                <c:pt idx="2082">
                  <c:v>0.11873372588832488</c:v>
                </c:pt>
                <c:pt idx="2083">
                  <c:v>0.11875572588832488</c:v>
                </c:pt>
                <c:pt idx="2084">
                  <c:v>0.11877772588832489</c:v>
                </c:pt>
                <c:pt idx="2085">
                  <c:v>0.11879872588832488</c:v>
                </c:pt>
                <c:pt idx="2086">
                  <c:v>0.11882072588832489</c:v>
                </c:pt>
                <c:pt idx="2087">
                  <c:v>0.11884272588832488</c:v>
                </c:pt>
                <c:pt idx="2088">
                  <c:v>0.11886472588832488</c:v>
                </c:pt>
                <c:pt idx="2089">
                  <c:v>0.11888572588832488</c:v>
                </c:pt>
                <c:pt idx="2090">
                  <c:v>0.11890772588832488</c:v>
                </c:pt>
                <c:pt idx="2091">
                  <c:v>0.11892872588832488</c:v>
                </c:pt>
                <c:pt idx="2092">
                  <c:v>0.11894972588832488</c:v>
                </c:pt>
                <c:pt idx="2093">
                  <c:v>0.11897072588832489</c:v>
                </c:pt>
                <c:pt idx="2094">
                  <c:v>0.11899172588832488</c:v>
                </c:pt>
                <c:pt idx="2095">
                  <c:v>0.11901272588832489</c:v>
                </c:pt>
                <c:pt idx="2096">
                  <c:v>0.11903372588832488</c:v>
                </c:pt>
                <c:pt idx="2097">
                  <c:v>0.11905372588832489</c:v>
                </c:pt>
                <c:pt idx="2098">
                  <c:v>0.11907372588832488</c:v>
                </c:pt>
                <c:pt idx="2099">
                  <c:v>0.11909372588832488</c:v>
                </c:pt>
                <c:pt idx="2100">
                  <c:v>0.11911272588832489</c:v>
                </c:pt>
                <c:pt idx="2101">
                  <c:v>0.11913172588832488</c:v>
                </c:pt>
                <c:pt idx="2102">
                  <c:v>0.11915072588832488</c:v>
                </c:pt>
                <c:pt idx="2103">
                  <c:v>0.11916972588832488</c:v>
                </c:pt>
                <c:pt idx="2104">
                  <c:v>0.11918772588832488</c:v>
                </c:pt>
                <c:pt idx="2105">
                  <c:v>0.11920572588832488</c:v>
                </c:pt>
                <c:pt idx="2106">
                  <c:v>0.11922272588832489</c:v>
                </c:pt>
                <c:pt idx="2107">
                  <c:v>0.11923972588832488</c:v>
                </c:pt>
                <c:pt idx="2108">
                  <c:v>0.11925672588832488</c:v>
                </c:pt>
                <c:pt idx="2109">
                  <c:v>0.11927272588832488</c:v>
                </c:pt>
                <c:pt idx="2110">
                  <c:v>0.11928872588832488</c:v>
                </c:pt>
                <c:pt idx="2111">
                  <c:v>0.11930472588832489</c:v>
                </c:pt>
                <c:pt idx="2112">
                  <c:v>0.11931972588832489</c:v>
                </c:pt>
                <c:pt idx="2113">
                  <c:v>0.11933472588832489</c:v>
                </c:pt>
                <c:pt idx="2114">
                  <c:v>0.11934872588832489</c:v>
                </c:pt>
                <c:pt idx="2115">
                  <c:v>0.11936272588832489</c:v>
                </c:pt>
                <c:pt idx="2116">
                  <c:v>0.11937572588832489</c:v>
                </c:pt>
                <c:pt idx="2117">
                  <c:v>0.11938872588832489</c:v>
                </c:pt>
                <c:pt idx="2118">
                  <c:v>0.11940072588832489</c:v>
                </c:pt>
                <c:pt idx="2119">
                  <c:v>0.11941272588832488</c:v>
                </c:pt>
                <c:pt idx="2120">
                  <c:v>0.11942372588832488</c:v>
                </c:pt>
                <c:pt idx="2121">
                  <c:v>0.11943472588832488</c:v>
                </c:pt>
                <c:pt idx="2122">
                  <c:v>0.11944472588832489</c:v>
                </c:pt>
                <c:pt idx="2123">
                  <c:v>0.11945472588832488</c:v>
                </c:pt>
                <c:pt idx="2124">
                  <c:v>0.11946472588832488</c:v>
                </c:pt>
                <c:pt idx="2125">
                  <c:v>0.11947372588832489</c:v>
                </c:pt>
                <c:pt idx="2126">
                  <c:v>0.11948172588832488</c:v>
                </c:pt>
                <c:pt idx="2127">
                  <c:v>0.11948972588832488</c:v>
                </c:pt>
                <c:pt idx="2128">
                  <c:v>0.11949672588832488</c:v>
                </c:pt>
                <c:pt idx="2129">
                  <c:v>0.11950372588832488</c:v>
                </c:pt>
                <c:pt idx="2130">
                  <c:v>0.11950972588832488</c:v>
                </c:pt>
                <c:pt idx="2131">
                  <c:v>0.11951572588832489</c:v>
                </c:pt>
                <c:pt idx="2132">
                  <c:v>0.11952172588832488</c:v>
                </c:pt>
                <c:pt idx="2133">
                  <c:v>0.11952572588832489</c:v>
                </c:pt>
                <c:pt idx="2134">
                  <c:v>0.11953072588832488</c:v>
                </c:pt>
                <c:pt idx="2135">
                  <c:v>0.11953472588832488</c:v>
                </c:pt>
                <c:pt idx="2136">
                  <c:v>0.11953772588832488</c:v>
                </c:pt>
                <c:pt idx="2137">
                  <c:v>0.11954072588832489</c:v>
                </c:pt>
                <c:pt idx="2138">
                  <c:v>0.11954272588832489</c:v>
                </c:pt>
                <c:pt idx="2139">
                  <c:v>0.11954472588832488</c:v>
                </c:pt>
                <c:pt idx="2140">
                  <c:v>0.11954572588832488</c:v>
                </c:pt>
                <c:pt idx="2141">
                  <c:v>0.11954672588832488</c:v>
                </c:pt>
                <c:pt idx="2142">
                  <c:v>0.11954672588832488</c:v>
                </c:pt>
                <c:pt idx="2143">
                  <c:v>0.11954672588832488</c:v>
                </c:pt>
                <c:pt idx="2144">
                  <c:v>0.11954572588832488</c:v>
                </c:pt>
                <c:pt idx="2145">
                  <c:v>0.11954472588832488</c:v>
                </c:pt>
                <c:pt idx="2146">
                  <c:v>0.11954372588832488</c:v>
                </c:pt>
                <c:pt idx="2147">
                  <c:v>0.11954172588832489</c:v>
                </c:pt>
                <c:pt idx="2148">
                  <c:v>0.11953872588832488</c:v>
                </c:pt>
                <c:pt idx="2149">
                  <c:v>0.11953572588832488</c:v>
                </c:pt>
                <c:pt idx="2150">
                  <c:v>0.11953272588832488</c:v>
                </c:pt>
                <c:pt idx="2151">
                  <c:v>0.11952872588832489</c:v>
                </c:pt>
                <c:pt idx="2152">
                  <c:v>0.11952472588832488</c:v>
                </c:pt>
                <c:pt idx="2153">
                  <c:v>0.11951972588832488</c:v>
                </c:pt>
                <c:pt idx="2154">
                  <c:v>0.11951472588832489</c:v>
                </c:pt>
                <c:pt idx="2155">
                  <c:v>0.11950872588832488</c:v>
                </c:pt>
                <c:pt idx="2156">
                  <c:v>0.11950272588832488</c:v>
                </c:pt>
                <c:pt idx="2157">
                  <c:v>0.11949672588832488</c:v>
                </c:pt>
                <c:pt idx="2158">
                  <c:v>0.11948972588832488</c:v>
                </c:pt>
                <c:pt idx="2159">
                  <c:v>0.11948272588832488</c:v>
                </c:pt>
                <c:pt idx="2160">
                  <c:v>0.11947572588832488</c:v>
                </c:pt>
                <c:pt idx="2161">
                  <c:v>0.11946772588832488</c:v>
                </c:pt>
                <c:pt idx="2162">
                  <c:v>0.11945972588832489</c:v>
                </c:pt>
                <c:pt idx="2163">
                  <c:v>0.11945072588832488</c:v>
                </c:pt>
                <c:pt idx="2164">
                  <c:v>0.11944172588832488</c:v>
                </c:pt>
                <c:pt idx="2165">
                  <c:v>0.11943272588832488</c:v>
                </c:pt>
                <c:pt idx="2166">
                  <c:v>0.11942272588832488</c:v>
                </c:pt>
                <c:pt idx="2167">
                  <c:v>0.11941272588832488</c:v>
                </c:pt>
                <c:pt idx="2168">
                  <c:v>0.11940272588832489</c:v>
                </c:pt>
                <c:pt idx="2169">
                  <c:v>0.11939272588832488</c:v>
                </c:pt>
                <c:pt idx="2170">
                  <c:v>0.11938172588832488</c:v>
                </c:pt>
                <c:pt idx="2171">
                  <c:v>0.11937072588832488</c:v>
                </c:pt>
                <c:pt idx="2172">
                  <c:v>0.11935872588832488</c:v>
                </c:pt>
                <c:pt idx="2173">
                  <c:v>0.11934772588832489</c:v>
                </c:pt>
                <c:pt idx="2174">
                  <c:v>0.11933572588832488</c:v>
                </c:pt>
                <c:pt idx="2175">
                  <c:v>0.11932272588832488</c:v>
                </c:pt>
                <c:pt idx="2176">
                  <c:v>0.11931072588832488</c:v>
                </c:pt>
                <c:pt idx="2177">
                  <c:v>0.11929772588832488</c:v>
                </c:pt>
                <c:pt idx="2178">
                  <c:v>0.11928472588832488</c:v>
                </c:pt>
                <c:pt idx="2179">
                  <c:v>0.11927172588832488</c:v>
                </c:pt>
                <c:pt idx="2180">
                  <c:v>0.11925872588832488</c:v>
                </c:pt>
                <c:pt idx="2181">
                  <c:v>0.11924472588832488</c:v>
                </c:pt>
                <c:pt idx="2182">
                  <c:v>0.11923072588832488</c:v>
                </c:pt>
                <c:pt idx="2183">
                  <c:v>0.11921672588832488</c:v>
                </c:pt>
                <c:pt idx="2184">
                  <c:v>0.11920272588832488</c:v>
                </c:pt>
                <c:pt idx="2185">
                  <c:v>0.11918872588832488</c:v>
                </c:pt>
                <c:pt idx="2186">
                  <c:v>0.11917372588832488</c:v>
                </c:pt>
                <c:pt idx="2187">
                  <c:v>0.11915872588832488</c:v>
                </c:pt>
                <c:pt idx="2188">
                  <c:v>0.11914372588832488</c:v>
                </c:pt>
                <c:pt idx="2189">
                  <c:v>0.11912872588832488</c:v>
                </c:pt>
                <c:pt idx="2190">
                  <c:v>0.11911372588832488</c:v>
                </c:pt>
                <c:pt idx="2191">
                  <c:v>0.11909872588832489</c:v>
                </c:pt>
                <c:pt idx="2192">
                  <c:v>0.11908272588832489</c:v>
                </c:pt>
                <c:pt idx="2193">
                  <c:v>0.11906772588832489</c:v>
                </c:pt>
                <c:pt idx="2194">
                  <c:v>0.11905172588832488</c:v>
                </c:pt>
                <c:pt idx="2195">
                  <c:v>0.11903572588832488</c:v>
                </c:pt>
                <c:pt idx="2196">
                  <c:v>0.11901972588832488</c:v>
                </c:pt>
                <c:pt idx="2197">
                  <c:v>0.11900372588832488</c:v>
                </c:pt>
                <c:pt idx="2198">
                  <c:v>0.11898772588832489</c:v>
                </c:pt>
                <c:pt idx="2199">
                  <c:v>0.11897172588832489</c:v>
                </c:pt>
                <c:pt idx="2200">
                  <c:v>0.11895572588832488</c:v>
                </c:pt>
                <c:pt idx="2201">
                  <c:v>0.11893972588832488</c:v>
                </c:pt>
                <c:pt idx="2202">
                  <c:v>0.11892272588832488</c:v>
                </c:pt>
                <c:pt idx="2203">
                  <c:v>0.11890672588832488</c:v>
                </c:pt>
                <c:pt idx="2204">
                  <c:v>0.11888972588832489</c:v>
                </c:pt>
                <c:pt idx="2205">
                  <c:v>0.11887372588832489</c:v>
                </c:pt>
                <c:pt idx="2206">
                  <c:v>0.11885672588832488</c:v>
                </c:pt>
                <c:pt idx="2207">
                  <c:v>0.11884072588832488</c:v>
                </c:pt>
                <c:pt idx="2208">
                  <c:v>0.11882372588832488</c:v>
                </c:pt>
                <c:pt idx="2209">
                  <c:v>0.11880772588832489</c:v>
                </c:pt>
                <c:pt idx="2210">
                  <c:v>0.11879072588832489</c:v>
                </c:pt>
                <c:pt idx="2211">
                  <c:v>0.11877472588832488</c:v>
                </c:pt>
                <c:pt idx="2212">
                  <c:v>0.11875772588832488</c:v>
                </c:pt>
                <c:pt idx="2213">
                  <c:v>0.11874072588832488</c:v>
                </c:pt>
                <c:pt idx="2214">
                  <c:v>0.11872472588832489</c:v>
                </c:pt>
                <c:pt idx="2215">
                  <c:v>0.11870772588832489</c:v>
                </c:pt>
                <c:pt idx="2216">
                  <c:v>0.11869172588832488</c:v>
                </c:pt>
                <c:pt idx="2217">
                  <c:v>0.11867472588832488</c:v>
                </c:pt>
                <c:pt idx="2218">
                  <c:v>0.11865872588832488</c:v>
                </c:pt>
                <c:pt idx="2219">
                  <c:v>0.11864172588832488</c:v>
                </c:pt>
                <c:pt idx="2220">
                  <c:v>0.11862572588832489</c:v>
                </c:pt>
                <c:pt idx="2221">
                  <c:v>0.11860972588832489</c:v>
                </c:pt>
                <c:pt idx="2222">
                  <c:v>0.11859372588832488</c:v>
                </c:pt>
                <c:pt idx="2223">
                  <c:v>0.11857672588832488</c:v>
                </c:pt>
                <c:pt idx="2224">
                  <c:v>0.11856072588832488</c:v>
                </c:pt>
                <c:pt idx="2225">
                  <c:v>0.11854472588832488</c:v>
                </c:pt>
                <c:pt idx="2226">
                  <c:v>0.11852872588832489</c:v>
                </c:pt>
                <c:pt idx="2227">
                  <c:v>0.11851272588832489</c:v>
                </c:pt>
                <c:pt idx="2228">
                  <c:v>0.11849672588832488</c:v>
                </c:pt>
                <c:pt idx="2229">
                  <c:v>0.11848172588832488</c:v>
                </c:pt>
                <c:pt idx="2230">
                  <c:v>0.11846572588832488</c:v>
                </c:pt>
                <c:pt idx="2231">
                  <c:v>0.11844972588832488</c:v>
                </c:pt>
                <c:pt idx="2232">
                  <c:v>0.11843472588832488</c:v>
                </c:pt>
                <c:pt idx="2233">
                  <c:v>0.11841972588832488</c:v>
                </c:pt>
                <c:pt idx="2234">
                  <c:v>0.11840372588832489</c:v>
                </c:pt>
                <c:pt idx="2235">
                  <c:v>0.11838872588832489</c:v>
                </c:pt>
                <c:pt idx="2236">
                  <c:v>0.11837372588832488</c:v>
                </c:pt>
                <c:pt idx="2237">
                  <c:v>0.11835872588832488</c:v>
                </c:pt>
                <c:pt idx="2238">
                  <c:v>0.11834472588832488</c:v>
                </c:pt>
                <c:pt idx="2239">
                  <c:v>0.11832972588832488</c:v>
                </c:pt>
                <c:pt idx="2240">
                  <c:v>0.11831472588832488</c:v>
                </c:pt>
                <c:pt idx="2241">
                  <c:v>0.11830072588832488</c:v>
                </c:pt>
                <c:pt idx="2242">
                  <c:v>0.11828672588832488</c:v>
                </c:pt>
                <c:pt idx="2243">
                  <c:v>0.11827272588832488</c:v>
                </c:pt>
                <c:pt idx="2244">
                  <c:v>0.11825872588832488</c:v>
                </c:pt>
                <c:pt idx="2245">
                  <c:v>0.11824472588832488</c:v>
                </c:pt>
                <c:pt idx="2246">
                  <c:v>0.11823072588832488</c:v>
                </c:pt>
                <c:pt idx="2247">
                  <c:v>0.11821772588832488</c:v>
                </c:pt>
                <c:pt idx="2248">
                  <c:v>0.11820372588832488</c:v>
                </c:pt>
                <c:pt idx="2249">
                  <c:v>0.11819072588832488</c:v>
                </c:pt>
                <c:pt idx="2250">
                  <c:v>0.11817772588832488</c:v>
                </c:pt>
                <c:pt idx="2251">
                  <c:v>0.11816472588832488</c:v>
                </c:pt>
                <c:pt idx="2252">
                  <c:v>0.11815272588832489</c:v>
                </c:pt>
                <c:pt idx="2253">
                  <c:v>0.11813972588832489</c:v>
                </c:pt>
                <c:pt idx="2254">
                  <c:v>0.11812772588832489</c:v>
                </c:pt>
                <c:pt idx="2255">
                  <c:v>0.11811572588832488</c:v>
                </c:pt>
                <c:pt idx="2256">
                  <c:v>0.11810372588832488</c:v>
                </c:pt>
                <c:pt idx="2257">
                  <c:v>0.11809172588832488</c:v>
                </c:pt>
                <c:pt idx="2258">
                  <c:v>0.11807972588832488</c:v>
                </c:pt>
                <c:pt idx="2259">
                  <c:v>0.11806872588832489</c:v>
                </c:pt>
                <c:pt idx="2260">
                  <c:v>0.11805672588832489</c:v>
                </c:pt>
                <c:pt idx="2261">
                  <c:v>0.11804572588832488</c:v>
                </c:pt>
                <c:pt idx="2262">
                  <c:v>0.11803572588832488</c:v>
                </c:pt>
                <c:pt idx="2263">
                  <c:v>0.11802472588832488</c:v>
                </c:pt>
                <c:pt idx="2264">
                  <c:v>0.11801372588832489</c:v>
                </c:pt>
                <c:pt idx="2265">
                  <c:v>0.11800372588832488</c:v>
                </c:pt>
                <c:pt idx="2266">
                  <c:v>0.11799372588832488</c:v>
                </c:pt>
                <c:pt idx="2267">
                  <c:v>0.11798372588832488</c:v>
                </c:pt>
                <c:pt idx="2268">
                  <c:v>0.11797472588832489</c:v>
                </c:pt>
                <c:pt idx="2269">
                  <c:v>0.11796472588832488</c:v>
                </c:pt>
                <c:pt idx="2270">
                  <c:v>0.11795572588832488</c:v>
                </c:pt>
                <c:pt idx="2271">
                  <c:v>0.11794672588832489</c:v>
                </c:pt>
                <c:pt idx="2272">
                  <c:v>0.11793772588832488</c:v>
                </c:pt>
                <c:pt idx="2273">
                  <c:v>0.11792972588832489</c:v>
                </c:pt>
                <c:pt idx="2274">
                  <c:v>0.11792072588832488</c:v>
                </c:pt>
                <c:pt idx="2275">
                  <c:v>0.11791272588832488</c:v>
                </c:pt>
                <c:pt idx="2276">
                  <c:v>0.11790472588832489</c:v>
                </c:pt>
                <c:pt idx="2277">
                  <c:v>0.11789772588832488</c:v>
                </c:pt>
                <c:pt idx="2278">
                  <c:v>0.11788972588832489</c:v>
                </c:pt>
                <c:pt idx="2279">
                  <c:v>0.11788272588832488</c:v>
                </c:pt>
                <c:pt idx="2280">
                  <c:v>0.11787572588832489</c:v>
                </c:pt>
                <c:pt idx="2281">
                  <c:v>0.11786972588832488</c:v>
                </c:pt>
                <c:pt idx="2282">
                  <c:v>0.11786272588832489</c:v>
                </c:pt>
                <c:pt idx="2283">
                  <c:v>0.11785672588832488</c:v>
                </c:pt>
                <c:pt idx="2284">
                  <c:v>0.11785072588832488</c:v>
                </c:pt>
                <c:pt idx="2285">
                  <c:v>0.11784472588832488</c:v>
                </c:pt>
                <c:pt idx="2286">
                  <c:v>0.11783872588832488</c:v>
                </c:pt>
                <c:pt idx="2287">
                  <c:v>0.11783372588832489</c:v>
                </c:pt>
                <c:pt idx="2288">
                  <c:v>0.11782872588832488</c:v>
                </c:pt>
                <c:pt idx="2289">
                  <c:v>0.11782372588832488</c:v>
                </c:pt>
                <c:pt idx="2290">
                  <c:v>0.11781972588832489</c:v>
                </c:pt>
                <c:pt idx="2291">
                  <c:v>0.11781472588832488</c:v>
                </c:pt>
                <c:pt idx="2292">
                  <c:v>0.11781072588832488</c:v>
                </c:pt>
                <c:pt idx="2293">
                  <c:v>0.11780772588832489</c:v>
                </c:pt>
                <c:pt idx="2294">
                  <c:v>0.11780372588832488</c:v>
                </c:pt>
                <c:pt idx="2295">
                  <c:v>0.11780072588832488</c:v>
                </c:pt>
                <c:pt idx="2296">
                  <c:v>0.11779772588832488</c:v>
                </c:pt>
                <c:pt idx="2297">
                  <c:v>0.11779472588832489</c:v>
                </c:pt>
                <c:pt idx="2298">
                  <c:v>0.11779172588832489</c:v>
                </c:pt>
                <c:pt idx="2299">
                  <c:v>0.11778972588832488</c:v>
                </c:pt>
                <c:pt idx="2300">
                  <c:v>0.11778772588832488</c:v>
                </c:pt>
                <c:pt idx="2301">
                  <c:v>0.11778572588832488</c:v>
                </c:pt>
                <c:pt idx="2302">
                  <c:v>0.11778472588832488</c:v>
                </c:pt>
                <c:pt idx="2303">
                  <c:v>0.11778372588832488</c:v>
                </c:pt>
                <c:pt idx="2304">
                  <c:v>0.11778272588832488</c:v>
                </c:pt>
                <c:pt idx="2305">
                  <c:v>0.11778172588832488</c:v>
                </c:pt>
                <c:pt idx="2306">
                  <c:v>0.11778172588832488</c:v>
                </c:pt>
                <c:pt idx="2307">
                  <c:v>0.11778172588832488</c:v>
                </c:pt>
              </c:numCache>
            </c:numRef>
          </c:yVal>
          <c:smooth val="1"/>
        </c:ser>
        <c:axId val="167373824"/>
        <c:axId val="166662912"/>
      </c:scatterChart>
      <c:valAx>
        <c:axId val="167373824"/>
        <c:scaling>
          <c:orientation val="minMax"/>
          <c:max val="6.0000000000000032E-2"/>
          <c:min val="-6.0000000000000032E-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6662912"/>
        <c:crosses val="autoZero"/>
        <c:crossBetween val="midCat"/>
      </c:valAx>
      <c:valAx>
        <c:axId val="166662912"/>
        <c:scaling>
          <c:orientation val="minMax"/>
          <c:min val="8.0000000000000043E-2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373824"/>
        <c:crosses val="autoZero"/>
        <c:crossBetween val="midCat"/>
      </c:valAx>
    </c:plotArea>
    <c:legend>
      <c:legendPos val="r"/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555" l="0.70000000000000062" r="0.70000000000000062" t="0.75000000000000555" header="0.30000000000000032" footer="0.30000000000000032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4"/>
          <c:order val="0"/>
          <c:tx>
            <c:strRef>
              <c:f>Schrodinger!$AH$171</c:f>
              <c:strCache>
                <c:ptCount val="1"/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yVal>
          <c:smooth val="1"/>
        </c:ser>
        <c:ser>
          <c:idx val="5"/>
          <c:order val="1"/>
          <c:tx>
            <c:strRef>
              <c:f>Schrodinger!$AJ$171</c:f>
              <c:strCache>
                <c:ptCount val="1"/>
                <c:pt idx="0">
                  <c:v>Vymax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Schrodinger!$AJ$172:$AJ$177</c:f>
              <c:numCache>
                <c:formatCode>General</c:formatCode>
                <c:ptCount val="6"/>
                <c:pt idx="0">
                  <c:v>2.6809999999999998E-3</c:v>
                </c:pt>
                <c:pt idx="1">
                  <c:v>2.624E-3</c:v>
                </c:pt>
                <c:pt idx="2">
                  <c:v>2.4859999999999999E-3</c:v>
                </c:pt>
                <c:pt idx="3">
                  <c:v>2.2049999999999999E-3</c:v>
                </c:pt>
                <c:pt idx="4">
                  <c:v>1.817E-3</c:v>
                </c:pt>
                <c:pt idx="5">
                  <c:v>3.4259999999999998E-3</c:v>
                </c:pt>
              </c:numCache>
            </c:numRef>
          </c:yVal>
          <c:smooth val="1"/>
        </c:ser>
        <c:ser>
          <c:idx val="6"/>
          <c:order val="2"/>
          <c:tx>
            <c:strRef>
              <c:f>Schrodinger!$AK$171</c:f>
              <c:strCache>
                <c:ptCount val="1"/>
                <c:pt idx="0">
                  <c:v>Vx/Vy max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Schrodinger!$AK$172:$AK$177</c:f>
              <c:numCache>
                <c:formatCode>General</c:formatCode>
                <c:ptCount val="6"/>
                <c:pt idx="0">
                  <c:v>4.7236105930622907</c:v>
                </c:pt>
                <c:pt idx="1">
                  <c:v>5.0998475609756095</c:v>
                </c:pt>
                <c:pt idx="2">
                  <c:v>6.1053901850362031</c:v>
                </c:pt>
                <c:pt idx="3">
                  <c:v>8.4975056689342399</c:v>
                </c:pt>
                <c:pt idx="4">
                  <c:v>14.73032471106219</c:v>
                </c:pt>
                <c:pt idx="5">
                  <c:v>12.93666082895505</c:v>
                </c:pt>
              </c:numCache>
            </c:numRef>
          </c:yVal>
          <c:smooth val="1"/>
        </c:ser>
        <c:ser>
          <c:idx val="7"/>
          <c:order val="3"/>
          <c:tx>
            <c:strRef>
              <c:f>Schrodinger!$AL$171</c:f>
              <c:strCache>
                <c:ptCount val="1"/>
                <c:pt idx="0">
                  <c:v>SVx/SVy 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Schrodinger!$AL$172:$AL$177</c:f>
              <c:numCache>
                <c:formatCode>General</c:formatCode>
                <c:ptCount val="6"/>
                <c:pt idx="0">
                  <c:v>2.959928229665072</c:v>
                </c:pt>
                <c:pt idx="1">
                  <c:v>1.9890842935112187</c:v>
                </c:pt>
                <c:pt idx="2">
                  <c:v>2.3464566929133861</c:v>
                </c:pt>
                <c:pt idx="3">
                  <c:v>3.7888198757763969</c:v>
                </c:pt>
                <c:pt idx="4">
                  <c:v>7.8119312436804851</c:v>
                </c:pt>
                <c:pt idx="5">
                  <c:v>10.94480755265069</c:v>
                </c:pt>
              </c:numCache>
            </c:numRef>
          </c:yVal>
          <c:smooth val="1"/>
        </c:ser>
        <c:ser>
          <c:idx val="0"/>
          <c:order val="4"/>
          <c:tx>
            <c:strRef>
              <c:f>Schrodinger!$AM$171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Schrodinger!$AM$172:$AM$177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5"/>
          <c:tx>
            <c:strRef>
              <c:f>Schrodinger!$AN$171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Schrodinger!$AN$172:$AN$177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6"/>
          <c:tx>
            <c:strRef>
              <c:f>Schrodinger!$AO$171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Schrodinger!$AO$172:$AO$177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ser>
          <c:idx val="3"/>
          <c:order val="7"/>
          <c:tx>
            <c:strRef>
              <c:f>Schrodinger!$AP$171</c:f>
              <c:strCache>
                <c:ptCount val="1"/>
                <c:pt idx="0">
                  <c:v>n LINKS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Schrodinger!$AP$172:$AP$177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ser>
          <c:idx val="8"/>
          <c:order val="8"/>
          <c:tx>
            <c:strRef>
              <c:f>Schrodinger!$AQ$171</c:f>
              <c:strCache>
                <c:ptCount val="1"/>
                <c:pt idx="0">
                  <c:v>n -RECHTS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Schrodinger!$AQ$172:$AQ$177</c:f>
              <c:numCache>
                <c:formatCode>General</c:formatCode>
                <c:ptCount val="6"/>
                <c:pt idx="0">
                  <c:v>5</c:v>
                </c:pt>
                <c:pt idx="1">
                  <c:v>4</c:v>
                </c:pt>
                <c:pt idx="2">
                  <c:v>3</c:v>
                </c:pt>
                <c:pt idx="3">
                  <c:v>2</c:v>
                </c:pt>
                <c:pt idx="4">
                  <c:v>1</c:v>
                </c:pt>
                <c:pt idx="5">
                  <c:v>0</c:v>
                </c:pt>
              </c:numCache>
            </c:numRef>
          </c:yVal>
          <c:smooth val="1"/>
        </c:ser>
        <c:axId val="166716160"/>
        <c:axId val="166717696"/>
      </c:scatterChart>
      <c:valAx>
        <c:axId val="166716160"/>
        <c:scaling>
          <c:orientation val="minMax"/>
        </c:scaling>
        <c:axPos val="b"/>
        <c:numFmt formatCode="General" sourceLinked="1"/>
        <c:tickLblPos val="nextTo"/>
        <c:crossAx val="166717696"/>
        <c:crosses val="autoZero"/>
        <c:crossBetween val="midCat"/>
      </c:valAx>
      <c:valAx>
        <c:axId val="166717696"/>
        <c:scaling>
          <c:orientation val="minMax"/>
        </c:scaling>
        <c:axPos val="l"/>
        <c:majorGridlines/>
        <c:numFmt formatCode="General" sourceLinked="1"/>
        <c:tickLblPos val="nextTo"/>
        <c:crossAx val="16671616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22" l="0.70000000000000062" r="0.70000000000000062" t="0.75000000000000422" header="0.30000000000000032" footer="0.30000000000000032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Schrodinger!$AH$170</c:f>
              <c:strCache>
                <c:ptCount val="1"/>
                <c:pt idx="0">
                  <c:v>Vxmax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Schrodinger!$AJ$171</c:f>
              <c:strCache>
                <c:ptCount val="1"/>
                <c:pt idx="0">
                  <c:v>Vymax</c:v>
                </c:pt>
              </c:strCache>
            </c:strRef>
          </c:tx>
          <c:marker>
            <c:symbol val="none"/>
          </c:marker>
          <c:xVal>
            <c:numRef>
              <c:f>Schrodinger!$AG$172:$AG$177</c:f>
              <c:numCache>
                <c:formatCode>General</c:formatCode>
                <c:ptCount val="6"/>
                <c:pt idx="0">
                  <c:v>-4.1700000000000001E-2</c:v>
                </c:pt>
                <c:pt idx="1">
                  <c:v>-4.2500000000000003E-2</c:v>
                </c:pt>
                <c:pt idx="2">
                  <c:v>-4.4499999999999998E-2</c:v>
                </c:pt>
                <c:pt idx="3">
                  <c:v>-4.8500000000000001E-2</c:v>
                </c:pt>
                <c:pt idx="4">
                  <c:v>-5.8000000000000003E-2</c:v>
                </c:pt>
                <c:pt idx="5">
                  <c:v>-8.4000000000000005E-2</c:v>
                </c:pt>
              </c:numCache>
            </c:numRef>
          </c:xVal>
          <c:yVal>
            <c:numRef>
              <c:f>Schrodinger!$AJ$172:$AJ$177</c:f>
              <c:numCache>
                <c:formatCode>General</c:formatCode>
                <c:ptCount val="6"/>
                <c:pt idx="0">
                  <c:v>2.6809999999999998E-3</c:v>
                </c:pt>
                <c:pt idx="1">
                  <c:v>2.624E-3</c:v>
                </c:pt>
                <c:pt idx="2">
                  <c:v>2.4859999999999999E-3</c:v>
                </c:pt>
                <c:pt idx="3">
                  <c:v>2.2049999999999999E-3</c:v>
                </c:pt>
                <c:pt idx="4">
                  <c:v>1.817E-3</c:v>
                </c:pt>
                <c:pt idx="5">
                  <c:v>3.4259999999999998E-3</c:v>
                </c:pt>
              </c:numCache>
            </c:numRef>
          </c:yVal>
          <c:smooth val="1"/>
        </c:ser>
        <c:axId val="163388416"/>
        <c:axId val="163398400"/>
      </c:scatterChart>
      <c:valAx>
        <c:axId val="163388416"/>
        <c:scaling>
          <c:orientation val="minMax"/>
        </c:scaling>
        <c:axPos val="b"/>
        <c:numFmt formatCode="General" sourceLinked="1"/>
        <c:tickLblPos val="nextTo"/>
        <c:crossAx val="163398400"/>
        <c:crosses val="autoZero"/>
        <c:crossBetween val="midCat"/>
      </c:valAx>
      <c:valAx>
        <c:axId val="163398400"/>
        <c:scaling>
          <c:orientation val="minMax"/>
        </c:scaling>
        <c:axPos val="l"/>
        <c:majorGridlines/>
        <c:numFmt formatCode="General" sourceLinked="1"/>
        <c:tickLblPos val="nextTo"/>
        <c:crossAx val="163388416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44" l="0.70000000000000062" r="0.70000000000000062" t="0.75000000000000444" header="0.30000000000000032" footer="0.30000000000000032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Schrodinger!$AM$171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Schrodinger!$AM$172:$AM$177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Schrodinger!$AN$171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Schrodinger!$AN$172:$AN$177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Schrodinger!$AO$171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Schrodinger!$AO$172:$AO$177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axId val="163439744"/>
        <c:axId val="163441280"/>
      </c:scatterChart>
      <c:valAx>
        <c:axId val="163439744"/>
        <c:scaling>
          <c:orientation val="minMax"/>
        </c:scaling>
        <c:axPos val="b"/>
        <c:numFmt formatCode="General" sourceLinked="1"/>
        <c:tickLblPos val="nextTo"/>
        <c:crossAx val="163441280"/>
        <c:crosses val="autoZero"/>
        <c:crossBetween val="midCat"/>
      </c:valAx>
      <c:valAx>
        <c:axId val="163441280"/>
        <c:scaling>
          <c:orientation val="minMax"/>
        </c:scaling>
        <c:axPos val="l"/>
        <c:majorGridlines/>
        <c:numFmt formatCode="General" sourceLinked="1"/>
        <c:tickLblPos val="nextTo"/>
        <c:crossAx val="163439744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22" l="0.70000000000000062" r="0.70000000000000062" t="0.75000000000000422" header="0.30000000000000032" footer="0.30000000000000032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Schrodinger!$AI$171</c:f>
              <c:strCache>
                <c:ptCount val="1"/>
                <c:pt idx="0">
                  <c:v>Vxg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Schrodinger!$AI$172:$AI$177</c:f>
              <c:numCache>
                <c:formatCode>General</c:formatCode>
                <c:ptCount val="6"/>
                <c:pt idx="0">
                  <c:v>6.3819999999999997E-3</c:v>
                </c:pt>
                <c:pt idx="1">
                  <c:v>8.8419999999999992E-3</c:v>
                </c:pt>
                <c:pt idx="2">
                  <c:v>1.0972000000000001E-2</c:v>
                </c:pt>
                <c:pt idx="3">
                  <c:v>1.4038E-2</c:v>
                </c:pt>
                <c:pt idx="4">
                  <c:v>1.9965E-2</c:v>
                </c:pt>
                <c:pt idx="5">
                  <c:v>2.8863E-2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Schrodinger!$AJ$171</c:f>
              <c:strCache>
                <c:ptCount val="1"/>
                <c:pt idx="0">
                  <c:v>Vymax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Schrodinger!$AJ$172:$AJ$177</c:f>
              <c:numCache>
                <c:formatCode>General</c:formatCode>
                <c:ptCount val="6"/>
                <c:pt idx="0">
                  <c:v>2.6809999999999998E-3</c:v>
                </c:pt>
                <c:pt idx="1">
                  <c:v>2.624E-3</c:v>
                </c:pt>
                <c:pt idx="2">
                  <c:v>2.4859999999999999E-3</c:v>
                </c:pt>
                <c:pt idx="3">
                  <c:v>2.2049999999999999E-3</c:v>
                </c:pt>
                <c:pt idx="4">
                  <c:v>1.817E-3</c:v>
                </c:pt>
                <c:pt idx="5">
                  <c:v>3.4259999999999998E-3</c:v>
                </c:pt>
              </c:numCache>
            </c:numRef>
          </c:yVal>
          <c:smooth val="1"/>
        </c:ser>
        <c:axId val="166800000"/>
        <c:axId val="166814080"/>
      </c:scatterChart>
      <c:valAx>
        <c:axId val="166800000"/>
        <c:scaling>
          <c:orientation val="minMax"/>
        </c:scaling>
        <c:axPos val="b"/>
        <c:numFmt formatCode="General" sourceLinked="1"/>
        <c:tickLblPos val="nextTo"/>
        <c:crossAx val="166814080"/>
        <c:crosses val="autoZero"/>
        <c:crossBetween val="midCat"/>
      </c:valAx>
      <c:valAx>
        <c:axId val="166814080"/>
        <c:scaling>
          <c:orientation val="minMax"/>
        </c:scaling>
        <c:axPos val="l"/>
        <c:majorGridlines/>
        <c:numFmt formatCode="General" sourceLinked="1"/>
        <c:tickLblPos val="nextTo"/>
        <c:crossAx val="16680000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66" l="0.70000000000000062" r="0.70000000000000062" t="0.75000000000000466" header="0.30000000000000032" footer="0.30000000000000032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tx>
            <c:strRef>
              <c:f>Schrodinger!$AM$171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Schrodinger!$AM$172:$AM$177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Schrodinger!$AN$171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Schrodinger!$AN$172:$AN$177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Schrodinger!$AO$171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xVal>
            <c:numRef>
              <c:f>Schrodinger!$AF$172:$AF$177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xVal>
          <c:yVal>
            <c:numRef>
              <c:f>Schrodinger!$AO$172:$AO$177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axId val="166843520"/>
        <c:axId val="166845056"/>
      </c:scatterChart>
      <c:valAx>
        <c:axId val="166843520"/>
        <c:scaling>
          <c:orientation val="minMax"/>
        </c:scaling>
        <c:axPos val="b"/>
        <c:numFmt formatCode="General" sourceLinked="1"/>
        <c:tickLblPos val="nextTo"/>
        <c:crossAx val="166845056"/>
        <c:crosses val="autoZero"/>
        <c:crossBetween val="midCat"/>
      </c:valAx>
      <c:valAx>
        <c:axId val="166845056"/>
        <c:scaling>
          <c:orientation val="minMax"/>
        </c:scaling>
        <c:axPos val="l"/>
        <c:majorGridlines/>
        <c:numFmt formatCode="General" sourceLinked="1"/>
        <c:tickLblPos val="nextTo"/>
        <c:crossAx val="16684352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444" l="0.70000000000000062" r="0.70000000000000062" t="0.75000000000000444" header="0.30000000000000032" footer="0.30000000000000032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2.8456337838940155E-2"/>
          <c:y val="6.9686890627699782E-2"/>
          <c:w val="0.91162270341207363"/>
          <c:h val="0.86286665185660549"/>
        </c:manualLayout>
      </c:layout>
      <c:scatterChart>
        <c:scatterStyle val="smoothMarker"/>
        <c:ser>
          <c:idx val="2"/>
          <c:order val="0"/>
          <c:tx>
            <c:strRef>
              <c:f>Schrodinger!$AP$171</c:f>
              <c:strCache>
                <c:ptCount val="1"/>
                <c:pt idx="0">
                  <c:v>n LINKS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trendline>
            <c:trendlineType val="power"/>
            <c:dispEq val="1"/>
            <c:trendlineLbl>
              <c:layout>
                <c:manualLayout>
                  <c:x val="9.4069537011712653E-2"/>
                  <c:y val="2.3620195986473701E-2"/>
                </c:manualLayout>
              </c:layout>
              <c:numFmt formatCode="General" sourceLinked="0"/>
              <c:txPr>
                <a:bodyPr/>
                <a:lstStyle/>
                <a:p>
                  <a:pPr>
                    <a:defRPr b="1"/>
                  </a:pPr>
                  <a:endParaRPr lang="nl-NL"/>
                </a:p>
              </c:txPr>
            </c:trendlineLbl>
          </c:trendline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Schrodinger!$AP$172:$AP$177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ser>
          <c:idx val="3"/>
          <c:order val="1"/>
          <c:tx>
            <c:strRef>
              <c:f>Schrodinger!$AQ$171</c:f>
              <c:strCache>
                <c:ptCount val="1"/>
                <c:pt idx="0">
                  <c:v>n -RECHTS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Schrodinger!$AQ$172:$AQ$177</c:f>
              <c:numCache>
                <c:formatCode>General</c:formatCode>
                <c:ptCount val="6"/>
                <c:pt idx="0">
                  <c:v>5</c:v>
                </c:pt>
                <c:pt idx="1">
                  <c:v>4</c:v>
                </c:pt>
                <c:pt idx="2">
                  <c:v>3</c:v>
                </c:pt>
                <c:pt idx="3">
                  <c:v>2</c:v>
                </c:pt>
                <c:pt idx="4">
                  <c:v>1</c:v>
                </c:pt>
                <c:pt idx="5">
                  <c:v>0</c:v>
                </c:pt>
              </c:numCache>
            </c:numRef>
          </c:yVal>
          <c:smooth val="1"/>
        </c:ser>
        <c:ser>
          <c:idx val="1"/>
          <c:order val="2"/>
          <c:tx>
            <c:strRef>
              <c:f>Schrodinger!$AX$171</c:f>
              <c:strCache>
                <c:ptCount val="1"/>
                <c:pt idx="0">
                  <c:v>BENADERING OTV</c:v>
                </c:pt>
              </c:strCache>
            </c:strRef>
          </c:tx>
          <c:spPr>
            <a:ln w="19050">
              <a:solidFill>
                <a:srgbClr val="E81EC2"/>
              </a:solidFill>
            </a:ln>
          </c:spPr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Schrodinger!$AX$172:$AX$177</c:f>
              <c:numCache>
                <c:formatCode>General</c:formatCode>
                <c:ptCount val="6"/>
                <c:pt idx="0">
                  <c:v>5.5834729201563373</c:v>
                </c:pt>
                <c:pt idx="1">
                  <c:v>5.0748540979446846</c:v>
                </c:pt>
                <c:pt idx="2">
                  <c:v>4.1330853482124406</c:v>
                </c:pt>
                <c:pt idx="3">
                  <c:v>3.0218327415577546</c:v>
                </c:pt>
                <c:pt idx="4">
                  <c:v>1.8810251587114979</c:v>
                </c:pt>
                <c:pt idx="5">
                  <c:v>1.0303701604801525</c:v>
                </c:pt>
              </c:numCache>
            </c:numRef>
          </c:yVal>
          <c:smooth val="1"/>
        </c:ser>
        <c:axId val="167024128"/>
        <c:axId val="167025664"/>
      </c:scatterChart>
      <c:valAx>
        <c:axId val="167024128"/>
        <c:scaling>
          <c:orientation val="minMax"/>
        </c:scaling>
        <c:axPos val="b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025664"/>
        <c:crosses val="autoZero"/>
        <c:crossBetween val="midCat"/>
      </c:valAx>
      <c:valAx>
        <c:axId val="167025664"/>
        <c:scaling>
          <c:orientation val="minMax"/>
          <c:max val="7"/>
        </c:scaling>
        <c:axPos val="l"/>
        <c:majorGridlines/>
        <c:numFmt formatCode="General" sourceLinked="1"/>
        <c:tickLblPos val="high"/>
        <c:txPr>
          <a:bodyPr/>
          <a:lstStyle/>
          <a:p>
            <a:pPr>
              <a:defRPr b="1"/>
            </a:pPr>
            <a:endParaRPr lang="nl-NL"/>
          </a:p>
        </c:txPr>
        <c:crossAx val="167024128"/>
        <c:crosses val="autoZero"/>
        <c:crossBetween val="midCat"/>
      </c:valAx>
    </c:plotArea>
    <c:legend>
      <c:legendPos val="r"/>
      <c:legendEntry>
        <c:idx val="3"/>
        <c:delete val="1"/>
      </c:legendEntry>
      <c:layout>
        <c:manualLayout>
          <c:xMode val="edge"/>
          <c:yMode val="edge"/>
          <c:x val="0.32355295167628945"/>
          <c:y val="7.2045187141575956E-2"/>
          <c:w val="0.35868804790626296"/>
          <c:h val="0.11979097244506008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66" l="0.70000000000000062" r="0.70000000000000062" t="0.75000000000000466" header="0.30000000000000032" footer="0.30000000000000032"/>
    <c:pageSetup/>
  </c:printSettings>
  <c:userShapes r:id="rId1"/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0.11514595621783839"/>
          <c:y val="2.9140471614276582E-2"/>
          <c:w val="0.84049920507248665"/>
          <c:h val="0.90510715688098042"/>
        </c:manualLayout>
      </c:layout>
      <c:scatterChart>
        <c:scatterStyle val="smoothMarker"/>
        <c:ser>
          <c:idx val="0"/>
          <c:order val="0"/>
          <c:tx>
            <c:strRef>
              <c:f>Schrodinger!$AI$171</c:f>
              <c:strCache>
                <c:ptCount val="1"/>
                <c:pt idx="0">
                  <c:v>Vxg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Schrodinger!$AI$172:$AI$177</c:f>
              <c:numCache>
                <c:formatCode>General</c:formatCode>
                <c:ptCount val="6"/>
                <c:pt idx="0">
                  <c:v>6.3819999999999997E-3</c:v>
                </c:pt>
                <c:pt idx="1">
                  <c:v>8.8419999999999992E-3</c:v>
                </c:pt>
                <c:pt idx="2">
                  <c:v>1.0972000000000001E-2</c:v>
                </c:pt>
                <c:pt idx="3">
                  <c:v>1.4038E-2</c:v>
                </c:pt>
                <c:pt idx="4">
                  <c:v>1.9965E-2</c:v>
                </c:pt>
                <c:pt idx="5">
                  <c:v>2.8863E-2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Schrodinger!$AJ$171</c:f>
              <c:strCache>
                <c:ptCount val="1"/>
                <c:pt idx="0">
                  <c:v>Vymax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Schrodinger!$AJ$172:$AJ$177</c:f>
              <c:numCache>
                <c:formatCode>General</c:formatCode>
                <c:ptCount val="6"/>
                <c:pt idx="0">
                  <c:v>2.6809999999999998E-3</c:v>
                </c:pt>
                <c:pt idx="1">
                  <c:v>2.624E-3</c:v>
                </c:pt>
                <c:pt idx="2">
                  <c:v>2.4859999999999999E-3</c:v>
                </c:pt>
                <c:pt idx="3">
                  <c:v>2.2049999999999999E-3</c:v>
                </c:pt>
                <c:pt idx="4">
                  <c:v>1.817E-3</c:v>
                </c:pt>
                <c:pt idx="5">
                  <c:v>3.4259999999999998E-3</c:v>
                </c:pt>
              </c:numCache>
            </c:numRef>
          </c:yVal>
          <c:smooth val="1"/>
        </c:ser>
        <c:axId val="167046528"/>
        <c:axId val="167072896"/>
      </c:scatterChart>
      <c:valAx>
        <c:axId val="167046528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072896"/>
        <c:crosses val="autoZero"/>
        <c:crossBetween val="midCat"/>
      </c:valAx>
      <c:valAx>
        <c:axId val="167072896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046528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78975432719151362"/>
          <c:y val="0.43679025358050716"/>
          <c:w val="0.15999441652708249"/>
          <c:h val="9.4923429846859766E-2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88" l="0.70000000000000062" r="0.70000000000000062" t="0.75000000000000488" header="0.30000000000000032" footer="0.30000000000000032"/>
    <c:pageSetup/>
  </c:printSettings>
  <c:userShapes r:id="rId1"/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1988407699037624E-2"/>
          <c:y val="3.2984312789778779E-2"/>
          <c:w val="0.88676159230096241"/>
          <c:h val="0.89259009736082462"/>
        </c:manualLayout>
      </c:layout>
      <c:scatterChart>
        <c:scatterStyle val="smoothMarker"/>
        <c:ser>
          <c:idx val="2"/>
          <c:order val="0"/>
          <c:tx>
            <c:strRef>
              <c:f>Schrodinger!$AK$171</c:f>
              <c:strCache>
                <c:ptCount val="1"/>
                <c:pt idx="0">
                  <c:v>Vx/Vy max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Schrodinger!$AK$172:$AK$177</c:f>
              <c:numCache>
                <c:formatCode>General</c:formatCode>
                <c:ptCount val="6"/>
                <c:pt idx="0">
                  <c:v>4.7236105930622907</c:v>
                </c:pt>
                <c:pt idx="1">
                  <c:v>5.0998475609756095</c:v>
                </c:pt>
                <c:pt idx="2">
                  <c:v>6.1053901850362031</c:v>
                </c:pt>
                <c:pt idx="3">
                  <c:v>8.4975056689342399</c:v>
                </c:pt>
                <c:pt idx="4">
                  <c:v>14.73032471106219</c:v>
                </c:pt>
                <c:pt idx="5">
                  <c:v>12.93666082895505</c:v>
                </c:pt>
              </c:numCache>
            </c:numRef>
          </c:yVal>
          <c:smooth val="1"/>
        </c:ser>
        <c:ser>
          <c:idx val="3"/>
          <c:order val="1"/>
          <c:tx>
            <c:strRef>
              <c:f>Schrodinger!$AL$171</c:f>
              <c:strCache>
                <c:ptCount val="1"/>
                <c:pt idx="0">
                  <c:v>SVx/SVy 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Schrodinger!$AL$172:$AL$177</c:f>
              <c:numCache>
                <c:formatCode>General</c:formatCode>
                <c:ptCount val="6"/>
                <c:pt idx="0">
                  <c:v>2.959928229665072</c:v>
                </c:pt>
                <c:pt idx="1">
                  <c:v>1.9890842935112187</c:v>
                </c:pt>
                <c:pt idx="2">
                  <c:v>2.3464566929133861</c:v>
                </c:pt>
                <c:pt idx="3">
                  <c:v>3.7888198757763969</c:v>
                </c:pt>
                <c:pt idx="4">
                  <c:v>7.8119312436804851</c:v>
                </c:pt>
                <c:pt idx="5">
                  <c:v>10.94480755265069</c:v>
                </c:pt>
              </c:numCache>
            </c:numRef>
          </c:yVal>
          <c:smooth val="1"/>
        </c:ser>
        <c:ser>
          <c:idx val="4"/>
          <c:order val="2"/>
          <c:tx>
            <c:strRef>
              <c:f>Schrodinger!$AM$171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trendline>
            <c:trendlineType val="power"/>
            <c:dispEq val="1"/>
            <c:trendlineLbl>
              <c:layout>
                <c:manualLayout>
                  <c:x val="0.13521828521434942"/>
                  <c:y val="0.14137643061075045"/>
                </c:manualLayout>
              </c:layout>
              <c:tx>
                <c:rich>
                  <a:bodyPr/>
                  <a:lstStyle/>
                  <a:p>
                    <a:pPr>
                      <a:defRPr b="1"/>
                    </a:pPr>
                    <a:r>
                      <a:rPr lang="en-US" baseline="0"/>
                      <a:t>Ekmax = 4636,9 Vxmax</a:t>
                    </a:r>
                    <a:r>
                      <a:rPr lang="en-US" baseline="30000"/>
                      <a:t>1,9772</a:t>
                    </a:r>
                    <a:endParaRPr lang="en-US"/>
                  </a:p>
                </c:rich>
              </c:tx>
              <c:numFmt formatCode="General" sourceLinked="0"/>
            </c:trendlineLbl>
          </c:trendline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Schrodinger!$AM$172:$AM$177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5"/>
          <c:order val="3"/>
          <c:tx>
            <c:strRef>
              <c:f>Schrodinger!$AN$171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trendline>
            <c:trendlineType val="power"/>
            <c:dispEq val="1"/>
            <c:trendlineLbl>
              <c:layout>
                <c:manualLayout>
                  <c:x val="0.14931539807524247"/>
                  <c:y val="2.550827306461324E-2"/>
                </c:manualLayout>
              </c:layout>
              <c:tx>
                <c:rich>
                  <a:bodyPr/>
                  <a:lstStyle/>
                  <a:p>
                    <a:pPr>
                      <a:defRPr b="1"/>
                    </a:pPr>
                    <a:r>
                      <a:rPr lang="en-US" baseline="0"/>
                      <a:t>Ekg = 4565,8 Vxmax</a:t>
                    </a:r>
                    <a:r>
                      <a:rPr lang="en-US" baseline="30000"/>
                      <a:t>2,1281</a:t>
                    </a:r>
                    <a:endParaRPr lang="en-US"/>
                  </a:p>
                </c:rich>
              </c:tx>
              <c:numFmt formatCode="General" sourceLinked="0"/>
            </c:trendlineLbl>
          </c:trendline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Schrodinger!$AN$172:$AN$177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6"/>
          <c:order val="4"/>
          <c:tx>
            <c:strRef>
              <c:f>Schrodinger!$AO$171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trendline>
            <c:trendlineType val="power"/>
            <c:dispEq val="1"/>
            <c:trendlineLbl>
              <c:layout>
                <c:manualLayout>
                  <c:x val="0.15687095363079614"/>
                  <c:y val="-2.2768617480808682E-2"/>
                </c:manualLayout>
              </c:layout>
              <c:tx>
                <c:rich>
                  <a:bodyPr/>
                  <a:lstStyle/>
                  <a:p>
                    <a:pPr>
                      <a:defRPr b="1"/>
                    </a:pPr>
                    <a:r>
                      <a:rPr lang="en-US" baseline="0"/>
                      <a:t>Eks = 3231,4 Vxmax</a:t>
                    </a:r>
                    <a:r>
                      <a:rPr lang="en-US" baseline="30000"/>
                      <a:t>2,1733</a:t>
                    </a:r>
                    <a:endParaRPr lang="en-US"/>
                  </a:p>
                </c:rich>
              </c:tx>
              <c:numFmt formatCode="General" sourceLinked="0"/>
            </c:trendlineLbl>
          </c:trendline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Schrodinger!$AO$172:$AO$177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ser>
          <c:idx val="7"/>
          <c:order val="5"/>
          <c:tx>
            <c:strRef>
              <c:f>Schrodinger!$AP$171</c:f>
              <c:strCache>
                <c:ptCount val="1"/>
                <c:pt idx="0">
                  <c:v>n LINKS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Schrodinger!$AP$172:$AP$177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ser>
          <c:idx val="8"/>
          <c:order val="6"/>
          <c:tx>
            <c:strRef>
              <c:f>Schrodinger!$AQ$171</c:f>
              <c:strCache>
                <c:ptCount val="1"/>
                <c:pt idx="0">
                  <c:v>n -RECHTS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Schrodinger!$AQ$172:$AQ$177</c:f>
              <c:numCache>
                <c:formatCode>General</c:formatCode>
                <c:ptCount val="6"/>
                <c:pt idx="0">
                  <c:v>5</c:v>
                </c:pt>
                <c:pt idx="1">
                  <c:v>4</c:v>
                </c:pt>
                <c:pt idx="2">
                  <c:v>3</c:v>
                </c:pt>
                <c:pt idx="3">
                  <c:v>2</c:v>
                </c:pt>
                <c:pt idx="4">
                  <c:v>1</c:v>
                </c:pt>
                <c:pt idx="5">
                  <c:v>0</c:v>
                </c:pt>
              </c:numCache>
            </c:numRef>
          </c:yVal>
          <c:smooth val="1"/>
        </c:ser>
        <c:ser>
          <c:idx val="9"/>
          <c:order val="7"/>
          <c:tx>
            <c:strRef>
              <c:f>Schrodinger!$AR$171</c:f>
              <c:strCache>
                <c:ptCount val="1"/>
                <c:pt idx="0">
                  <c:v>ωxs</c:v>
                </c:pt>
              </c:strCache>
            </c:strRef>
          </c:tx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Schrodinger!$AR$172:$AR$177</c:f>
              <c:numCache>
                <c:formatCode>General</c:formatCode>
                <c:ptCount val="6"/>
                <c:pt idx="0">
                  <c:v>0.19921906448756141</c:v>
                </c:pt>
                <c:pt idx="1">
                  <c:v>0.13162118780096307</c:v>
                </c:pt>
                <c:pt idx="2">
                  <c:v>0.12963097223229175</c:v>
                </c:pt>
                <c:pt idx="3">
                  <c:v>0.15473397171665929</c:v>
                </c:pt>
                <c:pt idx="4">
                  <c:v>0.19772738905666173</c:v>
                </c:pt>
                <c:pt idx="5">
                  <c:v>0.25086139454366896</c:v>
                </c:pt>
              </c:numCache>
            </c:numRef>
          </c:yVal>
          <c:smooth val="1"/>
        </c:ser>
        <c:ser>
          <c:idx val="10"/>
          <c:order val="8"/>
          <c:tx>
            <c:strRef>
              <c:f>Schrodinger!$AS$171</c:f>
              <c:strCache>
                <c:ptCount val="1"/>
                <c:pt idx="0">
                  <c:v>ωys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Schrodinger!$AH$172:$AH$177</c:f>
              <c:numCache>
                <c:formatCode>General</c:formatCode>
                <c:ptCount val="6"/>
                <c:pt idx="0">
                  <c:v>1.2664E-2</c:v>
                </c:pt>
                <c:pt idx="1">
                  <c:v>1.3382E-2</c:v>
                </c:pt>
                <c:pt idx="2">
                  <c:v>1.5178000000000001E-2</c:v>
                </c:pt>
                <c:pt idx="3">
                  <c:v>1.8737E-2</c:v>
                </c:pt>
                <c:pt idx="4">
                  <c:v>2.6765000000000001E-2</c:v>
                </c:pt>
                <c:pt idx="5">
                  <c:v>4.4320999999999999E-2</c:v>
                </c:pt>
              </c:numCache>
            </c:numRef>
          </c:xVal>
          <c:yVal>
            <c:numRef>
              <c:f>Schrodinger!$AS$172:$AS$177</c:f>
              <c:numCache>
                <c:formatCode>General</c:formatCode>
                <c:ptCount val="6"/>
                <c:pt idx="0">
                  <c:v>3.062271062271062</c:v>
                </c:pt>
                <c:pt idx="1">
                  <c:v>3.146946564885496</c:v>
                </c:pt>
                <c:pt idx="2">
                  <c:v>2.9534883720930232</c:v>
                </c:pt>
                <c:pt idx="3">
                  <c:v>2.4533333333333336</c:v>
                </c:pt>
                <c:pt idx="4">
                  <c:v>1.9392156862745098</c:v>
                </c:pt>
                <c:pt idx="5">
                  <c:v>2.3741379310344826</c:v>
                </c:pt>
              </c:numCache>
            </c:numRef>
          </c:yVal>
          <c:smooth val="1"/>
        </c:ser>
        <c:axId val="167294080"/>
        <c:axId val="167295616"/>
      </c:scatterChart>
      <c:valAx>
        <c:axId val="167294080"/>
        <c:scaling>
          <c:orientation val="minMax"/>
        </c:scaling>
        <c:axPos val="b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295616"/>
        <c:crosses val="autoZero"/>
        <c:crossBetween val="midCat"/>
      </c:valAx>
      <c:valAx>
        <c:axId val="167295616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29408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1.5693350831146101E-3"/>
          <c:y val="4.4509375591373947E-2"/>
          <c:w val="0.35938888888889409"/>
          <c:h val="0.708160754983997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44" l="0.70000000000000062" r="0.70000000000000062" t="0.75000000000000444" header="0.30000000000000032" footer="0.30000000000000032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6.3989695732477883E-2"/>
          <c:y val="4.0490589660975095E-2"/>
          <c:w val="0.91266472246524744"/>
          <c:h val="0.86814670595059662"/>
        </c:manualLayout>
      </c:layout>
      <c:scatterChart>
        <c:scatterStyle val="smoothMarker"/>
        <c:ser>
          <c:idx val="0"/>
          <c:order val="0"/>
          <c:tx>
            <c:strRef>
              <c:f>Schrodinger!$AY$156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trendline>
            <c:trendlineType val="linear"/>
            <c:dispEq val="1"/>
            <c:trendlineLbl>
              <c:layout>
                <c:manualLayout>
                  <c:x val="-5.8264228599332064E-2"/>
                  <c:y val="1.7860978537420243E-2"/>
                </c:manualLayout>
              </c:layout>
              <c:tx>
                <c:rich>
                  <a:bodyPr/>
                  <a:lstStyle/>
                  <a:p>
                    <a:pPr>
                      <a:defRPr b="1"/>
                    </a:pPr>
                    <a:r>
                      <a:rPr lang="en-US" baseline="0"/>
                      <a:t>y = 9,85x </a:t>
                    </a:r>
                    <a:endParaRPr lang="en-US"/>
                  </a:p>
                </c:rich>
              </c:tx>
              <c:numFmt formatCode="General" sourceLinked="0"/>
            </c:trendlineLbl>
          </c:trendline>
          <c:xVal>
            <c:numRef>
              <c:f>Schrodinger!$AX$157:$AX$162</c:f>
              <c:numCache>
                <c:formatCode>General</c:formatCode>
                <c:ptCount val="6"/>
                <c:pt idx="0">
                  <c:v>8.4263959390862939E-2</c:v>
                </c:pt>
                <c:pt idx="1">
                  <c:v>9.3401015228426407E-2</c:v>
                </c:pt>
                <c:pt idx="2">
                  <c:v>0.11878172588832488</c:v>
                </c:pt>
                <c:pt idx="3">
                  <c:v>0.1786802030456853</c:v>
                </c:pt>
                <c:pt idx="4">
                  <c:v>0.3644670050761421</c:v>
                </c:pt>
                <c:pt idx="5">
                  <c:v>1</c:v>
                </c:pt>
              </c:numCache>
            </c:numRef>
          </c:xVal>
          <c:yVal>
            <c:numRef>
              <c:f>Schrodinger!$AY$157:$AY$162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Schrodinger!$AZ$156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trendline>
            <c:trendlineType val="linear"/>
            <c:dispEq val="1"/>
            <c:trendlineLbl>
              <c:layout>
                <c:manualLayout>
                  <c:x val="-2.9629824049771571E-2"/>
                  <c:y val="6.0447859772451852E-4"/>
                </c:manualLayout>
              </c:layout>
              <c:numFmt formatCode="General" sourceLinked="0"/>
              <c:txPr>
                <a:bodyPr/>
                <a:lstStyle/>
                <a:p>
                  <a:pPr>
                    <a:defRPr b="1"/>
                  </a:pPr>
                  <a:endParaRPr lang="nl-NL"/>
                </a:p>
              </c:txPr>
            </c:trendlineLbl>
          </c:trendline>
          <c:xVal>
            <c:numRef>
              <c:f>Schrodinger!$AX$157:$AX$162</c:f>
              <c:numCache>
                <c:formatCode>General</c:formatCode>
                <c:ptCount val="6"/>
                <c:pt idx="0">
                  <c:v>8.4263959390862939E-2</c:v>
                </c:pt>
                <c:pt idx="1">
                  <c:v>9.3401015228426407E-2</c:v>
                </c:pt>
                <c:pt idx="2">
                  <c:v>0.11878172588832488</c:v>
                </c:pt>
                <c:pt idx="3">
                  <c:v>0.1786802030456853</c:v>
                </c:pt>
                <c:pt idx="4">
                  <c:v>0.3644670050761421</c:v>
                </c:pt>
                <c:pt idx="5">
                  <c:v>1</c:v>
                </c:pt>
              </c:numCache>
            </c:numRef>
          </c:xVal>
          <c:yVal>
            <c:numRef>
              <c:f>Schrodinger!$AZ$157:$AZ$162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Schrodinger!$BA$156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trendline>
            <c:trendlineType val="linear"/>
            <c:dispEq val="1"/>
            <c:trendlineLbl>
              <c:layout>
                <c:manualLayout>
                  <c:x val="3.7666003958807474E-2"/>
                  <c:y val="-9.7965735683477207E-3"/>
                </c:manualLayout>
              </c:layout>
              <c:numFmt formatCode="General" sourceLinked="0"/>
              <c:txPr>
                <a:bodyPr/>
                <a:lstStyle/>
                <a:p>
                  <a:pPr>
                    <a:defRPr b="1"/>
                  </a:pPr>
                  <a:endParaRPr lang="nl-NL"/>
                </a:p>
              </c:txPr>
            </c:trendlineLbl>
          </c:trendline>
          <c:xVal>
            <c:numRef>
              <c:f>Schrodinger!$AX$157:$AX$162</c:f>
              <c:numCache>
                <c:formatCode>General</c:formatCode>
                <c:ptCount val="6"/>
                <c:pt idx="0">
                  <c:v>8.4263959390862939E-2</c:v>
                </c:pt>
                <c:pt idx="1">
                  <c:v>9.3401015228426407E-2</c:v>
                </c:pt>
                <c:pt idx="2">
                  <c:v>0.11878172588832488</c:v>
                </c:pt>
                <c:pt idx="3">
                  <c:v>0.1786802030456853</c:v>
                </c:pt>
                <c:pt idx="4">
                  <c:v>0.3644670050761421</c:v>
                </c:pt>
                <c:pt idx="5">
                  <c:v>1</c:v>
                </c:pt>
              </c:numCache>
            </c:numRef>
          </c:xVal>
          <c:yVal>
            <c:numRef>
              <c:f>Schrodinger!$BA$157:$BA$162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Schrodinger!$BB$156</c:f>
              <c:strCache>
                <c:ptCount val="1"/>
                <c:pt idx="0">
                  <c:v>n LINKS</c:v>
                </c:pt>
              </c:strCache>
            </c:strRef>
          </c:tx>
          <c:spPr>
            <a:ln>
              <a:solidFill>
                <a:schemeClr val="tx2"/>
              </a:solidFill>
            </a:ln>
          </c:spPr>
          <c:marker>
            <c:symbol val="none"/>
          </c:marker>
          <c:trendline>
            <c:trendlineType val="power"/>
            <c:dispEq val="1"/>
            <c:trendlineLbl>
              <c:layout>
                <c:manualLayout>
                  <c:x val="4.1388721758617514E-3"/>
                  <c:y val="-6.646967269135122E-2"/>
                </c:manualLayout>
              </c:layout>
              <c:tx>
                <c:rich>
                  <a:bodyPr/>
                  <a:lstStyle/>
                  <a:p>
                    <a:pPr>
                      <a:defRPr b="1"/>
                    </a:pPr>
                    <a:r>
                      <a:rPr lang="en-US" baseline="0"/>
                      <a:t>n LINKS  = 0,9796 R</a:t>
                    </a:r>
                    <a:r>
                      <a:rPr lang="en-US" baseline="30000"/>
                      <a:t>-0,691</a:t>
                    </a:r>
                    <a:endParaRPr lang="en-US"/>
                  </a:p>
                </c:rich>
              </c:tx>
              <c:numFmt formatCode="General" sourceLinked="0"/>
            </c:trendlineLbl>
          </c:trendline>
          <c:xVal>
            <c:numRef>
              <c:f>Schrodinger!$AX$157:$AX$162</c:f>
              <c:numCache>
                <c:formatCode>General</c:formatCode>
                <c:ptCount val="6"/>
                <c:pt idx="0">
                  <c:v>8.4263959390862939E-2</c:v>
                </c:pt>
                <c:pt idx="1">
                  <c:v>9.3401015228426407E-2</c:v>
                </c:pt>
                <c:pt idx="2">
                  <c:v>0.11878172588832488</c:v>
                </c:pt>
                <c:pt idx="3">
                  <c:v>0.1786802030456853</c:v>
                </c:pt>
                <c:pt idx="4">
                  <c:v>0.3644670050761421</c:v>
                </c:pt>
                <c:pt idx="5">
                  <c:v>1</c:v>
                </c:pt>
              </c:numCache>
            </c:numRef>
          </c:xVal>
          <c:yVal>
            <c:numRef>
              <c:f>Schrodinger!$BB$157:$BB$162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Schrodinger!$BC$156</c:f>
              <c:strCache>
                <c:ptCount val="1"/>
                <c:pt idx="0">
                  <c:v>n -RECHTS</c:v>
                </c:pt>
              </c:strCache>
            </c:strRef>
          </c:tx>
          <c:spPr>
            <a:ln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Schrodinger!$AX$157:$AX$162</c:f>
              <c:numCache>
                <c:formatCode>General</c:formatCode>
                <c:ptCount val="6"/>
                <c:pt idx="0">
                  <c:v>8.4263959390862939E-2</c:v>
                </c:pt>
                <c:pt idx="1">
                  <c:v>9.3401015228426407E-2</c:v>
                </c:pt>
                <c:pt idx="2">
                  <c:v>0.11878172588832488</c:v>
                </c:pt>
                <c:pt idx="3">
                  <c:v>0.1786802030456853</c:v>
                </c:pt>
                <c:pt idx="4">
                  <c:v>0.3644670050761421</c:v>
                </c:pt>
                <c:pt idx="5">
                  <c:v>1</c:v>
                </c:pt>
              </c:numCache>
            </c:numRef>
          </c:xVal>
          <c:yVal>
            <c:numRef>
              <c:f>Schrodinger!$BC$157:$BC$162</c:f>
              <c:numCache>
                <c:formatCode>General</c:formatCode>
                <c:ptCount val="6"/>
                <c:pt idx="0">
                  <c:v>5</c:v>
                </c:pt>
                <c:pt idx="1">
                  <c:v>4</c:v>
                </c:pt>
                <c:pt idx="2">
                  <c:v>3</c:v>
                </c:pt>
                <c:pt idx="3">
                  <c:v>2</c:v>
                </c:pt>
                <c:pt idx="4">
                  <c:v>1</c:v>
                </c:pt>
                <c:pt idx="5">
                  <c:v>0</c:v>
                </c:pt>
              </c:numCache>
            </c:numRef>
          </c:yVal>
          <c:smooth val="1"/>
        </c:ser>
        <c:axId val="167564032"/>
        <c:axId val="167565568"/>
      </c:scatterChart>
      <c:valAx>
        <c:axId val="167564032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565568"/>
        <c:crosses val="autoZero"/>
        <c:crossBetween val="midCat"/>
      </c:valAx>
      <c:valAx>
        <c:axId val="167565568"/>
        <c:scaling>
          <c:orientation val="minMax"/>
          <c:max val="10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564032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26686419753086787"/>
          <c:y val="0.1017238408656258"/>
          <c:w val="0.17758024691358018"/>
          <c:h val="0.40997289179115554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44" l="0.70000000000000062" r="0.70000000000000062" t="0.75000000000000444" header="0.30000000000000032" footer="0.30000000000000032"/>
    <c:pageSetup/>
  </c:printSettings>
  <c:userShapes r:id="rId1"/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7.1988407699037624E-2"/>
          <c:y val="4.0490589660975095E-2"/>
          <c:w val="0.89726859142607152"/>
          <c:h val="0.86814670595059662"/>
        </c:manualLayout>
      </c:layout>
      <c:scatterChart>
        <c:scatterStyle val="smoothMarker"/>
        <c:ser>
          <c:idx val="0"/>
          <c:order val="0"/>
          <c:tx>
            <c:strRef>
              <c:f>Onderscheid!$B$198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Onderscheid!$B$199:$B$204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Onderscheid!$C$198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Onderscheid!$C$199:$C$204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Onderscheid!$D$198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Onderscheid!$D$199:$D$204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Onderscheid!$E$198</c:f>
              <c:strCache>
                <c:ptCount val="1"/>
                <c:pt idx="0">
                  <c:v>n LINKS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Onderscheid!$E$199:$E$204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Onderscheid!$F$198</c:f>
              <c:strCache>
                <c:ptCount val="1"/>
                <c:pt idx="0">
                  <c:v>n -RECHTS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Onderscheid!$F$199:$F$204</c:f>
              <c:numCache>
                <c:formatCode>General</c:formatCode>
                <c:ptCount val="6"/>
                <c:pt idx="0">
                  <c:v>5</c:v>
                </c:pt>
                <c:pt idx="1">
                  <c:v>4</c:v>
                </c:pt>
                <c:pt idx="2">
                  <c:v>3</c:v>
                </c:pt>
                <c:pt idx="3">
                  <c:v>2</c:v>
                </c:pt>
                <c:pt idx="4">
                  <c:v>1</c:v>
                </c:pt>
                <c:pt idx="5">
                  <c:v>0</c:v>
                </c:pt>
              </c:numCache>
            </c:numRef>
          </c:yVal>
          <c:smooth val="1"/>
        </c:ser>
        <c:axId val="167477632"/>
        <c:axId val="167479168"/>
      </c:scatterChart>
      <c:valAx>
        <c:axId val="167477632"/>
        <c:scaling>
          <c:orientation val="minMax"/>
          <c:max val="1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479168"/>
        <c:crosses val="autoZero"/>
        <c:crossBetween val="midCat"/>
        <c:majorUnit val="1"/>
      </c:valAx>
      <c:valAx>
        <c:axId val="167479168"/>
        <c:scaling>
          <c:orientation val="minMax"/>
          <c:max val="10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67477632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20855555555555547"/>
          <c:y val="0.16007540906402021"/>
          <c:w val="0.19977777777777778"/>
          <c:h val="0.32973948551835836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444" l="0.70000000000000062" r="0.70000000000000062" t="0.75000000000000444" header="0.30000000000000032" footer="0.30000000000000032"/>
    <c:pageSetup/>
  </c:printSettings>
  <c:userShapes r:id="rId1"/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6.1820364091499262E-2"/>
          <c:y val="8.1404227220011879E-2"/>
          <c:w val="0.8980403695089717"/>
          <c:h val="0.83032356156326126"/>
        </c:manualLayout>
      </c:layout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Onderscheid!$D$209:$D$244</c:f>
              <c:numCache>
                <c:formatCode>General</c:formatCode>
                <c:ptCount val="3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</c:numCache>
            </c:numRef>
          </c:yVal>
          <c:smooth val="1"/>
        </c:ser>
        <c:ser>
          <c:idx val="1"/>
          <c:order val="1"/>
          <c:spPr>
            <a:ln w="22225"/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Onderscheid!$E$209:$E$244</c:f>
              <c:numCache>
                <c:formatCode>General</c:formatCode>
                <c:ptCount val="36"/>
                <c:pt idx="8">
                  <c:v>1</c:v>
                </c:pt>
                <c:pt idx="9">
                  <c:v>1</c:v>
                </c:pt>
              </c:numCache>
            </c:numRef>
          </c:yVal>
          <c:smooth val="1"/>
        </c:ser>
        <c:ser>
          <c:idx val="2"/>
          <c:order val="2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Onderscheid!$F$209:$F$244</c:f>
              <c:numCache>
                <c:formatCode>General</c:formatCode>
                <c:ptCount val="36"/>
                <c:pt idx="11">
                  <c:v>0</c:v>
                </c:pt>
                <c:pt idx="12">
                  <c:v>1</c:v>
                </c:pt>
              </c:numCache>
            </c:numRef>
          </c:yVal>
          <c:smooth val="1"/>
        </c:ser>
        <c:ser>
          <c:idx val="3"/>
          <c:order val="3"/>
          <c:spPr>
            <a:ln>
              <a:solidFill>
                <a:srgbClr val="C00000"/>
              </a:solidFill>
            </a:ln>
          </c:spPr>
          <c:marker>
            <c:symbol val="none"/>
          </c:marker>
          <c:dPt>
            <c:idx val="21"/>
            <c:spPr>
              <a:ln w="22225">
                <a:solidFill>
                  <a:srgbClr val="C0000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Onderscheid!$G$209:$G$244</c:f>
              <c:numCache>
                <c:formatCode>General</c:formatCode>
                <c:ptCount val="36"/>
                <c:pt idx="20">
                  <c:v>2</c:v>
                </c:pt>
                <c:pt idx="21">
                  <c:v>2</c:v>
                </c:pt>
              </c:numCache>
            </c:numRef>
          </c:yVal>
          <c:smooth val="1"/>
        </c:ser>
        <c:ser>
          <c:idx val="4"/>
          <c:order val="4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Onderscheid!$H$209:$H$244</c:f>
              <c:numCache>
                <c:formatCode>General</c:formatCode>
                <c:ptCount val="36"/>
                <c:pt idx="14">
                  <c:v>0</c:v>
                </c:pt>
                <c:pt idx="15">
                  <c:v>2</c:v>
                </c:pt>
                <c:pt idx="17">
                  <c:v>0</c:v>
                </c:pt>
                <c:pt idx="18">
                  <c:v>2</c:v>
                </c:pt>
              </c:numCache>
            </c:numRef>
          </c:yVal>
          <c:smooth val="1"/>
        </c:ser>
        <c:ser>
          <c:idx val="5"/>
          <c:order val="5"/>
          <c:marker>
            <c:symbol val="none"/>
          </c:marker>
          <c:dPt>
            <c:idx val="35"/>
            <c:spPr>
              <a:ln w="22225">
                <a:solidFill>
                  <a:srgbClr val="7030A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Onderscheid!$I$209:$I$244</c:f>
              <c:numCache>
                <c:formatCode>General</c:formatCode>
                <c:ptCount val="36"/>
                <c:pt idx="34">
                  <c:v>3</c:v>
                </c:pt>
                <c:pt idx="35">
                  <c:v>3</c:v>
                </c:pt>
              </c:numCache>
            </c:numRef>
          </c:yVal>
          <c:smooth val="1"/>
        </c:ser>
        <c:ser>
          <c:idx val="6"/>
          <c:order val="6"/>
          <c:spPr>
            <a:ln w="25400"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Onderscheid!$J$209:$J$244</c:f>
              <c:numCache>
                <c:formatCode>General</c:formatCode>
                <c:ptCount val="36"/>
                <c:pt idx="25">
                  <c:v>0</c:v>
                </c:pt>
                <c:pt idx="26">
                  <c:v>3</c:v>
                </c:pt>
                <c:pt idx="28">
                  <c:v>0</c:v>
                </c:pt>
                <c:pt idx="29">
                  <c:v>3</c:v>
                </c:pt>
                <c:pt idx="31">
                  <c:v>0</c:v>
                </c:pt>
                <c:pt idx="32">
                  <c:v>3</c:v>
                </c:pt>
              </c:numCache>
            </c:numRef>
          </c:yVal>
          <c:smooth val="1"/>
        </c:ser>
        <c:axId val="170202624"/>
        <c:axId val="170204160"/>
      </c:scatterChart>
      <c:valAx>
        <c:axId val="170202624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0204160"/>
        <c:crosses val="autoZero"/>
        <c:crossBetween val="midCat"/>
        <c:majorUnit val="0.1"/>
      </c:valAx>
      <c:valAx>
        <c:axId val="170204160"/>
        <c:scaling>
          <c:orientation val="minMax"/>
          <c:max val="7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0202624"/>
        <c:crosses val="autoZero"/>
        <c:crossBetween val="midCat"/>
      </c:valAx>
    </c:plotArea>
    <c:plotVisOnly val="1"/>
  </c:chart>
  <c:spPr>
    <a:ln>
      <a:noFill/>
    </a:ln>
  </c:spPr>
  <c:printSettings>
    <c:headerFooter/>
    <c:pageMargins b="0.75000000000000422" l="0.70000000000000062" r="0.70000000000000062" t="0.75000000000000422" header="0.30000000000000032" footer="0.30000000000000032"/>
    <c:pageSetup/>
  </c:printSettings>
  <c:userShapes r:id="rId1"/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5.7905074365704294E-2"/>
          <c:y val="4.0938494413862013E-2"/>
          <c:w val="0.72268525809273865"/>
          <c:h val="0.86668815181288184"/>
        </c:manualLayout>
      </c:layout>
      <c:scatterChart>
        <c:scatterStyle val="smoothMarker"/>
        <c:ser>
          <c:idx val="0"/>
          <c:order val="0"/>
          <c:tx>
            <c:strRef>
              <c:f>Onderscheid!$B$198</c:f>
              <c:strCache>
                <c:ptCount val="1"/>
                <c:pt idx="0">
                  <c:v>Ekm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Onderscheid!$B$199:$B$204</c:f>
              <c:numCache>
                <c:formatCode>General</c:formatCode>
                <c:ptCount val="6"/>
                <c:pt idx="0">
                  <c:v>0.83</c:v>
                </c:pt>
                <c:pt idx="1">
                  <c:v>0.92</c:v>
                </c:pt>
                <c:pt idx="2">
                  <c:v>1.17</c:v>
                </c:pt>
                <c:pt idx="3">
                  <c:v>1.76</c:v>
                </c:pt>
                <c:pt idx="4">
                  <c:v>3.59</c:v>
                </c:pt>
                <c:pt idx="5">
                  <c:v>9.85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Onderscheid!$C$198</c:f>
              <c:strCache>
                <c:ptCount val="1"/>
                <c:pt idx="0">
                  <c:v>Ekg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Onderscheid!$C$199:$C$204</c:f>
              <c:numCache>
                <c:formatCode>General</c:formatCode>
                <c:ptCount val="6"/>
                <c:pt idx="0">
                  <c:v>0.34</c:v>
                </c:pt>
                <c:pt idx="1">
                  <c:v>0.46</c:v>
                </c:pt>
                <c:pt idx="2">
                  <c:v>0.68</c:v>
                </c:pt>
                <c:pt idx="3">
                  <c:v>1.1100000000000001</c:v>
                </c:pt>
                <c:pt idx="4">
                  <c:v>2.2999999999999998</c:v>
                </c:pt>
                <c:pt idx="5">
                  <c:v>5.31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Onderscheid!$D$198</c:f>
              <c:strCache>
                <c:ptCount val="1"/>
                <c:pt idx="0">
                  <c:v>Eks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Onderscheid!$D$199:$D$204</c:f>
              <c:numCache>
                <c:formatCode>General</c:formatCode>
                <c:ptCount val="6"/>
                <c:pt idx="0">
                  <c:v>0.26</c:v>
                </c:pt>
                <c:pt idx="1">
                  <c:v>0.28000000000000003</c:v>
                </c:pt>
                <c:pt idx="2">
                  <c:v>0.34</c:v>
                </c:pt>
                <c:pt idx="3">
                  <c:v>0.54</c:v>
                </c:pt>
                <c:pt idx="4">
                  <c:v>1.23</c:v>
                </c:pt>
                <c:pt idx="5">
                  <c:v>3.8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Onderscheid!$E$198</c:f>
              <c:strCache>
                <c:ptCount val="1"/>
                <c:pt idx="0">
                  <c:v>n LINKS</c:v>
                </c:pt>
              </c:strCache>
            </c:strRef>
          </c:tx>
          <c:marker>
            <c:symbol val="none"/>
          </c:marker>
          <c:xVal>
            <c:numRef>
              <c:f>Onderscheid!$A$199:$A$204</c:f>
              <c:numCache>
                <c:formatCode>General</c:formatCode>
                <c:ptCount val="6"/>
                <c:pt idx="0">
                  <c:v>1</c:v>
                </c:pt>
                <c:pt idx="1">
                  <c:v>1.1084337349397591</c:v>
                </c:pt>
                <c:pt idx="2">
                  <c:v>1.4096385542168675</c:v>
                </c:pt>
                <c:pt idx="3">
                  <c:v>2.1204819277108435</c:v>
                </c:pt>
                <c:pt idx="4">
                  <c:v>4.3253012048192767</c:v>
                </c:pt>
                <c:pt idx="5">
                  <c:v>11.867469879518072</c:v>
                </c:pt>
              </c:numCache>
            </c:numRef>
          </c:xVal>
          <c:yVal>
            <c:numRef>
              <c:f>Onderscheid!$E$199:$E$204</c:f>
              <c:numCache>
                <c:formatCode>General</c:formatCode>
                <c:ptCount val="6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3</c:v>
                </c:pt>
                <c:pt idx="4">
                  <c:v>2</c:v>
                </c:pt>
                <c:pt idx="5">
                  <c:v>1</c:v>
                </c:pt>
              </c:numCache>
            </c:numRef>
          </c:yVal>
          <c:smooth val="1"/>
        </c:ser>
        <c:axId val="171182720"/>
        <c:axId val="171188608"/>
      </c:scatterChart>
      <c:valAx>
        <c:axId val="171182720"/>
        <c:scaling>
          <c:orientation val="minMax"/>
          <c:max val="12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188608"/>
        <c:crosses val="autoZero"/>
        <c:crossBetween val="midCat"/>
        <c:majorUnit val="1"/>
      </c:valAx>
      <c:valAx>
        <c:axId val="171188608"/>
        <c:scaling>
          <c:orientation val="minMax"/>
          <c:max val="7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182720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81027777777777776"/>
          <c:y val="0.16015550600422732"/>
          <c:w val="0.17027777777777778"/>
          <c:h val="0.26670963695909694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spPr>
    <a:ln>
      <a:noFill/>
    </a:ln>
  </c:spPr>
  <c:printSettings>
    <c:headerFooter/>
    <c:pageMargins b="0.75000000000000444" l="0.70000000000000062" r="0.70000000000000062" t="0.75000000000000444" header="0.30000000000000032" footer="0.30000000000000032"/>
    <c:pageSetup/>
  </c:printSettings>
  <c:userShapes r:id="rId1"/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6.1820364091499262E-2"/>
          <c:y val="8.1404227220011879E-2"/>
          <c:w val="0.8980403695089717"/>
          <c:h val="0.83032356156326126"/>
        </c:manualLayout>
      </c:layout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Onderscheid!$D$209:$D$244</c:f>
              <c:numCache>
                <c:formatCode>General</c:formatCode>
                <c:ptCount val="3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</c:numCache>
            </c:numRef>
          </c:yVal>
          <c:smooth val="1"/>
        </c:ser>
        <c:ser>
          <c:idx val="1"/>
          <c:order val="1"/>
          <c:spPr>
            <a:ln w="22225"/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Onderscheid!$E$209:$E$244</c:f>
              <c:numCache>
                <c:formatCode>General</c:formatCode>
                <c:ptCount val="36"/>
                <c:pt idx="8">
                  <c:v>1</c:v>
                </c:pt>
                <c:pt idx="9">
                  <c:v>1</c:v>
                </c:pt>
              </c:numCache>
            </c:numRef>
          </c:yVal>
          <c:smooth val="1"/>
        </c:ser>
        <c:ser>
          <c:idx val="2"/>
          <c:order val="2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Onderscheid!$F$209:$F$244</c:f>
              <c:numCache>
                <c:formatCode>General</c:formatCode>
                <c:ptCount val="36"/>
                <c:pt idx="11">
                  <c:v>0</c:v>
                </c:pt>
                <c:pt idx="12">
                  <c:v>1</c:v>
                </c:pt>
              </c:numCache>
            </c:numRef>
          </c:yVal>
          <c:smooth val="1"/>
        </c:ser>
        <c:ser>
          <c:idx val="3"/>
          <c:order val="3"/>
          <c:spPr>
            <a:ln>
              <a:solidFill>
                <a:srgbClr val="C00000"/>
              </a:solidFill>
            </a:ln>
          </c:spPr>
          <c:marker>
            <c:symbol val="none"/>
          </c:marker>
          <c:dPt>
            <c:idx val="21"/>
            <c:spPr>
              <a:ln w="22225">
                <a:solidFill>
                  <a:srgbClr val="C0000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Onderscheid!$G$209:$G$244</c:f>
              <c:numCache>
                <c:formatCode>General</c:formatCode>
                <c:ptCount val="36"/>
                <c:pt idx="20">
                  <c:v>2</c:v>
                </c:pt>
                <c:pt idx="21">
                  <c:v>2</c:v>
                </c:pt>
              </c:numCache>
            </c:numRef>
          </c:yVal>
          <c:smooth val="1"/>
        </c:ser>
        <c:ser>
          <c:idx val="4"/>
          <c:order val="4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Onderscheid!$H$209:$H$244</c:f>
              <c:numCache>
                <c:formatCode>General</c:formatCode>
                <c:ptCount val="36"/>
                <c:pt idx="14">
                  <c:v>0</c:v>
                </c:pt>
                <c:pt idx="15">
                  <c:v>2</c:v>
                </c:pt>
                <c:pt idx="17">
                  <c:v>0</c:v>
                </c:pt>
                <c:pt idx="18">
                  <c:v>2</c:v>
                </c:pt>
              </c:numCache>
            </c:numRef>
          </c:yVal>
          <c:smooth val="1"/>
        </c:ser>
        <c:ser>
          <c:idx val="5"/>
          <c:order val="5"/>
          <c:marker>
            <c:symbol val="none"/>
          </c:marker>
          <c:dPt>
            <c:idx val="35"/>
            <c:spPr>
              <a:ln w="22225">
                <a:solidFill>
                  <a:srgbClr val="7030A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Onderscheid!$I$209:$I$244</c:f>
              <c:numCache>
                <c:formatCode>General</c:formatCode>
                <c:ptCount val="36"/>
                <c:pt idx="34">
                  <c:v>3</c:v>
                </c:pt>
                <c:pt idx="35">
                  <c:v>3</c:v>
                </c:pt>
              </c:numCache>
            </c:numRef>
          </c:yVal>
          <c:smooth val="1"/>
        </c:ser>
        <c:ser>
          <c:idx val="6"/>
          <c:order val="6"/>
          <c:spPr>
            <a:ln w="25400"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Onderscheid!$J$209:$J$244</c:f>
              <c:numCache>
                <c:formatCode>General</c:formatCode>
                <c:ptCount val="36"/>
                <c:pt idx="25">
                  <c:v>0</c:v>
                </c:pt>
                <c:pt idx="26">
                  <c:v>3</c:v>
                </c:pt>
                <c:pt idx="28">
                  <c:v>0</c:v>
                </c:pt>
                <c:pt idx="29">
                  <c:v>3</c:v>
                </c:pt>
                <c:pt idx="31">
                  <c:v>0</c:v>
                </c:pt>
                <c:pt idx="32">
                  <c:v>3</c:v>
                </c:pt>
              </c:numCache>
            </c:numRef>
          </c:yVal>
          <c:smooth val="1"/>
        </c:ser>
        <c:axId val="171410176"/>
        <c:axId val="171411712"/>
      </c:scatterChart>
      <c:valAx>
        <c:axId val="171410176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411712"/>
        <c:crosses val="autoZero"/>
        <c:crossBetween val="midCat"/>
        <c:majorUnit val="0.1"/>
      </c:valAx>
      <c:valAx>
        <c:axId val="171411712"/>
        <c:scaling>
          <c:orientation val="minMax"/>
          <c:max val="7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410176"/>
        <c:crosses val="autoZero"/>
        <c:crossBetween val="midCat"/>
      </c:valAx>
    </c:plotArea>
    <c:plotVisOnly val="1"/>
  </c:chart>
  <c:spPr>
    <a:ln>
      <a:noFill/>
    </a:ln>
  </c:spPr>
  <c:printSettings>
    <c:headerFooter/>
    <c:pageMargins b="0.75000000000000444" l="0.70000000000000062" r="0.70000000000000062" t="0.75000000000000444" header="0.30000000000000032" footer="0.30000000000000032"/>
    <c:pageSetup/>
  </c:printSettings>
  <c:userShapes r:id="rId1"/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6.1820364091499262E-2"/>
          <c:y val="8.1404227220011879E-2"/>
          <c:w val="0.8980403695089717"/>
          <c:h val="0.83032356156326126"/>
        </c:manualLayout>
      </c:layout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Onderscheid!$D$209:$D$244</c:f>
              <c:numCache>
                <c:formatCode>General</c:formatCode>
                <c:ptCount val="3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</c:numCache>
            </c:numRef>
          </c:yVal>
          <c:smooth val="1"/>
        </c:ser>
        <c:ser>
          <c:idx val="1"/>
          <c:order val="1"/>
          <c:spPr>
            <a:ln w="22225"/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Onderscheid!$E$209:$E$244</c:f>
              <c:numCache>
                <c:formatCode>General</c:formatCode>
                <c:ptCount val="36"/>
                <c:pt idx="8">
                  <c:v>1</c:v>
                </c:pt>
                <c:pt idx="9">
                  <c:v>1</c:v>
                </c:pt>
              </c:numCache>
            </c:numRef>
          </c:yVal>
          <c:smooth val="1"/>
        </c:ser>
        <c:ser>
          <c:idx val="2"/>
          <c:order val="2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Onderscheid!$F$209:$F$244</c:f>
              <c:numCache>
                <c:formatCode>General</c:formatCode>
                <c:ptCount val="36"/>
                <c:pt idx="11">
                  <c:v>0</c:v>
                </c:pt>
                <c:pt idx="12">
                  <c:v>1</c:v>
                </c:pt>
              </c:numCache>
            </c:numRef>
          </c:yVal>
          <c:smooth val="1"/>
        </c:ser>
        <c:ser>
          <c:idx val="3"/>
          <c:order val="3"/>
          <c:spPr>
            <a:ln>
              <a:solidFill>
                <a:srgbClr val="C00000"/>
              </a:solidFill>
            </a:ln>
          </c:spPr>
          <c:marker>
            <c:symbol val="none"/>
          </c:marker>
          <c:dPt>
            <c:idx val="21"/>
            <c:spPr>
              <a:ln w="22225">
                <a:solidFill>
                  <a:srgbClr val="C0000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Onderscheid!$G$209:$G$244</c:f>
              <c:numCache>
                <c:formatCode>General</c:formatCode>
                <c:ptCount val="36"/>
                <c:pt idx="20">
                  <c:v>2</c:v>
                </c:pt>
                <c:pt idx="21">
                  <c:v>2</c:v>
                </c:pt>
              </c:numCache>
            </c:numRef>
          </c:yVal>
          <c:smooth val="1"/>
        </c:ser>
        <c:ser>
          <c:idx val="4"/>
          <c:order val="4"/>
          <c:spPr>
            <a:ln w="25400">
              <a:solidFill>
                <a:srgbClr val="C0000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Onderscheid!$H$209:$H$244</c:f>
              <c:numCache>
                <c:formatCode>General</c:formatCode>
                <c:ptCount val="36"/>
                <c:pt idx="14">
                  <c:v>0</c:v>
                </c:pt>
                <c:pt idx="15">
                  <c:v>2</c:v>
                </c:pt>
                <c:pt idx="17">
                  <c:v>0</c:v>
                </c:pt>
                <c:pt idx="18">
                  <c:v>2</c:v>
                </c:pt>
              </c:numCache>
            </c:numRef>
          </c:yVal>
          <c:smooth val="1"/>
        </c:ser>
        <c:ser>
          <c:idx val="5"/>
          <c:order val="5"/>
          <c:marker>
            <c:symbol val="none"/>
          </c:marker>
          <c:dPt>
            <c:idx val="35"/>
            <c:spPr>
              <a:ln w="22225">
                <a:solidFill>
                  <a:srgbClr val="7030A0"/>
                </a:solidFill>
              </a:ln>
            </c:spPr>
          </c:dPt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Onderscheid!$I$209:$I$244</c:f>
              <c:numCache>
                <c:formatCode>General</c:formatCode>
                <c:ptCount val="36"/>
                <c:pt idx="34">
                  <c:v>3</c:v>
                </c:pt>
                <c:pt idx="35">
                  <c:v>3</c:v>
                </c:pt>
              </c:numCache>
            </c:numRef>
          </c:yVal>
          <c:smooth val="1"/>
        </c:ser>
        <c:ser>
          <c:idx val="6"/>
          <c:order val="6"/>
          <c:spPr>
            <a:ln w="25400">
              <a:solidFill>
                <a:srgbClr val="7030A0"/>
              </a:solidFill>
            </a:ln>
          </c:spPr>
          <c:marker>
            <c:symbol val="none"/>
          </c:marker>
          <c:xVal>
            <c:numRef>
              <c:f>Onderscheid!$C$209:$C$244</c:f>
              <c:numCache>
                <c:formatCode>General</c:formatCode>
                <c:ptCount val="36"/>
                <c:pt idx="0">
                  <c:v>1</c:v>
                </c:pt>
                <c:pt idx="1">
                  <c:v>0.5</c:v>
                </c:pt>
                <c:pt idx="2">
                  <c:v>0.33333333333333331</c:v>
                </c:pt>
                <c:pt idx="3">
                  <c:v>0.25</c:v>
                </c:pt>
                <c:pt idx="4">
                  <c:v>0.2</c:v>
                </c:pt>
                <c:pt idx="5">
                  <c:v>0.16666666666666666</c:v>
                </c:pt>
                <c:pt idx="6">
                  <c:v>0.14285714285714285</c:v>
                </c:pt>
                <c:pt idx="8">
                  <c:v>0</c:v>
                </c:pt>
                <c:pt idx="9">
                  <c:v>1</c:v>
                </c:pt>
                <c:pt idx="11">
                  <c:v>1</c:v>
                </c:pt>
                <c:pt idx="12">
                  <c:v>1</c:v>
                </c:pt>
                <c:pt idx="14">
                  <c:v>0.5</c:v>
                </c:pt>
                <c:pt idx="15">
                  <c:v>0.5</c:v>
                </c:pt>
                <c:pt idx="17">
                  <c:v>0.25</c:v>
                </c:pt>
                <c:pt idx="18">
                  <c:v>0.25</c:v>
                </c:pt>
                <c:pt idx="20">
                  <c:v>0</c:v>
                </c:pt>
                <c:pt idx="21">
                  <c:v>0.5</c:v>
                </c:pt>
                <c:pt idx="25">
                  <c:v>0.1111111111111111</c:v>
                </c:pt>
                <c:pt idx="26">
                  <c:v>0.1111111111111111</c:v>
                </c:pt>
                <c:pt idx="28">
                  <c:v>0.22222222222222221</c:v>
                </c:pt>
                <c:pt idx="29">
                  <c:v>0.22222222222222221</c:v>
                </c:pt>
                <c:pt idx="31">
                  <c:v>0.33333333333333331</c:v>
                </c:pt>
                <c:pt idx="32">
                  <c:v>0.33333333333333331</c:v>
                </c:pt>
                <c:pt idx="34">
                  <c:v>0</c:v>
                </c:pt>
                <c:pt idx="35">
                  <c:v>0.33333333333333331</c:v>
                </c:pt>
              </c:numCache>
            </c:numRef>
          </c:xVal>
          <c:yVal>
            <c:numRef>
              <c:f>Onderscheid!$J$209:$J$244</c:f>
              <c:numCache>
                <c:formatCode>General</c:formatCode>
                <c:ptCount val="36"/>
                <c:pt idx="25">
                  <c:v>0</c:v>
                </c:pt>
                <c:pt idx="26">
                  <c:v>3</c:v>
                </c:pt>
                <c:pt idx="28">
                  <c:v>0</c:v>
                </c:pt>
                <c:pt idx="29">
                  <c:v>3</c:v>
                </c:pt>
                <c:pt idx="31">
                  <c:v>0</c:v>
                </c:pt>
                <c:pt idx="32">
                  <c:v>3</c:v>
                </c:pt>
              </c:numCache>
            </c:numRef>
          </c:yVal>
          <c:smooth val="1"/>
        </c:ser>
        <c:axId val="171555840"/>
        <c:axId val="171315968"/>
      </c:scatterChart>
      <c:valAx>
        <c:axId val="171555840"/>
        <c:scaling>
          <c:orientation val="minMax"/>
          <c:max val="1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315968"/>
        <c:crosses val="autoZero"/>
        <c:crossBetween val="midCat"/>
        <c:majorUnit val="0.1"/>
      </c:valAx>
      <c:valAx>
        <c:axId val="171315968"/>
        <c:scaling>
          <c:orientation val="minMax"/>
          <c:max val="7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555840"/>
        <c:crosses val="autoZero"/>
        <c:crossBetween val="midCat"/>
      </c:valAx>
    </c:plotArea>
    <c:plotVisOnly val="1"/>
  </c:chart>
  <c:spPr>
    <a:ln>
      <a:noFill/>
    </a:ln>
  </c:spPr>
  <c:printSettings>
    <c:headerFooter/>
    <c:pageMargins b="0.75000000000000466" l="0.70000000000000062" r="0.70000000000000062" t="0.75000000000000466" header="0.30000000000000032" footer="0.30000000000000032"/>
    <c:pageSetup/>
  </c:printSettings>
  <c:userShapes r:id="rId1"/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autoTitleDeleted val="1"/>
    <c:plotArea>
      <c:layout/>
      <c:scatterChart>
        <c:scatterStyle val="smoothMarker"/>
        <c:ser>
          <c:idx val="1"/>
          <c:order val="0"/>
          <c:tx>
            <c:strRef>
              <c:f>Tralie!$N$117</c:f>
              <c:strCache>
                <c:ptCount val="1"/>
                <c:pt idx="0">
                  <c:v>P</c:v>
                </c:pt>
              </c:strCache>
            </c:strRef>
          </c:tx>
          <c:marker>
            <c:symbol val="none"/>
          </c:marker>
          <c:xVal>
            <c:numRef>
              <c:f>Tralie!$L$118:$L$130</c:f>
              <c:numCache>
                <c:formatCode>General</c:formatCode>
                <c:ptCount val="13"/>
                <c:pt idx="0">
                  <c:v>0</c:v>
                </c:pt>
                <c:pt idx="1">
                  <c:v>2.8977338018104131E-2</c:v>
                </c:pt>
                <c:pt idx="2">
                  <c:v>0.14123610226132952</c:v>
                </c:pt>
                <c:pt idx="3">
                  <c:v>0.25901870365603369</c:v>
                </c:pt>
                <c:pt idx="4">
                  <c:v>3.5815177008899122</c:v>
                </c:pt>
                <c:pt idx="5">
                  <c:v>5.2719960370693624</c:v>
                </c:pt>
                <c:pt idx="6">
                  <c:v>11.638889578287593</c:v>
                </c:pt>
                <c:pt idx="7">
                  <c:v>14.796202373469693</c:v>
                </c:pt>
                <c:pt idx="8">
                  <c:v>20.989163040983829</c:v>
                </c:pt>
                <c:pt idx="9">
                  <c:v>32.469690037852146</c:v>
                </c:pt>
                <c:pt idx="10">
                  <c:v>36.122644983428017</c:v>
                </c:pt>
                <c:pt idx="11">
                  <c:v>43.606418920201811</c:v>
                </c:pt>
                <c:pt idx="12">
                  <c:v>55.235486896710142</c:v>
                </c:pt>
              </c:numCache>
            </c:numRef>
          </c:xVal>
          <c:yVal>
            <c:numRef>
              <c:f>Tralie!$N$118:$N$130</c:f>
              <c:numCache>
                <c:formatCode>General</c:formatCode>
                <c:ptCount val="13"/>
                <c:pt idx="0">
                  <c:v>0</c:v>
                </c:pt>
                <c:pt idx="1">
                  <c:v>1.1191885145009375E-2</c:v>
                </c:pt>
                <c:pt idx="2">
                  <c:v>5.2566170976394946E-2</c:v>
                </c:pt>
                <c:pt idx="3">
                  <c:v>8.5867389320803914E-2</c:v>
                </c:pt>
                <c:pt idx="4">
                  <c:v>1.2611893652555379E-7</c:v>
                </c:pt>
                <c:pt idx="5">
                  <c:v>4.3171709909508721E-2</c:v>
                </c:pt>
                <c:pt idx="6">
                  <c:v>1.7648638712759967E-2</c:v>
                </c:pt>
                <c:pt idx="7">
                  <c:v>1.1625113502901069E-6</c:v>
                </c:pt>
                <c:pt idx="8">
                  <c:v>4.4213255797499219E-3</c:v>
                </c:pt>
                <c:pt idx="9">
                  <c:v>7.2441854402761983E-4</c:v>
                </c:pt>
                <c:pt idx="10">
                  <c:v>4.4768464358243192E-8</c:v>
                </c:pt>
                <c:pt idx="11">
                  <c:v>7.8672305412535561E-5</c:v>
                </c:pt>
                <c:pt idx="12">
                  <c:v>2.4814434710490587E-7</c:v>
                </c:pt>
              </c:numCache>
            </c:numRef>
          </c:yVal>
          <c:smooth val="1"/>
        </c:ser>
        <c:axId val="171431040"/>
        <c:axId val="171630976"/>
      </c:scatterChart>
      <c:valAx>
        <c:axId val="171431040"/>
        <c:scaling>
          <c:orientation val="minMax"/>
          <c:min val="0"/>
        </c:scaling>
        <c:axPos val="b"/>
        <c:numFmt formatCode="General" sourceLinked="1"/>
        <c:tickLblPos val="nextTo"/>
        <c:crossAx val="171630976"/>
        <c:crosses val="autoZero"/>
        <c:crossBetween val="midCat"/>
      </c:valAx>
      <c:valAx>
        <c:axId val="171630976"/>
        <c:scaling>
          <c:orientation val="minMax"/>
        </c:scaling>
        <c:axPos val="l"/>
        <c:majorGridlines/>
        <c:numFmt formatCode="General" sourceLinked="1"/>
        <c:tickLblPos val="nextTo"/>
        <c:crossAx val="171431040"/>
        <c:crosses val="autoZero"/>
        <c:crossBetween val="midCat"/>
      </c:valAx>
    </c:plotArea>
    <c:plotVisOnly val="1"/>
  </c:chart>
  <c:txPr>
    <a:bodyPr/>
    <a:lstStyle/>
    <a:p>
      <a:pPr>
        <a:defRPr b="1"/>
      </a:pPr>
      <a:endParaRPr lang="nl-NL"/>
    </a:p>
  </c:txPr>
  <c:printSettings>
    <c:headerFooter/>
    <c:pageMargins b="0.75000000000000722" l="0.70000000000000062" r="0.70000000000000062" t="0.75000000000000722" header="0.30000000000000032" footer="0.30000000000000032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>
        <c:manualLayout>
          <c:layoutTarget val="inner"/>
          <c:xMode val="edge"/>
          <c:yMode val="edge"/>
          <c:x val="8.741907261592298E-2"/>
          <c:y val="5.1400554097404488E-2"/>
          <c:w val="0.87133092738408569"/>
          <c:h val="0.89719889180519163"/>
        </c:manualLayout>
      </c:layout>
      <c:scatterChart>
        <c:scatterStyle val="smoothMarker"/>
        <c:ser>
          <c:idx val="0"/>
          <c:order val="0"/>
          <c:tx>
            <c:strRef>
              <c:f>Tralie!$C$117</c:f>
              <c:strCache>
                <c:ptCount val="1"/>
                <c:pt idx="0">
                  <c:v>TAN</c:v>
                </c:pt>
              </c:strCache>
            </c:strRef>
          </c:tx>
          <c:marker>
            <c:symbol val="none"/>
          </c:marker>
          <c:xVal>
            <c:numRef>
              <c:f>Tralie!$B$118:$B$130</c:f>
              <c:numCache>
                <c:formatCode>General</c:formatCode>
                <c:ptCount val="13"/>
                <c:pt idx="0">
                  <c:v>0</c:v>
                </c:pt>
                <c:pt idx="1">
                  <c:v>1E-3</c:v>
                </c:pt>
                <c:pt idx="2">
                  <c:v>5.0000000000000001E-3</c:v>
                </c:pt>
                <c:pt idx="3">
                  <c:v>0.01</c:v>
                </c:pt>
                <c:pt idx="4">
                  <c:v>0.05</c:v>
                </c:pt>
                <c:pt idx="5">
                  <c:v>0.06</c:v>
                </c:pt>
                <c:pt idx="6">
                  <c:v>7.0000000000000007E-2</c:v>
                </c:pt>
                <c:pt idx="7">
                  <c:v>0.08</c:v>
                </c:pt>
                <c:pt idx="8">
                  <c:v>0.09</c:v>
                </c:pt>
                <c:pt idx="9">
                  <c:v>0.1</c:v>
                </c:pt>
                <c:pt idx="10">
                  <c:v>0.10249999999999999</c:v>
                </c:pt>
                <c:pt idx="11">
                  <c:v>0.11</c:v>
                </c:pt>
                <c:pt idx="12">
                  <c:v>0.113</c:v>
                </c:pt>
              </c:numCache>
            </c:numRef>
          </c:xVal>
          <c:yVal>
            <c:numRef>
              <c:f>Tralie!$C$118:$C$130</c:f>
              <c:numCache>
                <c:formatCode>General</c:formatCode>
                <c:ptCount val="13"/>
                <c:pt idx="0">
                  <c:v>0</c:v>
                </c:pt>
                <c:pt idx="1">
                  <c:v>5.0575000000000001E-4</c:v>
                </c:pt>
                <c:pt idx="2">
                  <c:v>2.4650399999999999E-3</c:v>
                </c:pt>
                <c:pt idx="3">
                  <c:v>4.5207600000000004E-3</c:v>
                </c:pt>
                <c:pt idx="4">
                  <c:v>-9.2274250000000002E-2</c:v>
                </c:pt>
                <c:pt idx="5">
                  <c:v>-0.20597797000000001</c:v>
                </c:pt>
                <c:pt idx="6">
                  <c:v>-0.38364703999999999</c:v>
                </c:pt>
                <c:pt idx="7">
                  <c:v>-0.63632679999999997</c:v>
                </c:pt>
                <c:pt idx="8">
                  <c:v>-0.95250078000000005</c:v>
                </c:pt>
                <c:pt idx="9">
                  <c:v>-0.26414049000000001</c:v>
                </c:pt>
                <c:pt idx="10">
                  <c:v>6.2590820000000005E-2</c:v>
                </c:pt>
                <c:pt idx="11">
                  <c:v>1.4407146900000001</c:v>
                </c:pt>
                <c:pt idx="12">
                  <c:v>-0.72981810999999996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Tralie!$D$117</c:f>
              <c:strCache>
                <c:ptCount val="1"/>
                <c:pt idx="0">
                  <c:v>ABS(TAN)</c:v>
                </c:pt>
              </c:strCache>
            </c:strRef>
          </c:tx>
          <c:marker>
            <c:symbol val="none"/>
          </c:marker>
          <c:xVal>
            <c:numRef>
              <c:f>Tralie!$B$118:$B$130</c:f>
              <c:numCache>
                <c:formatCode>General</c:formatCode>
                <c:ptCount val="13"/>
                <c:pt idx="0">
                  <c:v>0</c:v>
                </c:pt>
                <c:pt idx="1">
                  <c:v>1E-3</c:v>
                </c:pt>
                <c:pt idx="2">
                  <c:v>5.0000000000000001E-3</c:v>
                </c:pt>
                <c:pt idx="3">
                  <c:v>0.01</c:v>
                </c:pt>
                <c:pt idx="4">
                  <c:v>0.05</c:v>
                </c:pt>
                <c:pt idx="5">
                  <c:v>0.06</c:v>
                </c:pt>
                <c:pt idx="6">
                  <c:v>7.0000000000000007E-2</c:v>
                </c:pt>
                <c:pt idx="7">
                  <c:v>0.08</c:v>
                </c:pt>
                <c:pt idx="8">
                  <c:v>0.09</c:v>
                </c:pt>
                <c:pt idx="9">
                  <c:v>0.1</c:v>
                </c:pt>
                <c:pt idx="10">
                  <c:v>0.10249999999999999</c:v>
                </c:pt>
                <c:pt idx="11">
                  <c:v>0.11</c:v>
                </c:pt>
                <c:pt idx="12">
                  <c:v>0.113</c:v>
                </c:pt>
              </c:numCache>
            </c:numRef>
          </c:xVal>
          <c:yVal>
            <c:numRef>
              <c:f>Tralie!$D$118:$D$130</c:f>
              <c:numCache>
                <c:formatCode>General</c:formatCode>
                <c:ptCount val="13"/>
                <c:pt idx="0">
                  <c:v>0</c:v>
                </c:pt>
                <c:pt idx="1">
                  <c:v>5.0575000000000001E-4</c:v>
                </c:pt>
                <c:pt idx="2">
                  <c:v>2.4650399999999999E-3</c:v>
                </c:pt>
                <c:pt idx="3">
                  <c:v>4.5207600000000004E-3</c:v>
                </c:pt>
                <c:pt idx="4">
                  <c:v>9.2274250000000002E-2</c:v>
                </c:pt>
                <c:pt idx="5">
                  <c:v>0.20597797000000001</c:v>
                </c:pt>
                <c:pt idx="6">
                  <c:v>0.38364703999999999</c:v>
                </c:pt>
                <c:pt idx="7">
                  <c:v>0.63632679999999997</c:v>
                </c:pt>
                <c:pt idx="8">
                  <c:v>0.95250078000000005</c:v>
                </c:pt>
                <c:pt idx="9">
                  <c:v>0.26414049000000001</c:v>
                </c:pt>
                <c:pt idx="10">
                  <c:v>6.2590820000000005E-2</c:v>
                </c:pt>
                <c:pt idx="11">
                  <c:v>1.4407146900000001</c:v>
                </c:pt>
                <c:pt idx="12">
                  <c:v>0.72981810999999996</c:v>
                </c:pt>
              </c:numCache>
            </c:numRef>
          </c:yVal>
          <c:smooth val="1"/>
        </c:ser>
        <c:axId val="171652224"/>
        <c:axId val="171653760"/>
      </c:scatterChart>
      <c:valAx>
        <c:axId val="171652224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653760"/>
        <c:crosses val="autoZero"/>
        <c:crossBetween val="midCat"/>
      </c:valAx>
      <c:valAx>
        <c:axId val="171653760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652224"/>
        <c:crosses val="autoZero"/>
        <c:crossBetween val="midCat"/>
      </c:valAx>
    </c:plotArea>
    <c:legend>
      <c:legendPos val="r"/>
      <c:layout>
        <c:manualLayout>
          <c:xMode val="edge"/>
          <c:yMode val="edge"/>
          <c:x val="0.26668044619422582"/>
          <c:y val="0.22646799358413852"/>
          <c:w val="0.19504177602799649"/>
          <c:h val="0.16743438320210294"/>
        </c:manualLayout>
      </c:layout>
      <c:txPr>
        <a:bodyPr/>
        <a:lstStyle/>
        <a:p>
          <a:pPr>
            <a:defRPr b="1"/>
          </a:pPr>
          <a:endParaRPr lang="nl-NL"/>
        </a:p>
      </c:txPr>
    </c:legend>
    <c:plotVisOnly val="1"/>
  </c:chart>
  <c:printSettings>
    <c:headerFooter/>
    <c:pageMargins b="0.75000000000000722" l="0.70000000000000062" r="0.70000000000000062" t="0.75000000000000722" header="0.30000000000000032" footer="0.30000000000000032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title/>
    <c:plotArea>
      <c:layout/>
      <c:scatterChart>
        <c:scatterStyle val="smoothMarker"/>
        <c:ser>
          <c:idx val="0"/>
          <c:order val="0"/>
          <c:tx>
            <c:strRef>
              <c:f>Tralie!$R$117</c:f>
              <c:strCache>
                <c:ptCount val="1"/>
                <c:pt idx="0">
                  <c:v>PDF</c:v>
                </c:pt>
              </c:strCache>
            </c:strRef>
          </c:tx>
          <c:marker>
            <c:symbol val="none"/>
          </c:marker>
          <c:xVal>
            <c:numRef>
              <c:f>Tralie!$P$118:$P$130</c:f>
              <c:numCache>
                <c:formatCode>General</c:formatCode>
                <c:ptCount val="13"/>
                <c:pt idx="0">
                  <c:v>0</c:v>
                </c:pt>
                <c:pt idx="1">
                  <c:v>2.8977338018104131E-2</c:v>
                </c:pt>
                <c:pt idx="2">
                  <c:v>0.14123610226132952</c:v>
                </c:pt>
                <c:pt idx="3">
                  <c:v>0.25901870365603369</c:v>
                </c:pt>
                <c:pt idx="4">
                  <c:v>3.5815177008899122</c:v>
                </c:pt>
                <c:pt idx="5">
                  <c:v>5.2719960370693624</c:v>
                </c:pt>
                <c:pt idx="6">
                  <c:v>11.638889578287593</c:v>
                </c:pt>
                <c:pt idx="7">
                  <c:v>14.796202373469693</c:v>
                </c:pt>
                <c:pt idx="8">
                  <c:v>20.989163040983829</c:v>
                </c:pt>
                <c:pt idx="9">
                  <c:v>32.469690037852146</c:v>
                </c:pt>
                <c:pt idx="10">
                  <c:v>36.122644983428017</c:v>
                </c:pt>
                <c:pt idx="11">
                  <c:v>43.606418920201811</c:v>
                </c:pt>
                <c:pt idx="12">
                  <c:v>55.235486896710142</c:v>
                </c:pt>
              </c:numCache>
            </c:numRef>
          </c:xVal>
          <c:yVal>
            <c:numRef>
              <c:f>Tralie!$R$118:$R$130</c:f>
              <c:numCache>
                <c:formatCode>General</c:formatCode>
                <c:ptCount val="13"/>
                <c:pt idx="0">
                  <c:v>0</c:v>
                </c:pt>
                <c:pt idx="1">
                  <c:v>7.5117366142154308E-5</c:v>
                </c:pt>
                <c:pt idx="2">
                  <c:v>4.3215218289897693E-4</c:v>
                </c:pt>
                <c:pt idx="3">
                  <c:v>9.9483243039354932E-4</c:v>
                </c:pt>
                <c:pt idx="4">
                  <c:v>4.4576506661333566E-2</c:v>
                </c:pt>
                <c:pt idx="5">
                  <c:v>1.3606225572441561E-2</c:v>
                </c:pt>
                <c:pt idx="6">
                  <c:v>4.1055933635628074E-2</c:v>
                </c:pt>
                <c:pt idx="7">
                  <c:v>0.14166980494374096</c:v>
                </c:pt>
                <c:pt idx="8">
                  <c:v>7.9168704586457722E-2</c:v>
                </c:pt>
                <c:pt idx="9">
                  <c:v>0.12968159450103897</c:v>
                </c:pt>
                <c:pt idx="10">
                  <c:v>0.22155011972589247</c:v>
                </c:pt>
                <c:pt idx="11">
                  <c:v>0.18452648433686317</c:v>
                </c:pt>
                <c:pt idx="12">
                  <c:v>0.14266252405716875</c:v>
                </c:pt>
              </c:numCache>
            </c:numRef>
          </c:yVal>
          <c:smooth val="1"/>
        </c:ser>
        <c:axId val="171676416"/>
        <c:axId val="171677952"/>
      </c:scatterChart>
      <c:valAx>
        <c:axId val="171676416"/>
        <c:scaling>
          <c:orientation val="minMax"/>
        </c:scaling>
        <c:axPos val="b"/>
        <c:numFmt formatCode="General" sourceLinked="1"/>
        <c:tickLblPos val="nextTo"/>
        <c:crossAx val="171677952"/>
        <c:crosses val="autoZero"/>
        <c:crossBetween val="midCat"/>
      </c:valAx>
      <c:valAx>
        <c:axId val="171677952"/>
        <c:scaling>
          <c:orientation val="minMax"/>
        </c:scaling>
        <c:axPos val="l"/>
        <c:majorGridlines/>
        <c:numFmt formatCode="General" sourceLinked="1"/>
        <c:tickLblPos val="nextTo"/>
        <c:crossAx val="171676416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666" l="0.70000000000000062" r="0.70000000000000062" t="0.75000000000000666" header="0.30000000000000032" footer="0.30000000000000032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Tralie!$D$141:$D$153</c:f>
              <c:numCache>
                <c:formatCode>General</c:formatCode>
                <c:ptCount val="13"/>
                <c:pt idx="0">
                  <c:v>0</c:v>
                </c:pt>
                <c:pt idx="1">
                  <c:v>5.0575000000000001E-4</c:v>
                </c:pt>
                <c:pt idx="2">
                  <c:v>2.4650399999999999E-3</c:v>
                </c:pt>
                <c:pt idx="3">
                  <c:v>4.5207600000000004E-3</c:v>
                </c:pt>
                <c:pt idx="4">
                  <c:v>6.2590820000000005E-2</c:v>
                </c:pt>
                <c:pt idx="5">
                  <c:v>9.2274250000000002E-2</c:v>
                </c:pt>
                <c:pt idx="6">
                  <c:v>0.20597797000000001</c:v>
                </c:pt>
                <c:pt idx="7">
                  <c:v>0.26414049000000001</c:v>
                </c:pt>
                <c:pt idx="8">
                  <c:v>0.38364703999999999</c:v>
                </c:pt>
                <c:pt idx="9">
                  <c:v>0.63632679999999997</c:v>
                </c:pt>
                <c:pt idx="10">
                  <c:v>0.72981810999999996</c:v>
                </c:pt>
                <c:pt idx="11">
                  <c:v>0.95250078000000005</c:v>
                </c:pt>
                <c:pt idx="12">
                  <c:v>1.4407146900000001</c:v>
                </c:pt>
              </c:numCache>
            </c:numRef>
          </c:xVal>
          <c:yVal>
            <c:numRef>
              <c:f>Tralie!$G$141:$G$153</c:f>
              <c:numCache>
                <c:formatCode>General</c:formatCode>
                <c:ptCount val="13"/>
                <c:pt idx="0">
                  <c:v>0</c:v>
                </c:pt>
                <c:pt idx="1">
                  <c:v>7.5117366142154308E-5</c:v>
                </c:pt>
                <c:pt idx="2">
                  <c:v>4.3215218289897693E-4</c:v>
                </c:pt>
                <c:pt idx="3">
                  <c:v>9.9483243039354932E-4</c:v>
                </c:pt>
                <c:pt idx="4">
                  <c:v>4.4576506661333566E-2</c:v>
                </c:pt>
                <c:pt idx="5">
                  <c:v>1.3606225572441561E-2</c:v>
                </c:pt>
                <c:pt idx="6">
                  <c:v>4.1055933635628074E-2</c:v>
                </c:pt>
                <c:pt idx="7">
                  <c:v>0.14166980494374096</c:v>
                </c:pt>
                <c:pt idx="8">
                  <c:v>7.9168704586457722E-2</c:v>
                </c:pt>
                <c:pt idx="9">
                  <c:v>0.12968159450103897</c:v>
                </c:pt>
                <c:pt idx="10">
                  <c:v>0.22155011972589247</c:v>
                </c:pt>
                <c:pt idx="11">
                  <c:v>0.18452648433686317</c:v>
                </c:pt>
                <c:pt idx="12">
                  <c:v>0.14266252405716875</c:v>
                </c:pt>
              </c:numCache>
            </c:numRef>
          </c:yVal>
          <c:smooth val="1"/>
        </c:ser>
        <c:axId val="171710336"/>
        <c:axId val="171711872"/>
      </c:scatterChart>
      <c:valAx>
        <c:axId val="171710336"/>
        <c:scaling>
          <c:orientation val="minMax"/>
        </c:scaling>
        <c:axPos val="b"/>
        <c:numFmt formatCode="General" sourceLinked="1"/>
        <c:tickLblPos val="nextTo"/>
        <c:crossAx val="171711872"/>
        <c:crosses val="autoZero"/>
        <c:crossBetween val="midCat"/>
      </c:valAx>
      <c:valAx>
        <c:axId val="171711872"/>
        <c:scaling>
          <c:orientation val="minMax"/>
        </c:scaling>
        <c:axPos val="l"/>
        <c:majorGridlines/>
        <c:numFmt formatCode="General" sourceLinked="1"/>
        <c:tickLblPos val="nextTo"/>
        <c:crossAx val="171710336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666" l="0.70000000000000062" r="0.70000000000000062" t="0.75000000000000666" header="0.30000000000000032" footer="0.30000000000000032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3"/>
          <c:order val="0"/>
          <c:marker>
            <c:symbol val="none"/>
          </c:marker>
          <c:xVal>
            <c:numRef>
              <c:f>Tralie!$E$141:$E$153</c:f>
              <c:numCache>
                <c:formatCode>General</c:formatCode>
                <c:ptCount val="13"/>
                <c:pt idx="0">
                  <c:v>0</c:v>
                </c:pt>
                <c:pt idx="1">
                  <c:v>2.8977338018104131E-2</c:v>
                </c:pt>
                <c:pt idx="2">
                  <c:v>0.14123610226132952</c:v>
                </c:pt>
                <c:pt idx="3">
                  <c:v>0.25901870365603369</c:v>
                </c:pt>
                <c:pt idx="4">
                  <c:v>3.5815177008899122</c:v>
                </c:pt>
                <c:pt idx="5">
                  <c:v>5.2719960370693624</c:v>
                </c:pt>
                <c:pt idx="6">
                  <c:v>11.638889578287593</c:v>
                </c:pt>
                <c:pt idx="7">
                  <c:v>14.796202373469693</c:v>
                </c:pt>
                <c:pt idx="8">
                  <c:v>20.989163040983829</c:v>
                </c:pt>
                <c:pt idx="9">
                  <c:v>32.469690037852146</c:v>
                </c:pt>
                <c:pt idx="10">
                  <c:v>36.122644983428017</c:v>
                </c:pt>
                <c:pt idx="11">
                  <c:v>43.606418920201811</c:v>
                </c:pt>
                <c:pt idx="12">
                  <c:v>55.235486896710142</c:v>
                </c:pt>
              </c:numCache>
            </c:numRef>
          </c:xVal>
          <c:yVal>
            <c:numRef>
              <c:f>Tralie!$I$141:$I$153</c:f>
              <c:numCache>
                <c:formatCode>General</c:formatCode>
                <c:ptCount val="13"/>
                <c:pt idx="0">
                  <c:v>0</c:v>
                </c:pt>
                <c:pt idx="1">
                  <c:v>1.6622934933437606E-3</c:v>
                </c:pt>
                <c:pt idx="2">
                  <c:v>9.2155038190414439E-3</c:v>
                </c:pt>
                <c:pt idx="3">
                  <c:v>1.889586344100648E-2</c:v>
                </c:pt>
                <c:pt idx="4">
                  <c:v>8.9820545794920937E-8</c:v>
                </c:pt>
                <c:pt idx="5">
                  <c:v>6.3658498809449687E-3</c:v>
                </c:pt>
                <c:pt idx="6">
                  <c:v>3.5177613399639271E-3</c:v>
                </c:pt>
                <c:pt idx="7">
                  <c:v>6.2350439434894792E-7</c:v>
                </c:pt>
                <c:pt idx="8">
                  <c:v>9.1237669578728012E-4</c:v>
                </c:pt>
                <c:pt idx="9">
                  <c:v>1.4763444172966289E-4</c:v>
                </c:pt>
                <c:pt idx="10">
                  <c:v>1.3590315864473588E-8</c:v>
                </c:pt>
                <c:pt idx="11">
                  <c:v>1.5241062513829288E-5</c:v>
                </c:pt>
                <c:pt idx="12">
                  <c:v>2.4571762288690249E-8</c:v>
                </c:pt>
              </c:numCache>
            </c:numRef>
          </c:yVal>
          <c:smooth val="1"/>
        </c:ser>
        <c:axId val="171752064"/>
        <c:axId val="171757952"/>
      </c:scatterChart>
      <c:valAx>
        <c:axId val="171752064"/>
        <c:scaling>
          <c:orientation val="minMax"/>
        </c:scaling>
        <c:axPos val="b"/>
        <c:numFmt formatCode="General" sourceLinked="1"/>
        <c:tickLblPos val="nextTo"/>
        <c:crossAx val="171757952"/>
        <c:crosses val="autoZero"/>
        <c:crossBetween val="midCat"/>
      </c:valAx>
      <c:valAx>
        <c:axId val="171757952"/>
        <c:scaling>
          <c:orientation val="minMax"/>
          <c:min val="0"/>
        </c:scaling>
        <c:axPos val="l"/>
        <c:majorGridlines/>
        <c:numFmt formatCode="General" sourceLinked="1"/>
        <c:tickLblPos val="nextTo"/>
        <c:crossAx val="171752064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666" l="0.70000000000000062" r="0.70000000000000062" t="0.75000000000000666" header="0.30000000000000032" footer="0.30000000000000032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Tralie!$B$160:$B$169</c:f>
              <c:numCache>
                <c:formatCode>General</c:formatCode>
                <c:ptCount val="10"/>
                <c:pt idx="0">
                  <c:v>0</c:v>
                </c:pt>
                <c:pt idx="1">
                  <c:v>0.01</c:v>
                </c:pt>
                <c:pt idx="2">
                  <c:v>0.02</c:v>
                </c:pt>
                <c:pt idx="3">
                  <c:v>0.03</c:v>
                </c:pt>
                <c:pt idx="4">
                  <c:v>0.04</c:v>
                </c:pt>
                <c:pt idx="5">
                  <c:v>0.05</c:v>
                </c:pt>
                <c:pt idx="6">
                  <c:v>6.0000000000000005E-2</c:v>
                </c:pt>
                <c:pt idx="7">
                  <c:v>7.0000000000000007E-2</c:v>
                </c:pt>
                <c:pt idx="8">
                  <c:v>0.08</c:v>
                </c:pt>
                <c:pt idx="9">
                  <c:v>0.09</c:v>
                </c:pt>
              </c:numCache>
            </c:numRef>
          </c:xVal>
          <c:yVal>
            <c:numRef>
              <c:f>Tralie!$E$160:$E$169</c:f>
              <c:numCache>
                <c:formatCode>General</c:formatCode>
                <c:ptCount val="10"/>
                <c:pt idx="0">
                  <c:v>3</c:v>
                </c:pt>
                <c:pt idx="1">
                  <c:v>0.73025296137109341</c:v>
                </c:pt>
                <c:pt idx="2">
                  <c:v>0.53051647697298443</c:v>
                </c:pt>
                <c:pt idx="3">
                  <c:v>0.4457229941723847</c:v>
                </c:pt>
                <c:pt idx="4">
                  <c:v>0.39788735772973838</c:v>
                </c:pt>
                <c:pt idx="5">
                  <c:v>0.36755259694786141</c:v>
                </c:pt>
                <c:pt idx="6">
                  <c:v>0.34730455902142832</c:v>
                </c:pt>
                <c:pt idx="7">
                  <c:v>0.33367942706514742</c:v>
                </c:pt>
                <c:pt idx="8">
                  <c:v>0.32487366718069843</c:v>
                </c:pt>
                <c:pt idx="9">
                  <c:v>0.31991347258556546</c:v>
                </c:pt>
              </c:numCache>
            </c:numRef>
          </c:yVal>
          <c:smooth val="1"/>
        </c:ser>
        <c:axId val="171765120"/>
        <c:axId val="171771008"/>
      </c:scatterChart>
      <c:valAx>
        <c:axId val="171765120"/>
        <c:scaling>
          <c:orientation val="minMax"/>
        </c:scaling>
        <c:axPos val="b"/>
        <c:numFmt formatCode="General" sourceLinked="1"/>
        <c:tickLblPos val="nextTo"/>
        <c:crossAx val="171771008"/>
        <c:crosses val="autoZero"/>
        <c:crossBetween val="midCat"/>
      </c:valAx>
      <c:valAx>
        <c:axId val="171771008"/>
        <c:scaling>
          <c:orientation val="minMax"/>
        </c:scaling>
        <c:axPos val="l"/>
        <c:majorGridlines/>
        <c:numFmt formatCode="General" sourceLinked="1"/>
        <c:tickLblPos val="nextTo"/>
        <c:crossAx val="171765120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666" l="0.70000000000000062" r="0.70000000000000062" t="0.75000000000000666" header="0.30000000000000032" footer="0.30000000000000032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plotArea>
      <c:layout/>
      <c:scatterChart>
        <c:scatterStyle val="smoothMarker"/>
        <c:ser>
          <c:idx val="0"/>
          <c:order val="0"/>
          <c:marker>
            <c:symbol val="none"/>
          </c:marker>
          <c:xVal>
            <c:numRef>
              <c:f>Tralie!$E$188:$E$200</c:f>
              <c:numCache>
                <c:formatCode>General</c:formatCode>
                <c:ptCount val="13"/>
                <c:pt idx="0">
                  <c:v>0</c:v>
                </c:pt>
                <c:pt idx="1">
                  <c:v>2.8977338018104131E-2</c:v>
                </c:pt>
                <c:pt idx="2">
                  <c:v>0.14123610226132952</c:v>
                </c:pt>
                <c:pt idx="3">
                  <c:v>0.25901870365603369</c:v>
                </c:pt>
                <c:pt idx="4">
                  <c:v>3.5815177008899122</c:v>
                </c:pt>
                <c:pt idx="5">
                  <c:v>5.2719960370693624</c:v>
                </c:pt>
                <c:pt idx="6">
                  <c:v>11.638889578287593</c:v>
                </c:pt>
                <c:pt idx="7">
                  <c:v>14.796202373469693</c:v>
                </c:pt>
                <c:pt idx="8">
                  <c:v>20.989163040983829</c:v>
                </c:pt>
                <c:pt idx="9">
                  <c:v>32.469690037852146</c:v>
                </c:pt>
                <c:pt idx="10">
                  <c:v>36.122644983428017</c:v>
                </c:pt>
                <c:pt idx="11">
                  <c:v>43.606418920201811</c:v>
                </c:pt>
                <c:pt idx="12">
                  <c:v>55.235486896710142</c:v>
                </c:pt>
              </c:numCache>
            </c:numRef>
          </c:xVal>
          <c:yVal>
            <c:numRef>
              <c:f>Tralie!$I$188:$I$200</c:f>
              <c:numCache>
                <c:formatCode>General</c:formatCode>
                <c:ptCount val="13"/>
                <c:pt idx="0">
                  <c:v>0</c:v>
                </c:pt>
                <c:pt idx="1">
                  <c:v>1.7773014974519169E-4</c:v>
                </c:pt>
                <c:pt idx="2">
                  <c:v>4.6150381069419617E-4</c:v>
                </c:pt>
                <c:pt idx="3">
                  <c:v>7.6012164478370472E-4</c:v>
                </c:pt>
                <c:pt idx="4">
                  <c:v>1.4222239161567804E-2</c:v>
                </c:pt>
                <c:pt idx="5">
                  <c:v>5.1673873332448907E-3</c:v>
                </c:pt>
                <c:pt idx="6">
                  <c:v>1.4671790891707264E-2</c:v>
                </c:pt>
                <c:pt idx="7">
                  <c:v>4.5282405075663092E-2</c:v>
                </c:pt>
                <c:pt idx="8">
                  <c:v>2.7052144695516093E-2</c:v>
                </c:pt>
                <c:pt idx="9">
                  <c:v>4.290541854259098E-2</c:v>
                </c:pt>
                <c:pt idx="10">
                  <c:v>7.0547835072680268E-2</c:v>
                </c:pt>
                <c:pt idx="11">
                  <c:v>5.9732210799085653E-2</c:v>
                </c:pt>
                <c:pt idx="12">
                  <c:v>4.5410891795329686E-2</c:v>
                </c:pt>
              </c:numCache>
            </c:numRef>
          </c:yVal>
          <c:smooth val="1"/>
        </c:ser>
        <c:axId val="171794816"/>
        <c:axId val="171796352"/>
      </c:scatterChart>
      <c:valAx>
        <c:axId val="171794816"/>
        <c:scaling>
          <c:orientation val="minMax"/>
        </c:scaling>
        <c:axPos val="b"/>
        <c:numFmt formatCode="General" sourceLinked="1"/>
        <c:tickLblPos val="nextTo"/>
        <c:crossAx val="171796352"/>
        <c:crosses val="autoZero"/>
        <c:crossBetween val="midCat"/>
      </c:valAx>
      <c:valAx>
        <c:axId val="171796352"/>
        <c:scaling>
          <c:orientation val="minMax"/>
        </c:scaling>
        <c:axPos val="l"/>
        <c:majorGridlines/>
        <c:numFmt formatCode="General" sourceLinked="1"/>
        <c:tickLblPos val="nextTo"/>
        <c:crossAx val="171794816"/>
        <c:crosses val="autoZero"/>
        <c:crossBetween val="midCat"/>
      </c:valAx>
    </c:plotArea>
    <c:legend>
      <c:legendPos val="r"/>
    </c:legend>
    <c:plotVisOnly val="1"/>
  </c:chart>
  <c:printSettings>
    <c:headerFooter/>
    <c:pageMargins b="0.75000000000000666" l="0.70000000000000062" r="0.70000000000000062" t="0.75000000000000666" header="0.30000000000000032" footer="0.30000000000000032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nl-NL"/>
  <c:chart>
    <c:autoTitleDeleted val="1"/>
    <c:plotArea>
      <c:layout/>
      <c:scatterChart>
        <c:scatterStyle val="smoothMarker"/>
        <c:ser>
          <c:idx val="0"/>
          <c:order val="0"/>
          <c:tx>
            <c:strRef>
              <c:f>[1]Blad5!$K$32</c:f>
              <c:strCache>
                <c:ptCount val="1"/>
                <c:pt idx="0">
                  <c:v>Ekq</c:v>
                </c:pt>
              </c:strCache>
            </c:strRef>
          </c:tx>
          <c:marker>
            <c:symbol val="none"/>
          </c:marker>
          <c:xVal>
            <c:numRef>
              <c:f>[1]Blad5!$J$33:$J$34</c:f>
              <c:numCache>
                <c:formatCode>General</c:formatCode>
                <c:ptCount val="2"/>
                <c:pt idx="0">
                  <c:v>0.23735028110486434</c:v>
                </c:pt>
                <c:pt idx="1">
                  <c:v>0.54268246660125297</c:v>
                </c:pt>
              </c:numCache>
            </c:numRef>
          </c:xVal>
          <c:yVal>
            <c:numRef>
              <c:f>[1]Blad5!$K$33:$K$34</c:f>
              <c:numCache>
                <c:formatCode>General</c:formatCode>
                <c:ptCount val="2"/>
                <c:pt idx="0">
                  <c:v>0.32</c:v>
                </c:pt>
                <c:pt idx="1">
                  <c:v>0.75</c:v>
                </c:pt>
              </c:numCache>
            </c:numRef>
          </c:yVal>
          <c:smooth val="1"/>
        </c:ser>
        <c:axId val="171857408"/>
        <c:axId val="171858944"/>
      </c:scatterChart>
      <c:valAx>
        <c:axId val="171857408"/>
        <c:scaling>
          <c:orientation val="minMax"/>
        </c:scaling>
        <c:axPos val="b"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858944"/>
        <c:crosses val="autoZero"/>
        <c:crossBetween val="midCat"/>
      </c:valAx>
      <c:valAx>
        <c:axId val="171858944"/>
        <c:scaling>
          <c:orientation val="minMax"/>
        </c:scaling>
        <c:axPos val="l"/>
        <c:majorGridlines/>
        <c:numFmt formatCode="General" sourceLinked="1"/>
        <c:tickLblPos val="nextTo"/>
        <c:txPr>
          <a:bodyPr/>
          <a:lstStyle/>
          <a:p>
            <a:pPr>
              <a:defRPr b="1"/>
            </a:pPr>
            <a:endParaRPr lang="nl-NL"/>
          </a:p>
        </c:txPr>
        <c:crossAx val="171857408"/>
        <c:crosses val="autoZero"/>
        <c:crossBetween val="midCat"/>
      </c:valAx>
    </c:plotArea>
    <c:plotVisOnly val="1"/>
  </c:chart>
  <c:printSettings>
    <c:headerFooter/>
    <c:pageMargins b="0.75000000000000255" l="0.70000000000000062" r="0.70000000000000062" t="0.75000000000000255" header="0.30000000000000032" footer="0.30000000000000032"/>
    <c:pageSetup/>
  </c:printSettings>
  <c:userShapes r:id="rId1"/>
</c:chartSpac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5.png"/><Relationship Id="rId3" Type="http://schemas.openxmlformats.org/officeDocument/2006/relationships/image" Target="../media/image12.png"/><Relationship Id="rId7" Type="http://schemas.openxmlformats.org/officeDocument/2006/relationships/image" Target="../media/image29.png"/><Relationship Id="rId12" Type="http://schemas.openxmlformats.org/officeDocument/2006/relationships/image" Target="../media/image34.png"/><Relationship Id="rId2" Type="http://schemas.openxmlformats.org/officeDocument/2006/relationships/image" Target="../media/image28.png"/><Relationship Id="rId16" Type="http://schemas.openxmlformats.org/officeDocument/2006/relationships/image" Target="../media/image38.png"/><Relationship Id="rId1" Type="http://schemas.openxmlformats.org/officeDocument/2006/relationships/image" Target="../media/image27.png"/><Relationship Id="rId6" Type="http://schemas.openxmlformats.org/officeDocument/2006/relationships/chart" Target="../charts/chart3.xml"/><Relationship Id="rId11" Type="http://schemas.openxmlformats.org/officeDocument/2006/relationships/image" Target="../media/image33.png"/><Relationship Id="rId5" Type="http://schemas.openxmlformats.org/officeDocument/2006/relationships/chart" Target="../charts/chart2.xml"/><Relationship Id="rId15" Type="http://schemas.openxmlformats.org/officeDocument/2006/relationships/image" Target="../media/image37.png"/><Relationship Id="rId10" Type="http://schemas.openxmlformats.org/officeDocument/2006/relationships/image" Target="../media/image32.png"/><Relationship Id="rId4" Type="http://schemas.openxmlformats.org/officeDocument/2006/relationships/chart" Target="../charts/chart1.xml"/><Relationship Id="rId9" Type="http://schemas.openxmlformats.org/officeDocument/2006/relationships/image" Target="../media/image31.png"/><Relationship Id="rId14" Type="http://schemas.openxmlformats.org/officeDocument/2006/relationships/image" Target="../media/image3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6.png"/><Relationship Id="rId18" Type="http://schemas.openxmlformats.org/officeDocument/2006/relationships/chart" Target="../charts/chart13.xml"/><Relationship Id="rId26" Type="http://schemas.openxmlformats.org/officeDocument/2006/relationships/chart" Target="../charts/chart20.xml"/><Relationship Id="rId3" Type="http://schemas.openxmlformats.org/officeDocument/2006/relationships/image" Target="../media/image39.png"/><Relationship Id="rId21" Type="http://schemas.openxmlformats.org/officeDocument/2006/relationships/chart" Target="../charts/chart15.xml"/><Relationship Id="rId7" Type="http://schemas.openxmlformats.org/officeDocument/2006/relationships/chart" Target="../charts/chart6.xml"/><Relationship Id="rId12" Type="http://schemas.openxmlformats.org/officeDocument/2006/relationships/chart" Target="../charts/chart8.xml"/><Relationship Id="rId17" Type="http://schemas.openxmlformats.org/officeDocument/2006/relationships/chart" Target="../charts/chart12.xml"/><Relationship Id="rId25" Type="http://schemas.openxmlformats.org/officeDocument/2006/relationships/chart" Target="../charts/chart19.xml"/><Relationship Id="rId2" Type="http://schemas.openxmlformats.org/officeDocument/2006/relationships/chart" Target="../charts/chart5.xml"/><Relationship Id="rId16" Type="http://schemas.openxmlformats.org/officeDocument/2006/relationships/chart" Target="../charts/chart11.xml"/><Relationship Id="rId20" Type="http://schemas.openxmlformats.org/officeDocument/2006/relationships/chart" Target="../charts/chart14.xml"/><Relationship Id="rId29" Type="http://schemas.openxmlformats.org/officeDocument/2006/relationships/image" Target="../media/image49.png"/><Relationship Id="rId1" Type="http://schemas.openxmlformats.org/officeDocument/2006/relationships/chart" Target="../charts/chart4.xml"/><Relationship Id="rId6" Type="http://schemas.openxmlformats.org/officeDocument/2006/relationships/image" Target="../media/image42.png"/><Relationship Id="rId11" Type="http://schemas.openxmlformats.org/officeDocument/2006/relationships/chart" Target="../charts/chart7.xml"/><Relationship Id="rId24" Type="http://schemas.openxmlformats.org/officeDocument/2006/relationships/chart" Target="../charts/chart18.xml"/><Relationship Id="rId5" Type="http://schemas.openxmlformats.org/officeDocument/2006/relationships/image" Target="../media/image41.png"/><Relationship Id="rId15" Type="http://schemas.openxmlformats.org/officeDocument/2006/relationships/chart" Target="../charts/chart10.xml"/><Relationship Id="rId23" Type="http://schemas.openxmlformats.org/officeDocument/2006/relationships/chart" Target="../charts/chart17.xml"/><Relationship Id="rId28" Type="http://schemas.openxmlformats.org/officeDocument/2006/relationships/image" Target="../media/image48.png"/><Relationship Id="rId10" Type="http://schemas.openxmlformats.org/officeDocument/2006/relationships/image" Target="../media/image45.png"/><Relationship Id="rId19" Type="http://schemas.openxmlformats.org/officeDocument/2006/relationships/image" Target="../media/image47.png"/><Relationship Id="rId4" Type="http://schemas.openxmlformats.org/officeDocument/2006/relationships/image" Target="../media/image40.png"/><Relationship Id="rId9" Type="http://schemas.openxmlformats.org/officeDocument/2006/relationships/image" Target="../media/image44.png"/><Relationship Id="rId14" Type="http://schemas.openxmlformats.org/officeDocument/2006/relationships/chart" Target="../charts/chart9.xml"/><Relationship Id="rId22" Type="http://schemas.openxmlformats.org/officeDocument/2006/relationships/chart" Target="../charts/chart16.xml"/><Relationship Id="rId27" Type="http://schemas.openxmlformats.org/officeDocument/2006/relationships/chart" Target="../charts/chart21.xml"/><Relationship Id="rId30" Type="http://schemas.openxmlformats.org/officeDocument/2006/relationships/image" Target="../media/image5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6.xml"/><Relationship Id="rId13" Type="http://schemas.openxmlformats.org/officeDocument/2006/relationships/hyperlink" Target="http://www.google.nl/imgres?q=tol&amp;start=302&amp;hl=nl&amp;sa=X&amp;rlz=1R2ADFA_nlNL381&amp;biw=1920&amp;bih=1051&amp;addh=36&amp;tbm=isch&amp;prmd=imvnsz&amp;tbnid=YA7xs4Q8yTvduM:&amp;imgrefurl=http://www.eurekakids.net/nl/speelgoedwinkel/eurekakids/tol-fun-trix/179016&amp;docid=3VHNzdoVLw_khM&amp;imgurl=http://imagenes.eurekakids.net/g/179016/eurekakids-tol-fun-trix.jpg&amp;w=600&amp;h=600&amp;ei=v3EXUOy5N8a30QX6oID4Cw&amp;zoom=1&amp;iact=hc&amp;vpx=1306&amp;vpy=365&amp;dur=675&amp;hovh=225&amp;hovw=225&amp;tx=168&amp;ty=112&amp;sig=107316023853553885579&amp;page=7&amp;tbnh=165&amp;tbnw=174&amp;ndsp=50&amp;ved=1t:429,r:23,s:302,i:156" TargetMode="External"/><Relationship Id="rId18" Type="http://schemas.openxmlformats.org/officeDocument/2006/relationships/image" Target="../media/image58.png"/><Relationship Id="rId3" Type="http://schemas.openxmlformats.org/officeDocument/2006/relationships/chart" Target="../charts/chart24.xml"/><Relationship Id="rId7" Type="http://schemas.openxmlformats.org/officeDocument/2006/relationships/image" Target="../media/image53.jpeg"/><Relationship Id="rId12" Type="http://schemas.openxmlformats.org/officeDocument/2006/relationships/chart" Target="../charts/chart30.xml"/><Relationship Id="rId17" Type="http://schemas.openxmlformats.org/officeDocument/2006/relationships/image" Target="../media/image57.png"/><Relationship Id="rId2" Type="http://schemas.openxmlformats.org/officeDocument/2006/relationships/chart" Target="../charts/chart23.xml"/><Relationship Id="rId16" Type="http://schemas.openxmlformats.org/officeDocument/2006/relationships/image" Target="../media/image56.jpeg"/><Relationship Id="rId1" Type="http://schemas.openxmlformats.org/officeDocument/2006/relationships/chart" Target="../charts/chart22.xml"/><Relationship Id="rId6" Type="http://schemas.openxmlformats.org/officeDocument/2006/relationships/image" Target="../media/image52.jpeg"/><Relationship Id="rId11" Type="http://schemas.openxmlformats.org/officeDocument/2006/relationships/chart" Target="../charts/chart29.xml"/><Relationship Id="rId5" Type="http://schemas.openxmlformats.org/officeDocument/2006/relationships/image" Target="../media/image51.png"/><Relationship Id="rId15" Type="http://schemas.openxmlformats.org/officeDocument/2006/relationships/image" Target="../media/image55.png"/><Relationship Id="rId10" Type="http://schemas.openxmlformats.org/officeDocument/2006/relationships/chart" Target="../charts/chart28.xml"/><Relationship Id="rId4" Type="http://schemas.openxmlformats.org/officeDocument/2006/relationships/chart" Target="../charts/chart25.xml"/><Relationship Id="rId9" Type="http://schemas.openxmlformats.org/officeDocument/2006/relationships/chart" Target="../charts/chart27.xml"/><Relationship Id="rId14" Type="http://schemas.openxmlformats.org/officeDocument/2006/relationships/image" Target="../media/image54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png"/><Relationship Id="rId13" Type="http://schemas.openxmlformats.org/officeDocument/2006/relationships/image" Target="../media/image71.png"/><Relationship Id="rId3" Type="http://schemas.openxmlformats.org/officeDocument/2006/relationships/image" Target="../media/image61.png"/><Relationship Id="rId7" Type="http://schemas.openxmlformats.org/officeDocument/2006/relationships/image" Target="../media/image65.png"/><Relationship Id="rId12" Type="http://schemas.openxmlformats.org/officeDocument/2006/relationships/image" Target="../media/image70.png"/><Relationship Id="rId2" Type="http://schemas.openxmlformats.org/officeDocument/2006/relationships/image" Target="../media/image60.png"/><Relationship Id="rId16" Type="http://schemas.openxmlformats.org/officeDocument/2006/relationships/image" Target="../media/image74.png"/><Relationship Id="rId1" Type="http://schemas.openxmlformats.org/officeDocument/2006/relationships/image" Target="../media/image59.png"/><Relationship Id="rId6" Type="http://schemas.openxmlformats.org/officeDocument/2006/relationships/image" Target="../media/image64.png"/><Relationship Id="rId11" Type="http://schemas.openxmlformats.org/officeDocument/2006/relationships/image" Target="../media/image69.png"/><Relationship Id="rId5" Type="http://schemas.openxmlformats.org/officeDocument/2006/relationships/image" Target="../media/image63.png"/><Relationship Id="rId15" Type="http://schemas.openxmlformats.org/officeDocument/2006/relationships/image" Target="../media/image73.png"/><Relationship Id="rId10" Type="http://schemas.openxmlformats.org/officeDocument/2006/relationships/image" Target="../media/image68.png"/><Relationship Id="rId4" Type="http://schemas.openxmlformats.org/officeDocument/2006/relationships/image" Target="../media/image62.png"/><Relationship Id="rId9" Type="http://schemas.openxmlformats.org/officeDocument/2006/relationships/image" Target="../media/image67.png"/><Relationship Id="rId14" Type="http://schemas.openxmlformats.org/officeDocument/2006/relationships/image" Target="../media/image72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png"/><Relationship Id="rId3" Type="http://schemas.openxmlformats.org/officeDocument/2006/relationships/image" Target="../media/image77.png"/><Relationship Id="rId7" Type="http://schemas.openxmlformats.org/officeDocument/2006/relationships/image" Target="../media/image81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31.xml"/><Relationship Id="rId13" Type="http://schemas.openxmlformats.org/officeDocument/2006/relationships/chart" Target="../charts/chart36.xml"/><Relationship Id="rId18" Type="http://schemas.openxmlformats.org/officeDocument/2006/relationships/chart" Target="../charts/chart41.xml"/><Relationship Id="rId3" Type="http://schemas.openxmlformats.org/officeDocument/2006/relationships/image" Target="../media/image85.png"/><Relationship Id="rId21" Type="http://schemas.openxmlformats.org/officeDocument/2006/relationships/chart" Target="../charts/chart43.xml"/><Relationship Id="rId7" Type="http://schemas.openxmlformats.org/officeDocument/2006/relationships/image" Target="../media/image89.png"/><Relationship Id="rId12" Type="http://schemas.openxmlformats.org/officeDocument/2006/relationships/chart" Target="../charts/chart35.xml"/><Relationship Id="rId17" Type="http://schemas.openxmlformats.org/officeDocument/2006/relationships/chart" Target="../charts/chart40.xml"/><Relationship Id="rId2" Type="http://schemas.openxmlformats.org/officeDocument/2006/relationships/image" Target="../media/image84.png"/><Relationship Id="rId16" Type="http://schemas.openxmlformats.org/officeDocument/2006/relationships/chart" Target="../charts/chart39.xml"/><Relationship Id="rId20" Type="http://schemas.openxmlformats.org/officeDocument/2006/relationships/image" Target="../media/image90.png"/><Relationship Id="rId1" Type="http://schemas.openxmlformats.org/officeDocument/2006/relationships/image" Target="../media/image83.png"/><Relationship Id="rId6" Type="http://schemas.openxmlformats.org/officeDocument/2006/relationships/image" Target="../media/image88.png"/><Relationship Id="rId11" Type="http://schemas.openxmlformats.org/officeDocument/2006/relationships/chart" Target="../charts/chart34.xml"/><Relationship Id="rId5" Type="http://schemas.openxmlformats.org/officeDocument/2006/relationships/image" Target="../media/image87.png"/><Relationship Id="rId15" Type="http://schemas.openxmlformats.org/officeDocument/2006/relationships/chart" Target="../charts/chart38.xml"/><Relationship Id="rId10" Type="http://schemas.openxmlformats.org/officeDocument/2006/relationships/chart" Target="../charts/chart33.xml"/><Relationship Id="rId19" Type="http://schemas.openxmlformats.org/officeDocument/2006/relationships/chart" Target="../charts/chart42.xml"/><Relationship Id="rId4" Type="http://schemas.openxmlformats.org/officeDocument/2006/relationships/image" Target="../media/image86.png"/><Relationship Id="rId9" Type="http://schemas.openxmlformats.org/officeDocument/2006/relationships/chart" Target="../charts/chart32.xml"/><Relationship Id="rId14" Type="http://schemas.openxmlformats.org/officeDocument/2006/relationships/chart" Target="../charts/chart37.xml"/><Relationship Id="rId22" Type="http://schemas.openxmlformats.org/officeDocument/2006/relationships/chart" Target="../charts/chart44.xml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6.xml"/><Relationship Id="rId2" Type="http://schemas.openxmlformats.org/officeDocument/2006/relationships/image" Target="../media/image91.png"/><Relationship Id="rId1" Type="http://schemas.openxmlformats.org/officeDocument/2006/relationships/chart" Target="../charts/chart45.xml"/><Relationship Id="rId5" Type="http://schemas.openxmlformats.org/officeDocument/2006/relationships/chart" Target="../charts/chart48.xml"/><Relationship Id="rId4" Type="http://schemas.openxmlformats.org/officeDocument/2006/relationships/chart" Target="../charts/chart47.xml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1.xml"/><Relationship Id="rId7" Type="http://schemas.openxmlformats.org/officeDocument/2006/relationships/chart" Target="../charts/chart55.xml"/><Relationship Id="rId2" Type="http://schemas.openxmlformats.org/officeDocument/2006/relationships/chart" Target="../charts/chart50.xml"/><Relationship Id="rId1" Type="http://schemas.openxmlformats.org/officeDocument/2006/relationships/chart" Target="../charts/chart49.xml"/><Relationship Id="rId6" Type="http://schemas.openxmlformats.org/officeDocument/2006/relationships/chart" Target="../charts/chart54.xml"/><Relationship Id="rId5" Type="http://schemas.openxmlformats.org/officeDocument/2006/relationships/chart" Target="../charts/chart53.xml"/><Relationship Id="rId4" Type="http://schemas.openxmlformats.org/officeDocument/2006/relationships/chart" Target="../charts/chart52.xml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3.jpeg"/><Relationship Id="rId2" Type="http://schemas.openxmlformats.org/officeDocument/2006/relationships/image" Target="../media/image92.jpeg"/><Relationship Id="rId1" Type="http://schemas.openxmlformats.org/officeDocument/2006/relationships/chart" Target="../charts/chart56.xml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9.jpeg"/><Relationship Id="rId3" Type="http://schemas.openxmlformats.org/officeDocument/2006/relationships/hyperlink" Target="http://www.photos8.com/view/i_love_you_hand_fingers-other.html" TargetMode="External"/><Relationship Id="rId7" Type="http://schemas.openxmlformats.org/officeDocument/2006/relationships/image" Target="../media/image56.jpeg"/><Relationship Id="rId2" Type="http://schemas.openxmlformats.org/officeDocument/2006/relationships/image" Target="../media/image95.jpeg"/><Relationship Id="rId1" Type="http://schemas.openxmlformats.org/officeDocument/2006/relationships/image" Target="../media/image94.png"/><Relationship Id="rId6" Type="http://schemas.openxmlformats.org/officeDocument/2006/relationships/image" Target="../media/image98.jpeg"/><Relationship Id="rId5" Type="http://schemas.openxmlformats.org/officeDocument/2006/relationships/image" Target="../media/image97.jpeg"/><Relationship Id="rId4" Type="http://schemas.openxmlformats.org/officeDocument/2006/relationships/image" Target="../media/image96.jpeg"/><Relationship Id="rId9" Type="http://schemas.openxmlformats.org/officeDocument/2006/relationships/image" Target="../media/image10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539924</xdr:colOff>
      <xdr:row>41</xdr:row>
      <xdr:rowOff>126279</xdr:rowOff>
    </xdr:from>
    <xdr:to>
      <xdr:col>4</xdr:col>
      <xdr:colOff>21272</xdr:colOff>
      <xdr:row>49</xdr:row>
      <xdr:rowOff>168087</xdr:rowOff>
    </xdr:to>
    <xdr:sp macro="" textlink="">
      <xdr:nvSpPr>
        <xdr:cNvPr id="117" name="Rechthoek 116"/>
        <xdr:cNvSpPr/>
      </xdr:nvSpPr>
      <xdr:spPr>
        <a:xfrm rot="2664550">
          <a:off x="539924" y="6633759"/>
          <a:ext cx="1919748" cy="1504848"/>
        </a:xfrm>
        <a:prstGeom prst="rect">
          <a:avLst/>
        </a:prstGeom>
        <a:solidFill>
          <a:schemeClr val="accent1">
            <a:alpha val="21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 editAs="oneCell">
    <xdr:from>
      <xdr:col>0</xdr:col>
      <xdr:colOff>0</xdr:colOff>
      <xdr:row>109</xdr:row>
      <xdr:rowOff>0</xdr:rowOff>
    </xdr:from>
    <xdr:to>
      <xdr:col>15</xdr:col>
      <xdr:colOff>317500</xdr:colOff>
      <xdr:row>140</xdr:row>
      <xdr:rowOff>7620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2435840"/>
          <a:ext cx="9461500" cy="5676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251460</xdr:colOff>
      <xdr:row>133</xdr:row>
      <xdr:rowOff>0</xdr:rowOff>
    </xdr:from>
    <xdr:ext cx="2671757" cy="609013"/>
    <xdr:sp macro="" textlink="">
      <xdr:nvSpPr>
        <xdr:cNvPr id="8" name="Tekstvak 7"/>
        <xdr:cNvSpPr txBox="1"/>
      </xdr:nvSpPr>
      <xdr:spPr>
        <a:xfrm>
          <a:off x="5737860" y="19491960"/>
          <a:ext cx="267175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      Vx1 T.O.V. X1</a:t>
          </a:r>
          <a:r>
            <a:rPr lang="nl-NL" sz="1100" b="1" baseline="0"/>
            <a:t> IS EEN</a:t>
          </a:r>
        </a:p>
        <a:p>
          <a:r>
            <a:rPr lang="nl-NL" sz="1100" b="1" baseline="0"/>
            <a:t>            ELLIPSVORM</a:t>
          </a:r>
        </a:p>
        <a:p>
          <a:r>
            <a:rPr lang="nl-NL" sz="1100" b="1" baseline="0"/>
            <a:t>q1  EN q2 MAKEN ZELFDE TYPE BEWEGING</a:t>
          </a:r>
          <a:endParaRPr lang="nl-NL" sz="1100" b="1"/>
        </a:p>
      </xdr:txBody>
    </xdr:sp>
    <xdr:clientData/>
  </xdr:oneCellAnchor>
  <xdr:oneCellAnchor>
    <xdr:from>
      <xdr:col>4</xdr:col>
      <xdr:colOff>198120</xdr:colOff>
      <xdr:row>126</xdr:row>
      <xdr:rowOff>38100</xdr:rowOff>
    </xdr:from>
    <xdr:ext cx="2060564" cy="2331279"/>
    <xdr:sp macro="" textlink="">
      <xdr:nvSpPr>
        <xdr:cNvPr id="7" name="Tekstvak 6"/>
        <xdr:cNvSpPr txBox="1"/>
      </xdr:nvSpPr>
      <xdr:spPr>
        <a:xfrm>
          <a:off x="2636520" y="18249900"/>
          <a:ext cx="2060564" cy="23312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4 QUANTA</a:t>
          </a:r>
        </a:p>
        <a:p>
          <a:r>
            <a:rPr lang="nl-NL" sz="1100" b="1"/>
            <a:t>TWEE AAN ELKE KANT</a:t>
          </a:r>
        </a:p>
        <a:p>
          <a:r>
            <a:rPr lang="nl-NL" sz="1100" b="1"/>
            <a:t>WEERGEGEVEN T.O.V. y1</a:t>
          </a:r>
        </a:p>
        <a:p>
          <a:endParaRPr lang="nl-NL" sz="1100" b="1"/>
        </a:p>
        <a:p>
          <a:r>
            <a:rPr lang="nl-NL" sz="1100" b="1"/>
            <a:t>BOVENSTE SUGGESTIEF ALS </a:t>
          </a:r>
        </a:p>
        <a:p>
          <a:r>
            <a:rPr lang="nl-NL" sz="1100" b="1"/>
            <a:t>SPIEGELBEELD q1 EN q2</a:t>
          </a:r>
        </a:p>
        <a:p>
          <a:endParaRPr lang="nl-NL" sz="1100" b="1"/>
        </a:p>
        <a:p>
          <a:endParaRPr lang="nl-NL" sz="1100" b="1"/>
        </a:p>
        <a:p>
          <a:endParaRPr lang="nl-NL" sz="1100" b="1"/>
        </a:p>
        <a:p>
          <a:r>
            <a:rPr lang="nl-NL" sz="1100" b="1"/>
            <a:t>X EN Y-AS</a:t>
          </a:r>
          <a:r>
            <a:rPr lang="nl-NL" sz="1100" b="1" baseline="0"/>
            <a:t> ZIJN VERWISSELD</a:t>
          </a:r>
        </a:p>
        <a:p>
          <a:r>
            <a:rPr lang="nl-NL" sz="1100" b="1" baseline="0"/>
            <a:t>I.V.M. DIDACTISCHE WEERGAVE</a:t>
          </a:r>
          <a:endParaRPr lang="nl-NL" sz="1100" b="1"/>
        </a:p>
        <a:p>
          <a:endParaRPr lang="nl-NL" sz="1100" b="1"/>
        </a:p>
        <a:p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138</xdr:row>
      <xdr:rowOff>76200</xdr:rowOff>
    </xdr:from>
    <xdr:to>
      <xdr:col>15</xdr:col>
      <xdr:colOff>381000</xdr:colOff>
      <xdr:row>169</xdr:row>
      <xdr:rowOff>121920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5405080"/>
          <a:ext cx="9525000" cy="5715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169</xdr:row>
      <xdr:rowOff>15240</xdr:rowOff>
    </xdr:from>
    <xdr:to>
      <xdr:col>15</xdr:col>
      <xdr:colOff>381000</xdr:colOff>
      <xdr:row>200</xdr:row>
      <xdr:rowOff>60960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7754600"/>
          <a:ext cx="9525000" cy="5715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199</xdr:row>
      <xdr:rowOff>121920</xdr:rowOff>
    </xdr:from>
    <xdr:to>
      <xdr:col>15</xdr:col>
      <xdr:colOff>381000</xdr:colOff>
      <xdr:row>230</xdr:row>
      <xdr:rowOff>167640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3347680"/>
          <a:ext cx="9525000" cy="5715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7</xdr:col>
      <xdr:colOff>541020</xdr:colOff>
      <xdr:row>155</xdr:row>
      <xdr:rowOff>68580</xdr:rowOff>
    </xdr:from>
    <xdr:ext cx="3962816" cy="914353"/>
    <xdr:sp macro="" textlink="">
      <xdr:nvSpPr>
        <xdr:cNvPr id="13" name="Tekstvak 12"/>
        <xdr:cNvSpPr txBox="1"/>
      </xdr:nvSpPr>
      <xdr:spPr>
        <a:xfrm>
          <a:off x="4808220" y="28506420"/>
          <a:ext cx="3962816" cy="91435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050" b="1"/>
            <a:t>DE FLARES DUIDEN EROP DAT DE SITUATIE BIJ DEZE HOGE ENERGIE </a:t>
          </a:r>
        </a:p>
        <a:p>
          <a:r>
            <a:rPr lang="nl-NL" sz="1050" b="1"/>
            <a:t>INSTABIEL WORDT. </a:t>
          </a:r>
        </a:p>
        <a:p>
          <a:r>
            <a:rPr lang="nl-NL" sz="1050" b="1"/>
            <a:t>DIT IS OOK TE ZIEN AAN </a:t>
          </a:r>
        </a:p>
        <a:p>
          <a:r>
            <a:rPr lang="nl-NL" sz="1050" b="1"/>
            <a:t>DE ELLIPS DIE </a:t>
          </a:r>
        </a:p>
        <a:p>
          <a:r>
            <a:rPr lang="nl-NL" sz="1050" b="1"/>
            <a:t>NU DICHT LOOPT </a:t>
          </a:r>
        </a:p>
      </xdr:txBody>
    </xdr:sp>
    <xdr:clientData/>
  </xdr:oneCellAnchor>
  <xdr:oneCellAnchor>
    <xdr:from>
      <xdr:col>10</xdr:col>
      <xdr:colOff>289560</xdr:colOff>
      <xdr:row>186</xdr:row>
      <xdr:rowOff>38100</xdr:rowOff>
    </xdr:from>
    <xdr:ext cx="1412181" cy="264560"/>
    <xdr:sp macro="" textlink="">
      <xdr:nvSpPr>
        <xdr:cNvPr id="14" name="Tekstvak 13"/>
        <xdr:cNvSpPr txBox="1"/>
      </xdr:nvSpPr>
      <xdr:spPr>
        <a:xfrm>
          <a:off x="6385560" y="20886420"/>
          <a:ext cx="141218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WEER MOOI STABIEL</a:t>
          </a:r>
        </a:p>
      </xdr:txBody>
    </xdr:sp>
    <xdr:clientData/>
  </xdr:oneCellAnchor>
  <xdr:oneCellAnchor>
    <xdr:from>
      <xdr:col>4</xdr:col>
      <xdr:colOff>167640</xdr:colOff>
      <xdr:row>194</xdr:row>
      <xdr:rowOff>45720</xdr:rowOff>
    </xdr:from>
    <xdr:ext cx="2071465" cy="609013"/>
    <xdr:sp macro="" textlink="">
      <xdr:nvSpPr>
        <xdr:cNvPr id="15" name="Tekstvak 14"/>
        <xdr:cNvSpPr txBox="1"/>
      </xdr:nvSpPr>
      <xdr:spPr>
        <a:xfrm>
          <a:off x="2606040" y="22357080"/>
          <a:ext cx="2071465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 AAN DEZELFDE KANT</a:t>
          </a:r>
        </a:p>
        <a:p>
          <a:r>
            <a:rPr lang="nl-NL" sz="1100" b="1"/>
            <a:t>CORRECTE</a:t>
          </a:r>
          <a:r>
            <a:rPr lang="nl-NL" sz="1100" b="1" baseline="0"/>
            <a:t> SIMULATIE MAAR</a:t>
          </a:r>
        </a:p>
        <a:p>
          <a:r>
            <a:rPr lang="nl-NL" sz="1100" b="1" baseline="0"/>
            <a:t>x2 WEERGEGEVEN T.O.V. y1</a:t>
          </a:r>
          <a:endParaRPr lang="nl-NL" sz="1100" b="1"/>
        </a:p>
      </xdr:txBody>
    </xdr:sp>
    <xdr:clientData/>
  </xdr:oneCellAnchor>
  <xdr:oneCellAnchor>
    <xdr:from>
      <xdr:col>4</xdr:col>
      <xdr:colOff>312420</xdr:colOff>
      <xdr:row>224</xdr:row>
      <xdr:rowOff>114300</xdr:rowOff>
    </xdr:from>
    <xdr:ext cx="1500475" cy="609013"/>
    <xdr:sp macro="" textlink="">
      <xdr:nvSpPr>
        <xdr:cNvPr id="16" name="Tekstvak 15"/>
        <xdr:cNvSpPr txBox="1"/>
      </xdr:nvSpPr>
      <xdr:spPr>
        <a:xfrm>
          <a:off x="2750820" y="27912060"/>
          <a:ext cx="1500475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 QUANTA</a:t>
          </a:r>
        </a:p>
        <a:p>
          <a:r>
            <a:rPr lang="nl-NL" sz="1100" b="1"/>
            <a:t>CORRECTE</a:t>
          </a:r>
          <a:r>
            <a:rPr lang="nl-NL" sz="1100" b="1" baseline="0"/>
            <a:t> SIMULATIE </a:t>
          </a:r>
        </a:p>
        <a:p>
          <a:r>
            <a:rPr lang="nl-NL" sz="1100" b="1" baseline="0"/>
            <a:t>EN WEERGAVE</a:t>
          </a:r>
          <a:endParaRPr lang="nl-NL" sz="1100" b="1"/>
        </a:p>
      </xdr:txBody>
    </xdr:sp>
    <xdr:clientData/>
  </xdr:oneCellAnchor>
  <xdr:oneCellAnchor>
    <xdr:from>
      <xdr:col>10</xdr:col>
      <xdr:colOff>259080</xdr:colOff>
      <xdr:row>224</xdr:row>
      <xdr:rowOff>129540</xdr:rowOff>
    </xdr:from>
    <xdr:ext cx="1723677" cy="264560"/>
    <xdr:sp macro="" textlink="">
      <xdr:nvSpPr>
        <xdr:cNvPr id="17" name="Tekstvak 16"/>
        <xdr:cNvSpPr txBox="1"/>
      </xdr:nvSpPr>
      <xdr:spPr>
        <a:xfrm>
          <a:off x="6355080" y="27927300"/>
          <a:ext cx="17236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ZEER STABIELE BEWEGING</a:t>
          </a:r>
        </a:p>
      </xdr:txBody>
    </xdr:sp>
    <xdr:clientData/>
  </xdr:oneCellAnchor>
  <xdr:oneCellAnchor>
    <xdr:from>
      <xdr:col>4</xdr:col>
      <xdr:colOff>350520</xdr:colOff>
      <xdr:row>164</xdr:row>
      <xdr:rowOff>53340</xdr:rowOff>
    </xdr:from>
    <xdr:ext cx="1352614" cy="609013"/>
    <xdr:sp macro="" textlink="">
      <xdr:nvSpPr>
        <xdr:cNvPr id="18" name="Tekstvak 17"/>
        <xdr:cNvSpPr txBox="1"/>
      </xdr:nvSpPr>
      <xdr:spPr>
        <a:xfrm>
          <a:off x="2788920" y="25214580"/>
          <a:ext cx="135261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3 QUANTA</a:t>
          </a:r>
        </a:p>
        <a:p>
          <a:r>
            <a:rPr lang="nl-NL" sz="1100" b="1"/>
            <a:t>MIDDELSTE</a:t>
          </a:r>
          <a:r>
            <a:rPr lang="nl-NL" sz="1100" b="1" baseline="0"/>
            <a:t> ALLEEN</a:t>
          </a:r>
        </a:p>
        <a:p>
          <a:r>
            <a:rPr lang="nl-NL" sz="1100" b="1" baseline="0"/>
            <a:t>ILLUSTRATIEF</a:t>
          </a:r>
          <a:endParaRPr lang="nl-NL" sz="1100" b="1"/>
        </a:p>
      </xdr:txBody>
    </xdr:sp>
    <xdr:clientData/>
  </xdr:oneCellAnchor>
  <xdr:oneCellAnchor>
    <xdr:from>
      <xdr:col>9</xdr:col>
      <xdr:colOff>434340</xdr:colOff>
      <xdr:row>194</xdr:row>
      <xdr:rowOff>91440</xdr:rowOff>
    </xdr:from>
    <xdr:ext cx="2510367" cy="436786"/>
    <xdr:sp macro="" textlink="">
      <xdr:nvSpPr>
        <xdr:cNvPr id="19" name="Tekstvak 18"/>
        <xdr:cNvSpPr txBox="1"/>
      </xdr:nvSpPr>
      <xdr:spPr>
        <a:xfrm>
          <a:off x="5920740" y="26258520"/>
          <a:ext cx="251036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        KENNELIJK ZIJN DEZE </a:t>
          </a:r>
        </a:p>
        <a:p>
          <a:r>
            <a:rPr lang="nl-NL" sz="1100" b="1"/>
            <a:t>VORM EN HET VERLOOP  VAN BELANG</a:t>
          </a:r>
        </a:p>
      </xdr:txBody>
    </xdr:sp>
    <xdr:clientData/>
  </xdr:oneCellAnchor>
  <xdr:oneCellAnchor>
    <xdr:from>
      <xdr:col>8</xdr:col>
      <xdr:colOff>53340</xdr:colOff>
      <xdr:row>127</xdr:row>
      <xdr:rowOff>15240</xdr:rowOff>
    </xdr:from>
    <xdr:ext cx="1439881" cy="609013"/>
    <xdr:sp macro="" textlink="">
      <xdr:nvSpPr>
        <xdr:cNvPr id="20" name="Tekstvak 19"/>
        <xdr:cNvSpPr txBox="1"/>
      </xdr:nvSpPr>
      <xdr:spPr>
        <a:xfrm>
          <a:off x="4930140" y="23332440"/>
          <a:ext cx="143988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LET OP DE HOOGTEN </a:t>
          </a:r>
        </a:p>
        <a:p>
          <a:r>
            <a:rPr lang="nl-NL" sz="1100" b="1"/>
            <a:t>EN POSITIES VAN </a:t>
          </a:r>
        </a:p>
        <a:p>
          <a:r>
            <a:rPr lang="nl-NL" sz="1100" b="1"/>
            <a:t>DEZE TOPPEN</a:t>
          </a:r>
        </a:p>
      </xdr:txBody>
    </xdr:sp>
    <xdr:clientData/>
  </xdr:oneCellAnchor>
  <xdr:twoCellAnchor editAs="oneCell">
    <xdr:from>
      <xdr:col>1</xdr:col>
      <xdr:colOff>109967</xdr:colOff>
      <xdr:row>156</xdr:row>
      <xdr:rowOff>79426</xdr:rowOff>
    </xdr:from>
    <xdr:to>
      <xdr:col>2</xdr:col>
      <xdr:colOff>585182</xdr:colOff>
      <xdr:row>167</xdr:row>
      <xdr:rowOff>175260</xdr:rowOff>
    </xdr:to>
    <xdr:pic>
      <xdr:nvPicPr>
        <xdr:cNvPr id="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208218" y="16318455"/>
          <a:ext cx="2107514" cy="1084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132826</xdr:colOff>
      <xdr:row>187</xdr:row>
      <xdr:rowOff>1946</xdr:rowOff>
    </xdr:from>
    <xdr:to>
      <xdr:col>3</xdr:col>
      <xdr:colOff>10868</xdr:colOff>
      <xdr:row>198</xdr:row>
      <xdr:rowOff>121921</xdr:rowOff>
    </xdr:to>
    <xdr:pic>
      <xdr:nvPicPr>
        <xdr:cNvPr id="2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225219" y="21916113"/>
          <a:ext cx="2131655" cy="10972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56627</xdr:colOff>
      <xdr:row>217</xdr:row>
      <xdr:rowOff>137160</xdr:rowOff>
    </xdr:from>
    <xdr:to>
      <xdr:col>2</xdr:col>
      <xdr:colOff>525778</xdr:colOff>
      <xdr:row>229</xdr:row>
      <xdr:rowOff>27193</xdr:rowOff>
    </xdr:to>
    <xdr:pic>
      <xdr:nvPicPr>
        <xdr:cNvPr id="2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163306" y="27523441"/>
          <a:ext cx="2084593" cy="10787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109968</xdr:colOff>
      <xdr:row>127</xdr:row>
      <xdr:rowOff>24779</xdr:rowOff>
    </xdr:from>
    <xdr:to>
      <xdr:col>2</xdr:col>
      <xdr:colOff>541019</xdr:colOff>
      <xdr:row>138</xdr:row>
      <xdr:rowOff>34813</xdr:rowOff>
    </xdr:to>
    <xdr:pic>
      <xdr:nvPicPr>
        <xdr:cNvPr id="2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229037" y="10939470"/>
          <a:ext cx="2021714" cy="10406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236</xdr:row>
      <xdr:rowOff>22860</xdr:rowOff>
    </xdr:from>
    <xdr:to>
      <xdr:col>15</xdr:col>
      <xdr:colOff>406400</xdr:colOff>
      <xdr:row>250</xdr:row>
      <xdr:rowOff>152400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t="53059"/>
        <a:stretch>
          <a:fillRect/>
        </a:stretch>
      </xdr:blipFill>
      <xdr:spPr bwMode="auto">
        <a:xfrm>
          <a:off x="0" y="33505140"/>
          <a:ext cx="9550400" cy="2689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12</xdr:col>
      <xdr:colOff>91440</xdr:colOff>
      <xdr:row>244</xdr:row>
      <xdr:rowOff>106680</xdr:rowOff>
    </xdr:from>
    <xdr:ext cx="1463542" cy="609013"/>
    <xdr:sp macro="" textlink="">
      <xdr:nvSpPr>
        <xdr:cNvPr id="23" name="Tekstvak 22"/>
        <xdr:cNvSpPr txBox="1"/>
      </xdr:nvSpPr>
      <xdr:spPr>
        <a:xfrm>
          <a:off x="7406640" y="35052000"/>
          <a:ext cx="146354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IETS DICHTER BIJ Y-AS</a:t>
          </a:r>
        </a:p>
        <a:p>
          <a:r>
            <a:rPr lang="nl-NL" sz="1100" b="1"/>
            <a:t>IETS LANGER</a:t>
          </a:r>
        </a:p>
        <a:p>
          <a:r>
            <a:rPr lang="nl-NL" sz="1100" b="1"/>
            <a:t>IETS</a:t>
          </a:r>
          <a:r>
            <a:rPr lang="nl-NL" sz="1100" b="1" baseline="0"/>
            <a:t> SMALLER</a:t>
          </a:r>
          <a:endParaRPr lang="nl-NL" sz="1100" b="1"/>
        </a:p>
      </xdr:txBody>
    </xdr:sp>
    <xdr:clientData/>
  </xdr:oneCellAnchor>
  <xdr:oneCellAnchor>
    <xdr:from>
      <xdr:col>4</xdr:col>
      <xdr:colOff>487680</xdr:colOff>
      <xdr:row>246</xdr:row>
      <xdr:rowOff>83820</xdr:rowOff>
    </xdr:from>
    <xdr:ext cx="1539139" cy="436786"/>
    <xdr:sp macro="" textlink="">
      <xdr:nvSpPr>
        <xdr:cNvPr id="26" name="Tekstvak 25"/>
        <xdr:cNvSpPr txBox="1"/>
      </xdr:nvSpPr>
      <xdr:spPr>
        <a:xfrm>
          <a:off x="2926080" y="35394900"/>
          <a:ext cx="153913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ANDERE LIJN KEUZE</a:t>
          </a:r>
        </a:p>
        <a:p>
          <a:r>
            <a:rPr lang="nl-NL" sz="1100" b="1"/>
            <a:t>VERANDERT DE KLEUR</a:t>
          </a:r>
        </a:p>
      </xdr:txBody>
    </xdr:sp>
    <xdr:clientData/>
  </xdr:oneCellAnchor>
  <xdr:twoCellAnchor editAs="oneCell">
    <xdr:from>
      <xdr:col>0</xdr:col>
      <xdr:colOff>0</xdr:colOff>
      <xdr:row>395</xdr:row>
      <xdr:rowOff>45720</xdr:rowOff>
    </xdr:from>
    <xdr:to>
      <xdr:col>15</xdr:col>
      <xdr:colOff>304800</xdr:colOff>
      <xdr:row>409</xdr:row>
      <xdr:rowOff>160020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t="52823"/>
        <a:stretch>
          <a:fillRect/>
        </a:stretch>
      </xdr:blipFill>
      <xdr:spPr bwMode="auto">
        <a:xfrm>
          <a:off x="0" y="39197280"/>
          <a:ext cx="9448800" cy="2674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419</xdr:row>
      <xdr:rowOff>30480</xdr:rowOff>
    </xdr:from>
    <xdr:to>
      <xdr:col>15</xdr:col>
      <xdr:colOff>359618</xdr:colOff>
      <xdr:row>426</xdr:row>
      <xdr:rowOff>121920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42839640"/>
          <a:ext cx="9503618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251460</xdr:colOff>
      <xdr:row>421</xdr:row>
      <xdr:rowOff>160020</xdr:rowOff>
    </xdr:from>
    <xdr:ext cx="1926489" cy="609013"/>
    <xdr:sp macro="" textlink="">
      <xdr:nvSpPr>
        <xdr:cNvPr id="27" name="Tekstvak 26"/>
        <xdr:cNvSpPr txBox="1"/>
      </xdr:nvSpPr>
      <xdr:spPr>
        <a:xfrm>
          <a:off x="5128260" y="77243940"/>
          <a:ext cx="192648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 b="1"/>
        </a:p>
        <a:p>
          <a:r>
            <a:rPr lang="nl-NL" sz="1100" b="1"/>
            <a:t>KOPPEN WORDEN</a:t>
          </a:r>
          <a:r>
            <a:rPr lang="nl-NL" sz="1100" b="1" baseline="0"/>
            <a:t> SOMS </a:t>
          </a:r>
        </a:p>
        <a:p>
          <a:r>
            <a:rPr lang="nl-NL" sz="1100" b="1" baseline="0"/>
            <a:t>VERSCHOVEN WEERGEGEVEN</a:t>
          </a:r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486</xdr:row>
      <xdr:rowOff>0</xdr:rowOff>
    </xdr:from>
    <xdr:to>
      <xdr:col>9</xdr:col>
      <xdr:colOff>98020</xdr:colOff>
      <xdr:row>516</xdr:row>
      <xdr:rowOff>165082</xdr:rowOff>
    </xdr:to>
    <xdr:pic>
      <xdr:nvPicPr>
        <xdr:cNvPr id="28" name="Afbeelding 27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0" y="53416200"/>
          <a:ext cx="5584420" cy="5651482"/>
        </a:xfrm>
        <a:prstGeom prst="rect">
          <a:avLst/>
        </a:prstGeom>
      </xdr:spPr>
    </xdr:pic>
    <xdr:clientData/>
  </xdr:twoCellAnchor>
  <xdr:twoCellAnchor>
    <xdr:from>
      <xdr:col>0</xdr:col>
      <xdr:colOff>297180</xdr:colOff>
      <xdr:row>512</xdr:row>
      <xdr:rowOff>114300</xdr:rowOff>
    </xdr:from>
    <xdr:to>
      <xdr:col>0</xdr:col>
      <xdr:colOff>403860</xdr:colOff>
      <xdr:row>513</xdr:row>
      <xdr:rowOff>38100</xdr:rowOff>
    </xdr:to>
    <xdr:sp macro="" textlink="">
      <xdr:nvSpPr>
        <xdr:cNvPr id="29" name="Ovaal 28"/>
        <xdr:cNvSpPr/>
      </xdr:nvSpPr>
      <xdr:spPr>
        <a:xfrm>
          <a:off x="297180" y="89847420"/>
          <a:ext cx="106680" cy="10668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1</xdr:col>
      <xdr:colOff>236220</xdr:colOff>
      <xdr:row>512</xdr:row>
      <xdr:rowOff>129540</xdr:rowOff>
    </xdr:from>
    <xdr:to>
      <xdr:col>1</xdr:col>
      <xdr:colOff>342900</xdr:colOff>
      <xdr:row>513</xdr:row>
      <xdr:rowOff>53340</xdr:rowOff>
    </xdr:to>
    <xdr:sp macro="" textlink="">
      <xdr:nvSpPr>
        <xdr:cNvPr id="30" name="Ovaal 29"/>
        <xdr:cNvSpPr/>
      </xdr:nvSpPr>
      <xdr:spPr>
        <a:xfrm>
          <a:off x="845820" y="89862660"/>
          <a:ext cx="106680" cy="10668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 editAs="oneCell">
    <xdr:from>
      <xdr:col>0</xdr:col>
      <xdr:colOff>0</xdr:colOff>
      <xdr:row>255</xdr:row>
      <xdr:rowOff>175260</xdr:rowOff>
    </xdr:from>
    <xdr:to>
      <xdr:col>15</xdr:col>
      <xdr:colOff>406400</xdr:colOff>
      <xdr:row>270</xdr:row>
      <xdr:rowOff>114300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t="53191"/>
        <a:stretch>
          <a:fillRect/>
        </a:stretch>
      </xdr:blipFill>
      <xdr:spPr bwMode="auto">
        <a:xfrm>
          <a:off x="0" y="37498020"/>
          <a:ext cx="9550400" cy="26822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276</xdr:row>
      <xdr:rowOff>15240</xdr:rowOff>
    </xdr:from>
    <xdr:to>
      <xdr:col>15</xdr:col>
      <xdr:colOff>355600</xdr:colOff>
      <xdr:row>290</xdr:row>
      <xdr:rowOff>129540</xdr:rowOff>
    </xdr:to>
    <xdr:pic>
      <xdr:nvPicPr>
        <xdr:cNvPr id="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t="53075"/>
        <a:stretch>
          <a:fillRect/>
        </a:stretch>
      </xdr:blipFill>
      <xdr:spPr bwMode="auto">
        <a:xfrm>
          <a:off x="0" y="41178480"/>
          <a:ext cx="9499600" cy="2674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541020</xdr:colOff>
      <xdr:row>156</xdr:row>
      <xdr:rowOff>144780</xdr:rowOff>
    </xdr:from>
    <xdr:to>
      <xdr:col>3</xdr:col>
      <xdr:colOff>563272</xdr:colOff>
      <xdr:row>166</xdr:row>
      <xdr:rowOff>144780</xdr:rowOff>
    </xdr:to>
    <xdr:cxnSp macro="">
      <xdr:nvCxnSpPr>
        <xdr:cNvPr id="32" name="Rechte verbindingslijn 31"/>
        <xdr:cNvCxnSpPr>
          <a:stCxn id="108" idx="0"/>
        </xdr:cNvCxnSpPr>
      </xdr:nvCxnSpPr>
      <xdr:spPr>
        <a:xfrm flipH="1" flipV="1">
          <a:off x="2369820" y="28765500"/>
          <a:ext cx="22252" cy="18288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160020</xdr:colOff>
      <xdr:row>156</xdr:row>
      <xdr:rowOff>53340</xdr:rowOff>
    </xdr:from>
    <xdr:ext cx="3406253" cy="264560"/>
    <xdr:sp macro="" textlink="">
      <xdr:nvSpPr>
        <xdr:cNvPr id="36" name="Tekstvak 35"/>
        <xdr:cNvSpPr txBox="1"/>
      </xdr:nvSpPr>
      <xdr:spPr>
        <a:xfrm>
          <a:off x="1379220" y="22075140"/>
          <a:ext cx="340625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NORMAAL =           MIDDELLOODLIJN =  ORTHOGONAAL</a:t>
          </a:r>
        </a:p>
      </xdr:txBody>
    </xdr:sp>
    <xdr:clientData/>
  </xdr:oneCellAnchor>
  <xdr:oneCellAnchor>
    <xdr:from>
      <xdr:col>4</xdr:col>
      <xdr:colOff>205740</xdr:colOff>
      <xdr:row>157</xdr:row>
      <xdr:rowOff>144780</xdr:rowOff>
    </xdr:from>
    <xdr:ext cx="1793633" cy="781240"/>
    <xdr:sp macro="" textlink="">
      <xdr:nvSpPr>
        <xdr:cNvPr id="37" name="Tekstvak 36"/>
        <xdr:cNvSpPr txBox="1"/>
      </xdr:nvSpPr>
      <xdr:spPr>
        <a:xfrm>
          <a:off x="2644140" y="21983700"/>
          <a:ext cx="1793633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ATOOMROOSTER OPENING</a:t>
          </a:r>
        </a:p>
        <a:p>
          <a:r>
            <a:rPr lang="nl-NL" sz="1100" b="1"/>
            <a:t>ATOOMOPENING</a:t>
          </a:r>
        </a:p>
        <a:p>
          <a:r>
            <a:rPr lang="nl-NL" sz="1100" b="1"/>
            <a:t>ATOM WINDOW</a:t>
          </a:r>
        </a:p>
        <a:p>
          <a:r>
            <a:rPr lang="nl-NL" sz="1100" b="1"/>
            <a:t>ATOM HOLE</a:t>
          </a:r>
        </a:p>
      </xdr:txBody>
    </xdr:sp>
    <xdr:clientData/>
  </xdr:oneCellAnchor>
  <xdr:twoCellAnchor>
    <xdr:from>
      <xdr:col>3</xdr:col>
      <xdr:colOff>502920</xdr:colOff>
      <xdr:row>161</xdr:row>
      <xdr:rowOff>175260</xdr:rowOff>
    </xdr:from>
    <xdr:to>
      <xdr:col>3</xdr:col>
      <xdr:colOff>586740</xdr:colOff>
      <xdr:row>162</xdr:row>
      <xdr:rowOff>76200</xdr:rowOff>
    </xdr:to>
    <xdr:sp macro="" textlink="">
      <xdr:nvSpPr>
        <xdr:cNvPr id="38" name="Ovaal 37"/>
        <xdr:cNvSpPr/>
      </xdr:nvSpPr>
      <xdr:spPr>
        <a:xfrm>
          <a:off x="2331720" y="21282660"/>
          <a:ext cx="83820" cy="8382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15240</xdr:colOff>
      <xdr:row>160</xdr:row>
      <xdr:rowOff>167640</xdr:rowOff>
    </xdr:from>
    <xdr:to>
      <xdr:col>4</xdr:col>
      <xdr:colOff>205740</xdr:colOff>
      <xdr:row>161</xdr:row>
      <xdr:rowOff>152400</xdr:rowOff>
    </xdr:to>
    <xdr:cxnSp macro="">
      <xdr:nvCxnSpPr>
        <xdr:cNvPr id="40" name="Rechte verbindingslijn met pijl 39"/>
        <xdr:cNvCxnSpPr/>
      </xdr:nvCxnSpPr>
      <xdr:spPr>
        <a:xfrm flipH="1">
          <a:off x="2453640" y="21092160"/>
          <a:ext cx="190500" cy="1676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533400</xdr:colOff>
      <xdr:row>126</xdr:row>
      <xdr:rowOff>160020</xdr:rowOff>
    </xdr:from>
    <xdr:to>
      <xdr:col>3</xdr:col>
      <xdr:colOff>541020</xdr:colOff>
      <xdr:row>137</xdr:row>
      <xdr:rowOff>167640</xdr:rowOff>
    </xdr:to>
    <xdr:cxnSp macro="">
      <xdr:nvCxnSpPr>
        <xdr:cNvPr id="41" name="Rechte verbindingslijn 40"/>
        <xdr:cNvCxnSpPr/>
      </xdr:nvCxnSpPr>
      <xdr:spPr>
        <a:xfrm flipH="1" flipV="1">
          <a:off x="2362200" y="1486662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548640</xdr:colOff>
      <xdr:row>218</xdr:row>
      <xdr:rowOff>22860</xdr:rowOff>
    </xdr:from>
    <xdr:to>
      <xdr:col>3</xdr:col>
      <xdr:colOff>556260</xdr:colOff>
      <xdr:row>229</xdr:row>
      <xdr:rowOff>30480</xdr:rowOff>
    </xdr:to>
    <xdr:cxnSp macro="">
      <xdr:nvCxnSpPr>
        <xdr:cNvPr id="42" name="Rechte verbindingslijn 41"/>
        <xdr:cNvCxnSpPr/>
      </xdr:nvCxnSpPr>
      <xdr:spPr>
        <a:xfrm flipH="1" flipV="1">
          <a:off x="2377440" y="3155442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548640</xdr:colOff>
      <xdr:row>187</xdr:row>
      <xdr:rowOff>129540</xdr:rowOff>
    </xdr:from>
    <xdr:to>
      <xdr:col>3</xdr:col>
      <xdr:colOff>556260</xdr:colOff>
      <xdr:row>198</xdr:row>
      <xdr:rowOff>137160</xdr:rowOff>
    </xdr:to>
    <xdr:cxnSp macro="">
      <xdr:nvCxnSpPr>
        <xdr:cNvPr id="43" name="Rechte verbindingslijn 42"/>
        <xdr:cNvCxnSpPr/>
      </xdr:nvCxnSpPr>
      <xdr:spPr>
        <a:xfrm flipH="1" flipV="1">
          <a:off x="2377440" y="2599182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441960</xdr:colOff>
      <xdr:row>238</xdr:row>
      <xdr:rowOff>68580</xdr:rowOff>
    </xdr:from>
    <xdr:to>
      <xdr:col>11</xdr:col>
      <xdr:colOff>449580</xdr:colOff>
      <xdr:row>249</xdr:row>
      <xdr:rowOff>76200</xdr:rowOff>
    </xdr:to>
    <xdr:cxnSp macro="">
      <xdr:nvCxnSpPr>
        <xdr:cNvPr id="44" name="Rechte verbindingslijn 43"/>
        <xdr:cNvCxnSpPr/>
      </xdr:nvCxnSpPr>
      <xdr:spPr>
        <a:xfrm flipH="1" flipV="1">
          <a:off x="7147560" y="3525774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556260</xdr:colOff>
      <xdr:row>238</xdr:row>
      <xdr:rowOff>83820</xdr:rowOff>
    </xdr:from>
    <xdr:to>
      <xdr:col>3</xdr:col>
      <xdr:colOff>563880</xdr:colOff>
      <xdr:row>249</xdr:row>
      <xdr:rowOff>91440</xdr:rowOff>
    </xdr:to>
    <xdr:cxnSp macro="">
      <xdr:nvCxnSpPr>
        <xdr:cNvPr id="45" name="Rechte verbindingslijn 44"/>
        <xdr:cNvCxnSpPr/>
      </xdr:nvCxnSpPr>
      <xdr:spPr>
        <a:xfrm flipH="1" flipV="1">
          <a:off x="2385060" y="3527298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441960</xdr:colOff>
      <xdr:row>257</xdr:row>
      <xdr:rowOff>106680</xdr:rowOff>
    </xdr:from>
    <xdr:to>
      <xdr:col>11</xdr:col>
      <xdr:colOff>449580</xdr:colOff>
      <xdr:row>268</xdr:row>
      <xdr:rowOff>114300</xdr:rowOff>
    </xdr:to>
    <xdr:cxnSp macro="">
      <xdr:nvCxnSpPr>
        <xdr:cNvPr id="46" name="Rechte verbindingslijn 45"/>
        <xdr:cNvCxnSpPr/>
      </xdr:nvCxnSpPr>
      <xdr:spPr>
        <a:xfrm flipH="1" flipV="1">
          <a:off x="7147560" y="3877056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548640</xdr:colOff>
      <xdr:row>258</xdr:row>
      <xdr:rowOff>7620</xdr:rowOff>
    </xdr:from>
    <xdr:to>
      <xdr:col>3</xdr:col>
      <xdr:colOff>556260</xdr:colOff>
      <xdr:row>269</xdr:row>
      <xdr:rowOff>15240</xdr:rowOff>
    </xdr:to>
    <xdr:cxnSp macro="">
      <xdr:nvCxnSpPr>
        <xdr:cNvPr id="47" name="Rechte verbindingslijn 46"/>
        <xdr:cNvCxnSpPr/>
      </xdr:nvCxnSpPr>
      <xdr:spPr>
        <a:xfrm flipH="1" flipV="1">
          <a:off x="2377440" y="38854380"/>
          <a:ext cx="7620" cy="20193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365760</xdr:colOff>
      <xdr:row>486</xdr:row>
      <xdr:rowOff>152400</xdr:rowOff>
    </xdr:from>
    <xdr:ext cx="386516" cy="342786"/>
    <xdr:sp macro="" textlink="">
      <xdr:nvSpPr>
        <xdr:cNvPr id="51" name="Tekstvak 50"/>
        <xdr:cNvSpPr txBox="1"/>
      </xdr:nvSpPr>
      <xdr:spPr>
        <a:xfrm>
          <a:off x="2804160" y="60213240"/>
          <a:ext cx="386516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l-GR" sz="1600" b="1">
              <a:latin typeface="Calibri"/>
              <a:cs typeface="Calibri"/>
            </a:rPr>
            <a:t>ω</a:t>
          </a:r>
          <a:r>
            <a:rPr lang="nl-NL" sz="1600" b="1" baseline="-25000">
              <a:latin typeface="Calibri"/>
              <a:cs typeface="Calibri"/>
            </a:rPr>
            <a:t>s</a:t>
          </a:r>
          <a:endParaRPr lang="nl-NL" sz="1600" b="1" baseline="-25000"/>
        </a:p>
      </xdr:txBody>
    </xdr:sp>
    <xdr:clientData/>
  </xdr:oneCellAnchor>
  <xdr:twoCellAnchor editAs="oneCell">
    <xdr:from>
      <xdr:col>0</xdr:col>
      <xdr:colOff>0</xdr:colOff>
      <xdr:row>298</xdr:row>
      <xdr:rowOff>30480</xdr:rowOff>
    </xdr:from>
    <xdr:to>
      <xdr:col>15</xdr:col>
      <xdr:colOff>495300</xdr:colOff>
      <xdr:row>313</xdr:row>
      <xdr:rowOff>7620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t="52964"/>
        <a:stretch>
          <a:fillRect/>
        </a:stretch>
      </xdr:blipFill>
      <xdr:spPr bwMode="auto">
        <a:xfrm>
          <a:off x="0" y="46009560"/>
          <a:ext cx="9639300" cy="272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329</xdr:row>
      <xdr:rowOff>106680</xdr:rowOff>
    </xdr:from>
    <xdr:to>
      <xdr:col>7</xdr:col>
      <xdr:colOff>583795</xdr:colOff>
      <xdr:row>343</xdr:row>
      <xdr:rowOff>38100</xdr:rowOff>
    </xdr:to>
    <xdr:pic>
      <xdr:nvPicPr>
        <xdr:cNvPr id="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52486560"/>
          <a:ext cx="4850995" cy="2491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403860</xdr:colOff>
      <xdr:row>329</xdr:row>
      <xdr:rowOff>99012</xdr:rowOff>
    </xdr:from>
    <xdr:to>
      <xdr:col>15</xdr:col>
      <xdr:colOff>378055</xdr:colOff>
      <xdr:row>343</xdr:row>
      <xdr:rowOff>45719</xdr:rowOff>
    </xdr:to>
    <xdr:pic>
      <xdr:nvPicPr>
        <xdr:cNvPr id="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671060" y="52478892"/>
          <a:ext cx="4850995" cy="25070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548640</xdr:colOff>
      <xdr:row>156</xdr:row>
      <xdr:rowOff>15240</xdr:rowOff>
    </xdr:from>
    <xdr:to>
      <xdr:col>3</xdr:col>
      <xdr:colOff>548640</xdr:colOff>
      <xdr:row>157</xdr:row>
      <xdr:rowOff>129540</xdr:rowOff>
    </xdr:to>
    <xdr:cxnSp macro="">
      <xdr:nvCxnSpPr>
        <xdr:cNvPr id="50" name="Rechte verbindingslijn met pijl 49"/>
        <xdr:cNvCxnSpPr/>
      </xdr:nvCxnSpPr>
      <xdr:spPr>
        <a:xfrm flipV="1">
          <a:off x="2377440" y="22037040"/>
          <a:ext cx="0" cy="297180"/>
        </a:xfrm>
        <a:prstGeom prst="straightConnector1">
          <a:avLst/>
        </a:prstGeom>
        <a:ln w="285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289560</xdr:colOff>
      <xdr:row>342</xdr:row>
      <xdr:rowOff>168984</xdr:rowOff>
    </xdr:from>
    <xdr:to>
      <xdr:col>15</xdr:col>
      <xdr:colOff>320040</xdr:colOff>
      <xdr:row>356</xdr:row>
      <xdr:rowOff>144779</xdr:rowOff>
    </xdr:to>
    <xdr:pic>
      <xdr:nvPicPr>
        <xdr:cNvPr id="1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556760" y="54926304"/>
          <a:ext cx="4907280" cy="2536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343</xdr:row>
      <xdr:rowOff>68580</xdr:rowOff>
    </xdr:from>
    <xdr:to>
      <xdr:col>7</xdr:col>
      <xdr:colOff>465116</xdr:colOff>
      <xdr:row>356</xdr:row>
      <xdr:rowOff>121920</xdr:rowOff>
    </xdr:to>
    <xdr:pic>
      <xdr:nvPicPr>
        <xdr:cNvPr id="1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55008780"/>
          <a:ext cx="4732316" cy="24307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388620</xdr:colOff>
      <xdr:row>315</xdr:row>
      <xdr:rowOff>15052</xdr:rowOff>
    </xdr:from>
    <xdr:to>
      <xdr:col>15</xdr:col>
      <xdr:colOff>407319</xdr:colOff>
      <xdr:row>328</xdr:row>
      <xdr:rowOff>167639</xdr:rowOff>
    </xdr:to>
    <xdr:pic>
      <xdr:nvPicPr>
        <xdr:cNvPr id="1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55820" y="49834612"/>
          <a:ext cx="4895499" cy="25300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315</xdr:row>
      <xdr:rowOff>22860</xdr:rowOff>
    </xdr:from>
    <xdr:to>
      <xdr:col>8</xdr:col>
      <xdr:colOff>18699</xdr:colOff>
      <xdr:row>328</xdr:row>
      <xdr:rowOff>160020</xdr:rowOff>
    </xdr:to>
    <xdr:pic>
      <xdr:nvPicPr>
        <xdr:cNvPr id="3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49842420"/>
          <a:ext cx="4895499" cy="2514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594360</xdr:colOff>
      <xdr:row>317</xdr:row>
      <xdr:rowOff>160020</xdr:rowOff>
    </xdr:from>
    <xdr:ext cx="1772408" cy="953466"/>
    <xdr:sp macro="" textlink="">
      <xdr:nvSpPr>
        <xdr:cNvPr id="55" name="Tekstvak 54"/>
        <xdr:cNvSpPr txBox="1"/>
      </xdr:nvSpPr>
      <xdr:spPr>
        <a:xfrm>
          <a:off x="2423160" y="50345340"/>
          <a:ext cx="1772408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TOPPEN VOOR MAXIMALE </a:t>
          </a:r>
        </a:p>
        <a:p>
          <a:r>
            <a:rPr lang="nl-NL" sz="1100" b="1"/>
            <a:t>KINETISCHE ENERGIE </a:t>
          </a:r>
        </a:p>
        <a:p>
          <a:r>
            <a:rPr lang="nl-NL" sz="1100" b="1"/>
            <a:t>ZIJN NAGENOEG GELIJK</a:t>
          </a:r>
        </a:p>
        <a:p>
          <a:endParaRPr lang="nl-NL" sz="1100" b="1"/>
        </a:p>
        <a:p>
          <a:r>
            <a:rPr lang="nl-NL" sz="1100" b="1"/>
            <a:t>q1 MEER NAAR LINKS</a:t>
          </a:r>
        </a:p>
      </xdr:txBody>
    </xdr:sp>
    <xdr:clientData/>
  </xdr:oneCellAnchor>
  <xdr:oneCellAnchor>
    <xdr:from>
      <xdr:col>8</xdr:col>
      <xdr:colOff>22860</xdr:colOff>
      <xdr:row>330</xdr:row>
      <xdr:rowOff>160020</xdr:rowOff>
    </xdr:from>
    <xdr:ext cx="1074012" cy="436786"/>
    <xdr:sp macro="" textlink="">
      <xdr:nvSpPr>
        <xdr:cNvPr id="56" name="Tekstvak 55"/>
        <xdr:cNvSpPr txBox="1"/>
      </xdr:nvSpPr>
      <xdr:spPr>
        <a:xfrm>
          <a:off x="4899660" y="52722780"/>
          <a:ext cx="107401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AUTOMATISCH</a:t>
          </a:r>
        </a:p>
        <a:p>
          <a:r>
            <a:rPr lang="nl-NL" sz="1100" b="1"/>
            <a:t> INZOEMEN</a:t>
          </a:r>
        </a:p>
      </xdr:txBody>
    </xdr:sp>
    <xdr:clientData/>
  </xdr:oneCellAnchor>
  <xdr:twoCellAnchor editAs="oneCell">
    <xdr:from>
      <xdr:col>7</xdr:col>
      <xdr:colOff>350521</xdr:colOff>
      <xdr:row>360</xdr:row>
      <xdr:rowOff>53340</xdr:rowOff>
    </xdr:from>
    <xdr:to>
      <xdr:col>15</xdr:col>
      <xdr:colOff>249</xdr:colOff>
      <xdr:row>373</xdr:row>
      <xdr:rowOff>15240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617721" y="57736740"/>
          <a:ext cx="4526528" cy="2339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360</xdr:row>
      <xdr:rowOff>99060</xdr:rowOff>
    </xdr:from>
    <xdr:to>
      <xdr:col>7</xdr:col>
      <xdr:colOff>259327</xdr:colOff>
      <xdr:row>373</xdr:row>
      <xdr:rowOff>46696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57782460"/>
          <a:ext cx="4526527" cy="23250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518160</xdr:colOff>
      <xdr:row>114</xdr:row>
      <xdr:rowOff>76200</xdr:rowOff>
    </xdr:from>
    <xdr:ext cx="2126736" cy="781240"/>
    <xdr:sp macro="" textlink="">
      <xdr:nvSpPr>
        <xdr:cNvPr id="57" name="Tekstvak 56"/>
        <xdr:cNvSpPr txBox="1"/>
      </xdr:nvSpPr>
      <xdr:spPr>
        <a:xfrm>
          <a:off x="6004560" y="16093440"/>
          <a:ext cx="2126736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BEWEGEN SYNCHROON</a:t>
          </a:r>
        </a:p>
        <a:p>
          <a:r>
            <a:rPr lang="nl-NL" sz="1100" b="1"/>
            <a:t>SCHUIVEN IN ELKAAR, </a:t>
          </a:r>
        </a:p>
        <a:p>
          <a:r>
            <a:rPr lang="nl-NL" sz="1100" b="1"/>
            <a:t>MAAR RAKEN ELKAAR NIET</a:t>
          </a:r>
        </a:p>
        <a:p>
          <a:endParaRPr lang="nl-NL" sz="1100" b="1"/>
        </a:p>
      </xdr:txBody>
    </xdr:sp>
    <xdr:clientData/>
  </xdr:oneCellAnchor>
  <xdr:oneCellAnchor>
    <xdr:from>
      <xdr:col>10</xdr:col>
      <xdr:colOff>487680</xdr:colOff>
      <xdr:row>126</xdr:row>
      <xdr:rowOff>30480</xdr:rowOff>
    </xdr:from>
    <xdr:ext cx="1405898" cy="264560"/>
    <xdr:sp macro="" textlink="">
      <xdr:nvSpPr>
        <xdr:cNvPr id="58" name="Tekstvak 57"/>
        <xdr:cNvSpPr txBox="1"/>
      </xdr:nvSpPr>
      <xdr:spPr>
        <a:xfrm>
          <a:off x="6583680" y="18242280"/>
          <a:ext cx="14058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KINETISCHE ENERGIE</a:t>
          </a:r>
        </a:p>
      </xdr:txBody>
    </xdr:sp>
    <xdr:clientData/>
  </xdr:oneCellAnchor>
  <xdr:oneCellAnchor>
    <xdr:from>
      <xdr:col>3</xdr:col>
      <xdr:colOff>91440</xdr:colOff>
      <xdr:row>134</xdr:row>
      <xdr:rowOff>99060</xdr:rowOff>
    </xdr:from>
    <xdr:ext cx="331886" cy="436786"/>
    <xdr:sp macro="" textlink="">
      <xdr:nvSpPr>
        <xdr:cNvPr id="59" name="Tekstvak 58"/>
        <xdr:cNvSpPr txBox="1"/>
      </xdr:nvSpPr>
      <xdr:spPr>
        <a:xfrm>
          <a:off x="1920240" y="19773900"/>
          <a:ext cx="33188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q2</a:t>
          </a:r>
        </a:p>
        <a:p>
          <a:endParaRPr lang="nl-NL" sz="1100" b="1"/>
        </a:p>
      </xdr:txBody>
    </xdr:sp>
    <xdr:clientData/>
  </xdr:oneCellAnchor>
  <xdr:oneCellAnchor>
    <xdr:from>
      <xdr:col>3</xdr:col>
      <xdr:colOff>91440</xdr:colOff>
      <xdr:row>135</xdr:row>
      <xdr:rowOff>175260</xdr:rowOff>
    </xdr:from>
    <xdr:ext cx="331886" cy="264560"/>
    <xdr:sp macro="" textlink="">
      <xdr:nvSpPr>
        <xdr:cNvPr id="60" name="Tekstvak 59"/>
        <xdr:cNvSpPr txBox="1"/>
      </xdr:nvSpPr>
      <xdr:spPr>
        <a:xfrm>
          <a:off x="1920240" y="20032980"/>
          <a:ext cx="33188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q1</a:t>
          </a:r>
        </a:p>
      </xdr:txBody>
    </xdr:sp>
    <xdr:clientData/>
  </xdr:oneCellAnchor>
  <xdr:oneCellAnchor>
    <xdr:from>
      <xdr:col>12</xdr:col>
      <xdr:colOff>22860</xdr:colOff>
      <xdr:row>130</xdr:row>
      <xdr:rowOff>167640</xdr:rowOff>
    </xdr:from>
    <xdr:ext cx="331886" cy="436786"/>
    <xdr:sp macro="" textlink="">
      <xdr:nvSpPr>
        <xdr:cNvPr id="61" name="Tekstvak 60"/>
        <xdr:cNvSpPr txBox="1"/>
      </xdr:nvSpPr>
      <xdr:spPr>
        <a:xfrm>
          <a:off x="7338060" y="19110960"/>
          <a:ext cx="33188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q2</a:t>
          </a:r>
        </a:p>
        <a:p>
          <a:endParaRPr lang="nl-NL" sz="1100" b="1"/>
        </a:p>
      </xdr:txBody>
    </xdr:sp>
    <xdr:clientData/>
  </xdr:oneCellAnchor>
  <xdr:oneCellAnchor>
    <xdr:from>
      <xdr:col>12</xdr:col>
      <xdr:colOff>586740</xdr:colOff>
      <xdr:row>128</xdr:row>
      <xdr:rowOff>7620</xdr:rowOff>
    </xdr:from>
    <xdr:ext cx="331886" cy="264560"/>
    <xdr:sp macro="" textlink="">
      <xdr:nvSpPr>
        <xdr:cNvPr id="62" name="Tekstvak 61"/>
        <xdr:cNvSpPr txBox="1"/>
      </xdr:nvSpPr>
      <xdr:spPr>
        <a:xfrm>
          <a:off x="7901940" y="18585180"/>
          <a:ext cx="33188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1"/>
              </a:solidFill>
            </a:rPr>
            <a:t>q1</a:t>
          </a:r>
        </a:p>
      </xdr:txBody>
    </xdr:sp>
    <xdr:clientData/>
  </xdr:oneCellAnchor>
  <xdr:oneCellAnchor>
    <xdr:from>
      <xdr:col>9</xdr:col>
      <xdr:colOff>403860</xdr:colOff>
      <xdr:row>123</xdr:row>
      <xdr:rowOff>15240</xdr:rowOff>
    </xdr:from>
    <xdr:ext cx="2565831" cy="264560"/>
    <xdr:sp macro="" textlink="">
      <xdr:nvSpPr>
        <xdr:cNvPr id="63" name="Tekstvak 62"/>
        <xdr:cNvSpPr txBox="1"/>
      </xdr:nvSpPr>
      <xdr:spPr>
        <a:xfrm>
          <a:off x="5890260" y="18592800"/>
          <a:ext cx="25658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DIT WORDT</a:t>
          </a:r>
          <a:r>
            <a:rPr lang="nl-NL" sz="1100" b="1" baseline="0"/>
            <a:t> AANGEDUID ALS FINGERING</a:t>
          </a:r>
          <a:endParaRPr lang="nl-NL" sz="1100" b="1"/>
        </a:p>
      </xdr:txBody>
    </xdr:sp>
    <xdr:clientData/>
  </xdr:oneCellAnchor>
  <xdr:oneCellAnchor>
    <xdr:from>
      <xdr:col>10</xdr:col>
      <xdr:colOff>0</xdr:colOff>
      <xdr:row>144</xdr:row>
      <xdr:rowOff>121920</xdr:rowOff>
    </xdr:from>
    <xdr:ext cx="2019527" cy="264560"/>
    <xdr:sp macro="" textlink="">
      <xdr:nvSpPr>
        <xdr:cNvPr id="64" name="Tekstvak 63"/>
        <xdr:cNvSpPr txBox="1"/>
      </xdr:nvSpPr>
      <xdr:spPr>
        <a:xfrm>
          <a:off x="6096000" y="22539960"/>
          <a:ext cx="201952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FINGERING WORDT  ONRUSTIG</a:t>
          </a:r>
        </a:p>
      </xdr:txBody>
    </xdr:sp>
    <xdr:clientData/>
  </xdr:oneCellAnchor>
  <xdr:oneCellAnchor>
    <xdr:from>
      <xdr:col>3</xdr:col>
      <xdr:colOff>76200</xdr:colOff>
      <xdr:row>347</xdr:row>
      <xdr:rowOff>45720</xdr:rowOff>
    </xdr:from>
    <xdr:ext cx="1424621" cy="264560"/>
    <xdr:sp macro="" textlink="">
      <xdr:nvSpPr>
        <xdr:cNvPr id="65" name="Tekstvak 64"/>
        <xdr:cNvSpPr txBox="1"/>
      </xdr:nvSpPr>
      <xdr:spPr>
        <a:xfrm>
          <a:off x="1905000" y="58674000"/>
          <a:ext cx="142462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Vx - X DIAGRAMMEN</a:t>
          </a:r>
        </a:p>
      </xdr:txBody>
    </xdr:sp>
    <xdr:clientData/>
  </xdr:oneCellAnchor>
  <xdr:oneCellAnchor>
    <xdr:from>
      <xdr:col>5</xdr:col>
      <xdr:colOff>167640</xdr:colOff>
      <xdr:row>361</xdr:row>
      <xdr:rowOff>121920</xdr:rowOff>
    </xdr:from>
    <xdr:ext cx="1390317" cy="264560"/>
    <xdr:sp macro="" textlink="">
      <xdr:nvSpPr>
        <xdr:cNvPr id="66" name="Tekstvak 65"/>
        <xdr:cNvSpPr txBox="1"/>
      </xdr:nvSpPr>
      <xdr:spPr>
        <a:xfrm>
          <a:off x="3215640" y="61310520"/>
          <a:ext cx="139031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Vy- Y DIAGRAMMEN</a:t>
          </a:r>
        </a:p>
      </xdr:txBody>
    </xdr:sp>
    <xdr:clientData/>
  </xdr:oneCellAnchor>
  <xdr:twoCellAnchor>
    <xdr:from>
      <xdr:col>1</xdr:col>
      <xdr:colOff>259080</xdr:colOff>
      <xdr:row>39</xdr:row>
      <xdr:rowOff>68580</xdr:rowOff>
    </xdr:from>
    <xdr:to>
      <xdr:col>4</xdr:col>
      <xdr:colOff>289560</xdr:colOff>
      <xdr:row>48</xdr:row>
      <xdr:rowOff>175260</xdr:rowOff>
    </xdr:to>
    <xdr:sp macro="" textlink="">
      <xdr:nvSpPr>
        <xdr:cNvPr id="67" name="Kubus 66"/>
        <xdr:cNvSpPr/>
      </xdr:nvSpPr>
      <xdr:spPr>
        <a:xfrm>
          <a:off x="6355080" y="1394460"/>
          <a:ext cx="1859280" cy="1783080"/>
        </a:xfrm>
        <a:prstGeom prst="cub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434340</xdr:colOff>
      <xdr:row>39</xdr:row>
      <xdr:rowOff>137160</xdr:rowOff>
    </xdr:from>
    <xdr:to>
      <xdr:col>4</xdr:col>
      <xdr:colOff>68580</xdr:colOff>
      <xdr:row>49</xdr:row>
      <xdr:rowOff>160020</xdr:rowOff>
    </xdr:to>
    <xdr:cxnSp macro="">
      <xdr:nvCxnSpPr>
        <xdr:cNvPr id="69" name="Rechte verbindingslijn 68"/>
        <xdr:cNvCxnSpPr/>
      </xdr:nvCxnSpPr>
      <xdr:spPr>
        <a:xfrm>
          <a:off x="434340" y="6278880"/>
          <a:ext cx="2072640" cy="1851660"/>
        </a:xfrm>
        <a:prstGeom prst="line">
          <a:avLst/>
        </a:prstGeom>
        <a:ln w="22225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541020</xdr:colOff>
      <xdr:row>43</xdr:row>
      <xdr:rowOff>60960</xdr:rowOff>
    </xdr:from>
    <xdr:to>
      <xdr:col>3</xdr:col>
      <xdr:colOff>121920</xdr:colOff>
      <xdr:row>47</xdr:row>
      <xdr:rowOff>129540</xdr:rowOff>
    </xdr:to>
    <xdr:cxnSp macro="">
      <xdr:nvCxnSpPr>
        <xdr:cNvPr id="71" name="Rechte verbindingslijn 70"/>
        <xdr:cNvCxnSpPr/>
      </xdr:nvCxnSpPr>
      <xdr:spPr>
        <a:xfrm flipH="1">
          <a:off x="1150620" y="6934200"/>
          <a:ext cx="800100" cy="800100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487680</xdr:colOff>
      <xdr:row>44</xdr:row>
      <xdr:rowOff>15240</xdr:rowOff>
    </xdr:from>
    <xdr:ext cx="737318" cy="436786"/>
    <xdr:sp macro="" textlink="">
      <xdr:nvSpPr>
        <xdr:cNvPr id="73" name="Tekstvak 72"/>
        <xdr:cNvSpPr txBox="1"/>
      </xdr:nvSpPr>
      <xdr:spPr>
        <a:xfrm>
          <a:off x="1706880" y="7071360"/>
          <a:ext cx="73731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ATOOM</a:t>
          </a:r>
        </a:p>
        <a:p>
          <a:r>
            <a:rPr lang="nl-NL" sz="1100" b="1">
              <a:solidFill>
                <a:srgbClr val="C00000"/>
              </a:solidFill>
            </a:rPr>
            <a:t>OPENING</a:t>
          </a:r>
        </a:p>
      </xdr:txBody>
    </xdr:sp>
    <xdr:clientData/>
  </xdr:oneCellAnchor>
  <xdr:oneCellAnchor>
    <xdr:from>
      <xdr:col>0</xdr:col>
      <xdr:colOff>601980</xdr:colOff>
      <xdr:row>41</xdr:row>
      <xdr:rowOff>76200</xdr:rowOff>
    </xdr:from>
    <xdr:ext cx="333296" cy="264560"/>
    <xdr:sp macro="" textlink="">
      <xdr:nvSpPr>
        <xdr:cNvPr id="75" name="Tekstvak 74"/>
        <xdr:cNvSpPr txBox="1"/>
      </xdr:nvSpPr>
      <xdr:spPr>
        <a:xfrm>
          <a:off x="601980" y="6583680"/>
          <a:ext cx="33329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K1</a:t>
          </a:r>
        </a:p>
      </xdr:txBody>
    </xdr:sp>
    <xdr:clientData/>
  </xdr:oneCellAnchor>
  <xdr:oneCellAnchor>
    <xdr:from>
      <xdr:col>3</xdr:col>
      <xdr:colOff>487680</xdr:colOff>
      <xdr:row>48</xdr:row>
      <xdr:rowOff>22860</xdr:rowOff>
    </xdr:from>
    <xdr:ext cx="333296" cy="264560"/>
    <xdr:sp macro="" textlink="">
      <xdr:nvSpPr>
        <xdr:cNvPr id="76" name="Tekstvak 75"/>
        <xdr:cNvSpPr txBox="1"/>
      </xdr:nvSpPr>
      <xdr:spPr>
        <a:xfrm>
          <a:off x="2316480" y="7810500"/>
          <a:ext cx="33329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K2</a:t>
          </a:r>
        </a:p>
      </xdr:txBody>
    </xdr:sp>
    <xdr:clientData/>
  </xdr:oneCellAnchor>
  <xdr:oneCellAnchor>
    <xdr:from>
      <xdr:col>1</xdr:col>
      <xdr:colOff>571500</xdr:colOff>
      <xdr:row>42</xdr:row>
      <xdr:rowOff>91440</xdr:rowOff>
    </xdr:from>
    <xdr:ext cx="806311" cy="264560"/>
    <xdr:sp macro="" textlink="">
      <xdr:nvSpPr>
        <xdr:cNvPr id="77" name="Tekstvak 76"/>
        <xdr:cNvSpPr txBox="1"/>
      </xdr:nvSpPr>
      <xdr:spPr>
        <a:xfrm>
          <a:off x="1181100" y="6781800"/>
          <a:ext cx="80631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FF0000"/>
              </a:solidFill>
            </a:rPr>
            <a:t>NORMAAL</a:t>
          </a:r>
        </a:p>
      </xdr:txBody>
    </xdr:sp>
    <xdr:clientData/>
  </xdr:oneCellAnchor>
  <xdr:twoCellAnchor>
    <xdr:from>
      <xdr:col>2</xdr:col>
      <xdr:colOff>106680</xdr:colOff>
      <xdr:row>46</xdr:row>
      <xdr:rowOff>15240</xdr:rowOff>
    </xdr:from>
    <xdr:to>
      <xdr:col>2</xdr:col>
      <xdr:colOff>205740</xdr:colOff>
      <xdr:row>46</xdr:row>
      <xdr:rowOff>129540</xdr:rowOff>
    </xdr:to>
    <xdr:sp macro="" textlink="">
      <xdr:nvSpPr>
        <xdr:cNvPr id="78" name="Ovaal 77"/>
        <xdr:cNvSpPr/>
      </xdr:nvSpPr>
      <xdr:spPr>
        <a:xfrm>
          <a:off x="1325880" y="7437120"/>
          <a:ext cx="9906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1</xdr:col>
      <xdr:colOff>563880</xdr:colOff>
      <xdr:row>46</xdr:row>
      <xdr:rowOff>160020</xdr:rowOff>
    </xdr:from>
    <xdr:to>
      <xdr:col>2</xdr:col>
      <xdr:colOff>53340</xdr:colOff>
      <xdr:row>47</xdr:row>
      <xdr:rowOff>91440</xdr:rowOff>
    </xdr:to>
    <xdr:sp macro="" textlink="">
      <xdr:nvSpPr>
        <xdr:cNvPr id="79" name="Ovaal 78"/>
        <xdr:cNvSpPr/>
      </xdr:nvSpPr>
      <xdr:spPr>
        <a:xfrm>
          <a:off x="1173480" y="7581900"/>
          <a:ext cx="99060" cy="11430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1</xdr:col>
      <xdr:colOff>266700</xdr:colOff>
      <xdr:row>45</xdr:row>
      <xdr:rowOff>99060</xdr:rowOff>
    </xdr:from>
    <xdr:ext cx="523092" cy="436786"/>
    <xdr:sp macro="" textlink="">
      <xdr:nvSpPr>
        <xdr:cNvPr id="80" name="Tekstvak 79"/>
        <xdr:cNvSpPr txBox="1"/>
      </xdr:nvSpPr>
      <xdr:spPr>
        <a:xfrm>
          <a:off x="876300" y="7338060"/>
          <a:ext cx="52309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q2</a:t>
          </a:r>
        </a:p>
        <a:p>
          <a:r>
            <a:rPr lang="nl-NL" sz="1100" b="1"/>
            <a:t>q1</a:t>
          </a:r>
        </a:p>
      </xdr:txBody>
    </xdr:sp>
    <xdr:clientData/>
  </xdr:oneCellAnchor>
  <xdr:twoCellAnchor editAs="oneCell">
    <xdr:from>
      <xdr:col>9</xdr:col>
      <xdr:colOff>548639</xdr:colOff>
      <xdr:row>42</xdr:row>
      <xdr:rowOff>10872</xdr:rowOff>
    </xdr:from>
    <xdr:to>
      <xdr:col>11</xdr:col>
      <xdr:colOff>601980</xdr:colOff>
      <xdr:row>48</xdr:row>
      <xdr:rowOff>96609</xdr:rowOff>
    </xdr:to>
    <xdr:pic>
      <xdr:nvPicPr>
        <xdr:cNvPr id="91" name="Afbeelding 90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035039" y="7707072"/>
          <a:ext cx="1272541" cy="1183017"/>
        </a:xfrm>
        <a:prstGeom prst="rect">
          <a:avLst/>
        </a:prstGeom>
      </xdr:spPr>
    </xdr:pic>
    <xdr:clientData/>
  </xdr:twoCellAnchor>
  <xdr:twoCellAnchor>
    <xdr:from>
      <xdr:col>0</xdr:col>
      <xdr:colOff>83820</xdr:colOff>
      <xdr:row>44</xdr:row>
      <xdr:rowOff>45720</xdr:rowOff>
    </xdr:from>
    <xdr:to>
      <xdr:col>2</xdr:col>
      <xdr:colOff>472440</xdr:colOff>
      <xdr:row>53</xdr:row>
      <xdr:rowOff>68580</xdr:rowOff>
    </xdr:to>
    <xdr:sp macro="" textlink="">
      <xdr:nvSpPr>
        <xdr:cNvPr id="83" name="Boog 82"/>
        <xdr:cNvSpPr/>
      </xdr:nvSpPr>
      <xdr:spPr>
        <a:xfrm>
          <a:off x="83820" y="7101840"/>
          <a:ext cx="1607820" cy="1668780"/>
        </a:xfrm>
        <a:prstGeom prst="arc">
          <a:avLst>
            <a:gd name="adj1" fmla="val 16200004"/>
            <a:gd name="adj2" fmla="val 0"/>
          </a:avLst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259080</xdr:colOff>
      <xdr:row>37</xdr:row>
      <xdr:rowOff>30480</xdr:rowOff>
    </xdr:from>
    <xdr:to>
      <xdr:col>5</xdr:col>
      <xdr:colOff>38100</xdr:colOff>
      <xdr:row>46</xdr:row>
      <xdr:rowOff>53340</xdr:rowOff>
    </xdr:to>
    <xdr:sp macro="" textlink="">
      <xdr:nvSpPr>
        <xdr:cNvPr id="85" name="Boog 84"/>
        <xdr:cNvSpPr/>
      </xdr:nvSpPr>
      <xdr:spPr>
        <a:xfrm rot="10800000">
          <a:off x="1478280" y="5806440"/>
          <a:ext cx="1607820" cy="1668780"/>
        </a:xfrm>
        <a:prstGeom prst="arc">
          <a:avLst>
            <a:gd name="adj1" fmla="val 16200004"/>
            <a:gd name="adj2" fmla="val 0"/>
          </a:avLst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213360</xdr:colOff>
      <xdr:row>44</xdr:row>
      <xdr:rowOff>76200</xdr:rowOff>
    </xdr:from>
    <xdr:to>
      <xdr:col>5</xdr:col>
      <xdr:colOff>53340</xdr:colOff>
      <xdr:row>53</xdr:row>
      <xdr:rowOff>38100</xdr:rowOff>
    </xdr:to>
    <xdr:sp macro="" textlink="">
      <xdr:nvSpPr>
        <xdr:cNvPr id="86" name="Boog 85"/>
        <xdr:cNvSpPr/>
      </xdr:nvSpPr>
      <xdr:spPr>
        <a:xfrm rot="16200000">
          <a:off x="1463040" y="7101840"/>
          <a:ext cx="1607820" cy="1668780"/>
        </a:xfrm>
        <a:prstGeom prst="arc">
          <a:avLst>
            <a:gd name="adj1" fmla="val 16200004"/>
            <a:gd name="adj2" fmla="val 0"/>
          </a:avLst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53340</xdr:colOff>
      <xdr:row>37</xdr:row>
      <xdr:rowOff>76200</xdr:rowOff>
    </xdr:from>
    <xdr:to>
      <xdr:col>2</xdr:col>
      <xdr:colOff>502920</xdr:colOff>
      <xdr:row>46</xdr:row>
      <xdr:rowOff>38100</xdr:rowOff>
    </xdr:to>
    <xdr:sp macro="" textlink="">
      <xdr:nvSpPr>
        <xdr:cNvPr id="87" name="Boog 86"/>
        <xdr:cNvSpPr/>
      </xdr:nvSpPr>
      <xdr:spPr>
        <a:xfrm rot="5400000">
          <a:off x="83820" y="5821680"/>
          <a:ext cx="1607820" cy="1668780"/>
        </a:xfrm>
        <a:prstGeom prst="arc">
          <a:avLst>
            <a:gd name="adj1" fmla="val 16200004"/>
            <a:gd name="adj2" fmla="val 0"/>
          </a:avLst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236220</xdr:colOff>
      <xdr:row>44</xdr:row>
      <xdr:rowOff>60960</xdr:rowOff>
    </xdr:from>
    <xdr:to>
      <xdr:col>5</xdr:col>
      <xdr:colOff>76200</xdr:colOff>
      <xdr:row>53</xdr:row>
      <xdr:rowOff>22860</xdr:rowOff>
    </xdr:to>
    <xdr:sp macro="" textlink="">
      <xdr:nvSpPr>
        <xdr:cNvPr id="88" name="Boog 87"/>
        <xdr:cNvSpPr/>
      </xdr:nvSpPr>
      <xdr:spPr>
        <a:xfrm rot="16200000">
          <a:off x="1485900" y="7086600"/>
          <a:ext cx="1607820" cy="1668780"/>
        </a:xfrm>
        <a:prstGeom prst="arc">
          <a:avLst>
            <a:gd name="adj1" fmla="val 18099124"/>
            <a:gd name="adj2" fmla="val 19269891"/>
          </a:avLst>
        </a:prstGeom>
        <a:ln w="3492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38100</xdr:colOff>
      <xdr:row>37</xdr:row>
      <xdr:rowOff>91440</xdr:rowOff>
    </xdr:from>
    <xdr:to>
      <xdr:col>2</xdr:col>
      <xdr:colOff>487680</xdr:colOff>
      <xdr:row>46</xdr:row>
      <xdr:rowOff>53340</xdr:rowOff>
    </xdr:to>
    <xdr:sp macro="" textlink="">
      <xdr:nvSpPr>
        <xdr:cNvPr id="93" name="Boog 92"/>
        <xdr:cNvSpPr/>
      </xdr:nvSpPr>
      <xdr:spPr>
        <a:xfrm rot="5400000">
          <a:off x="68580" y="5836920"/>
          <a:ext cx="1607820" cy="1668780"/>
        </a:xfrm>
        <a:prstGeom prst="arc">
          <a:avLst>
            <a:gd name="adj1" fmla="val 18099124"/>
            <a:gd name="adj2" fmla="val 19269891"/>
          </a:avLst>
        </a:prstGeom>
        <a:ln w="3492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190500</xdr:colOff>
      <xdr:row>36</xdr:row>
      <xdr:rowOff>152400</xdr:rowOff>
    </xdr:from>
    <xdr:to>
      <xdr:col>4</xdr:col>
      <xdr:colOff>579120</xdr:colOff>
      <xdr:row>45</xdr:row>
      <xdr:rowOff>175260</xdr:rowOff>
    </xdr:to>
    <xdr:sp macro="" textlink="">
      <xdr:nvSpPr>
        <xdr:cNvPr id="94" name="Boog 93"/>
        <xdr:cNvSpPr/>
      </xdr:nvSpPr>
      <xdr:spPr>
        <a:xfrm rot="10800000">
          <a:off x="1409700" y="5745480"/>
          <a:ext cx="1607820" cy="1668780"/>
        </a:xfrm>
        <a:prstGeom prst="arc">
          <a:avLst>
            <a:gd name="adj1" fmla="val 18099124"/>
            <a:gd name="adj2" fmla="val 19269891"/>
          </a:avLst>
        </a:prstGeom>
        <a:ln w="3492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114300</xdr:colOff>
      <xdr:row>44</xdr:row>
      <xdr:rowOff>76200</xdr:rowOff>
    </xdr:from>
    <xdr:to>
      <xdr:col>2</xdr:col>
      <xdr:colOff>502920</xdr:colOff>
      <xdr:row>53</xdr:row>
      <xdr:rowOff>99060</xdr:rowOff>
    </xdr:to>
    <xdr:sp macro="" textlink="">
      <xdr:nvSpPr>
        <xdr:cNvPr id="95" name="Boog 94"/>
        <xdr:cNvSpPr/>
      </xdr:nvSpPr>
      <xdr:spPr>
        <a:xfrm>
          <a:off x="114300" y="7132320"/>
          <a:ext cx="1607820" cy="1668780"/>
        </a:xfrm>
        <a:prstGeom prst="arc">
          <a:avLst>
            <a:gd name="adj1" fmla="val 18372789"/>
            <a:gd name="adj2" fmla="val 19535680"/>
          </a:avLst>
        </a:prstGeom>
        <a:ln w="38100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 editAs="oneCell">
    <xdr:from>
      <xdr:col>10</xdr:col>
      <xdr:colOff>359663</xdr:colOff>
      <xdr:row>38</xdr:row>
      <xdr:rowOff>21337</xdr:rowOff>
    </xdr:from>
    <xdr:to>
      <xdr:col>11</xdr:col>
      <xdr:colOff>195110</xdr:colOff>
      <xdr:row>40</xdr:row>
      <xdr:rowOff>88431</xdr:rowOff>
    </xdr:to>
    <xdr:pic>
      <xdr:nvPicPr>
        <xdr:cNvPr id="113" name="Afbeelding 112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 rot="5400000">
          <a:off x="6461760" y="5974080"/>
          <a:ext cx="432854" cy="445047"/>
        </a:xfrm>
        <a:prstGeom prst="rect">
          <a:avLst/>
        </a:prstGeom>
      </xdr:spPr>
    </xdr:pic>
    <xdr:clientData/>
  </xdr:twoCellAnchor>
  <xdr:twoCellAnchor>
    <xdr:from>
      <xdr:col>0</xdr:col>
      <xdr:colOff>297180</xdr:colOff>
      <xdr:row>510</xdr:row>
      <xdr:rowOff>83820</xdr:rowOff>
    </xdr:from>
    <xdr:to>
      <xdr:col>0</xdr:col>
      <xdr:colOff>403860</xdr:colOff>
      <xdr:row>511</xdr:row>
      <xdr:rowOff>7620</xdr:rowOff>
    </xdr:to>
    <xdr:sp macro="" textlink="">
      <xdr:nvSpPr>
        <xdr:cNvPr id="121" name="Ovaal 120"/>
        <xdr:cNvSpPr/>
      </xdr:nvSpPr>
      <xdr:spPr>
        <a:xfrm>
          <a:off x="297180" y="89999820"/>
          <a:ext cx="106680" cy="10668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1</xdr:col>
      <xdr:colOff>236220</xdr:colOff>
      <xdr:row>510</xdr:row>
      <xdr:rowOff>99060</xdr:rowOff>
    </xdr:from>
    <xdr:to>
      <xdr:col>1</xdr:col>
      <xdr:colOff>342900</xdr:colOff>
      <xdr:row>511</xdr:row>
      <xdr:rowOff>22860</xdr:rowOff>
    </xdr:to>
    <xdr:sp macro="" textlink="">
      <xdr:nvSpPr>
        <xdr:cNvPr id="122" name="Ovaal 121"/>
        <xdr:cNvSpPr/>
      </xdr:nvSpPr>
      <xdr:spPr>
        <a:xfrm>
          <a:off x="845820" y="90015060"/>
          <a:ext cx="106680" cy="10668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11</xdr:col>
      <xdr:colOff>495300</xdr:colOff>
      <xdr:row>325</xdr:row>
      <xdr:rowOff>7620</xdr:rowOff>
    </xdr:from>
    <xdr:ext cx="1736629" cy="436786"/>
    <xdr:sp macro="" textlink="">
      <xdr:nvSpPr>
        <xdr:cNvPr id="89" name="Tekstvak 88"/>
        <xdr:cNvSpPr txBox="1"/>
      </xdr:nvSpPr>
      <xdr:spPr>
        <a:xfrm>
          <a:off x="7200900" y="58620660"/>
          <a:ext cx="173662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SNELHEIDSAMPLITUDE</a:t>
          </a:r>
        </a:p>
        <a:p>
          <a:r>
            <a:rPr lang="nl-NL" sz="1100" b="1"/>
            <a:t>HANGT</a:t>
          </a:r>
          <a:r>
            <a:rPr lang="nl-NL" sz="1100" b="1" baseline="0"/>
            <a:t> AF VAN DE MASSA</a:t>
          </a:r>
          <a:endParaRPr lang="nl-NL" sz="1100" b="1"/>
        </a:p>
      </xdr:txBody>
    </xdr:sp>
    <xdr:clientData/>
  </xdr:oneCellAnchor>
  <xdr:oneCellAnchor>
    <xdr:from>
      <xdr:col>10</xdr:col>
      <xdr:colOff>53340</xdr:colOff>
      <xdr:row>337</xdr:row>
      <xdr:rowOff>76200</xdr:rowOff>
    </xdr:from>
    <xdr:ext cx="1736629" cy="609013"/>
    <xdr:sp macro="" textlink="">
      <xdr:nvSpPr>
        <xdr:cNvPr id="96" name="Tekstvak 95"/>
        <xdr:cNvSpPr txBox="1"/>
      </xdr:nvSpPr>
      <xdr:spPr>
        <a:xfrm>
          <a:off x="6149340" y="61615320"/>
          <a:ext cx="173662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OOK DE FREQUENTIE </a:t>
          </a:r>
        </a:p>
        <a:p>
          <a:r>
            <a:rPr lang="nl-NL" sz="1100" b="1"/>
            <a:t>VAN DE BEWEGING </a:t>
          </a:r>
        </a:p>
        <a:p>
          <a:r>
            <a:rPr lang="nl-NL" sz="1100" b="1"/>
            <a:t>HANGT</a:t>
          </a:r>
          <a:r>
            <a:rPr lang="nl-NL" sz="1100" b="1" baseline="0"/>
            <a:t> AF VAN DE MASSA</a:t>
          </a:r>
          <a:endParaRPr lang="nl-NL" sz="1100" b="1"/>
        </a:p>
      </xdr:txBody>
    </xdr:sp>
    <xdr:clientData/>
  </xdr:oneCellAnchor>
  <xdr:oneCellAnchor>
    <xdr:from>
      <xdr:col>11</xdr:col>
      <xdr:colOff>30480</xdr:colOff>
      <xdr:row>316</xdr:row>
      <xdr:rowOff>114300</xdr:rowOff>
    </xdr:from>
    <xdr:ext cx="2317301" cy="609013"/>
    <xdr:sp macro="" textlink="">
      <xdr:nvSpPr>
        <xdr:cNvPr id="97" name="Tekstvak 96"/>
        <xdr:cNvSpPr txBox="1"/>
      </xdr:nvSpPr>
      <xdr:spPr>
        <a:xfrm>
          <a:off x="6736080" y="57081420"/>
          <a:ext cx="231730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ENERGIE PATROON</a:t>
          </a:r>
          <a:r>
            <a:rPr lang="nl-NL" sz="1100" b="1" baseline="0"/>
            <a:t> HANGT </a:t>
          </a:r>
        </a:p>
        <a:p>
          <a:r>
            <a:rPr lang="nl-NL" sz="1100" b="1" baseline="0"/>
            <a:t>ALLEEN AF VAN DE STARTWAARDEN</a:t>
          </a:r>
        </a:p>
        <a:p>
          <a:r>
            <a:rPr lang="nl-NL" sz="1100" b="1" baseline="0"/>
            <a:t>NIET DE MASSA</a:t>
          </a:r>
          <a:endParaRPr lang="nl-NL" sz="1100" b="1"/>
        </a:p>
      </xdr:txBody>
    </xdr:sp>
    <xdr:clientData/>
  </xdr:oneCellAnchor>
  <xdr:oneCellAnchor>
    <xdr:from>
      <xdr:col>10</xdr:col>
      <xdr:colOff>15240</xdr:colOff>
      <xdr:row>359</xdr:row>
      <xdr:rowOff>152400</xdr:rowOff>
    </xdr:from>
    <xdr:ext cx="1791068" cy="436786"/>
    <xdr:sp macro="" textlink="">
      <xdr:nvSpPr>
        <xdr:cNvPr id="98" name="Tekstvak 97"/>
        <xdr:cNvSpPr txBox="1"/>
      </xdr:nvSpPr>
      <xdr:spPr>
        <a:xfrm>
          <a:off x="6111240" y="65714880"/>
          <a:ext cx="179106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OOK BIJ DE Y BEWEGINGEN</a:t>
          </a:r>
          <a:endParaRPr lang="nl-NL" sz="1100" b="1" baseline="0"/>
        </a:p>
        <a:p>
          <a:endParaRPr lang="nl-NL" sz="1100" b="1"/>
        </a:p>
      </xdr:txBody>
    </xdr:sp>
    <xdr:clientData/>
  </xdr:oneCellAnchor>
  <xdr:oneCellAnchor>
    <xdr:from>
      <xdr:col>1</xdr:col>
      <xdr:colOff>213360</xdr:colOff>
      <xdr:row>126</xdr:row>
      <xdr:rowOff>30480</xdr:rowOff>
    </xdr:from>
    <xdr:ext cx="1047466" cy="609013"/>
    <xdr:sp macro="" textlink="">
      <xdr:nvSpPr>
        <xdr:cNvPr id="99" name="Tekstvak 98"/>
        <xdr:cNvSpPr txBox="1"/>
      </xdr:nvSpPr>
      <xdr:spPr>
        <a:xfrm>
          <a:off x="822960" y="23164800"/>
          <a:ext cx="1047466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SCHR</a:t>
          </a:r>
          <a:r>
            <a:rPr lang="nl-NL" sz="1100" b="1">
              <a:latin typeface="Calibri"/>
              <a:cs typeface="Calibri"/>
            </a:rPr>
            <a:t>Ö</a:t>
          </a:r>
          <a:r>
            <a:rPr lang="nl-NL" sz="1100" b="1"/>
            <a:t>DINGER</a:t>
          </a:r>
        </a:p>
        <a:p>
          <a:r>
            <a:rPr lang="nl-NL" sz="1100" b="1"/>
            <a:t>GOLFFUNCTIE</a:t>
          </a:r>
        </a:p>
        <a:p>
          <a:r>
            <a:rPr lang="nl-NL" sz="1100" b="1"/>
            <a:t>      n = 4</a:t>
          </a:r>
        </a:p>
      </xdr:txBody>
    </xdr:sp>
    <xdr:clientData/>
  </xdr:oneCellAnchor>
  <xdr:oneCellAnchor>
    <xdr:from>
      <xdr:col>1</xdr:col>
      <xdr:colOff>251460</xdr:colOff>
      <xdr:row>135</xdr:row>
      <xdr:rowOff>129540</xdr:rowOff>
    </xdr:from>
    <xdr:ext cx="1159228" cy="436786"/>
    <xdr:sp macro="" textlink="">
      <xdr:nvSpPr>
        <xdr:cNvPr id="100" name="Tekstvak 99"/>
        <xdr:cNvSpPr txBox="1"/>
      </xdr:nvSpPr>
      <xdr:spPr>
        <a:xfrm>
          <a:off x="861060" y="24909780"/>
          <a:ext cx="11592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ER OVERHEEN</a:t>
          </a:r>
        </a:p>
        <a:p>
          <a:r>
            <a:rPr lang="nl-NL" sz="1100" b="1"/>
            <a:t>GEPROJECTEERD</a:t>
          </a:r>
        </a:p>
      </xdr:txBody>
    </xdr:sp>
    <xdr:clientData/>
  </xdr:oneCellAnchor>
  <xdr:oneCellAnchor>
    <xdr:from>
      <xdr:col>2</xdr:col>
      <xdr:colOff>419100</xdr:colOff>
      <xdr:row>163</xdr:row>
      <xdr:rowOff>53340</xdr:rowOff>
    </xdr:from>
    <xdr:ext cx="464294" cy="264560"/>
    <xdr:sp macro="" textlink="">
      <xdr:nvSpPr>
        <xdr:cNvPr id="101" name="Tekstvak 100"/>
        <xdr:cNvSpPr txBox="1"/>
      </xdr:nvSpPr>
      <xdr:spPr>
        <a:xfrm>
          <a:off x="1638300" y="29954220"/>
          <a:ext cx="4642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 3</a:t>
          </a:r>
        </a:p>
      </xdr:txBody>
    </xdr:sp>
    <xdr:clientData/>
  </xdr:oneCellAnchor>
  <xdr:oneCellAnchor>
    <xdr:from>
      <xdr:col>2</xdr:col>
      <xdr:colOff>121920</xdr:colOff>
      <xdr:row>196</xdr:row>
      <xdr:rowOff>0</xdr:rowOff>
    </xdr:from>
    <xdr:ext cx="465897" cy="264560"/>
    <xdr:sp macro="" textlink="">
      <xdr:nvSpPr>
        <xdr:cNvPr id="104" name="Tekstvak 103"/>
        <xdr:cNvSpPr txBox="1"/>
      </xdr:nvSpPr>
      <xdr:spPr>
        <a:xfrm>
          <a:off x="1341120" y="35935920"/>
          <a:ext cx="4658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 2</a:t>
          </a:r>
        </a:p>
      </xdr:txBody>
    </xdr:sp>
    <xdr:clientData/>
  </xdr:oneCellAnchor>
  <xdr:oneCellAnchor>
    <xdr:from>
      <xdr:col>2</xdr:col>
      <xdr:colOff>22860</xdr:colOff>
      <xdr:row>226</xdr:row>
      <xdr:rowOff>76200</xdr:rowOff>
    </xdr:from>
    <xdr:ext cx="465897" cy="264560"/>
    <xdr:sp macro="" textlink="">
      <xdr:nvSpPr>
        <xdr:cNvPr id="105" name="Tekstvak 104"/>
        <xdr:cNvSpPr txBox="1"/>
      </xdr:nvSpPr>
      <xdr:spPr>
        <a:xfrm>
          <a:off x="1242060" y="41498520"/>
          <a:ext cx="4658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 1</a:t>
          </a:r>
        </a:p>
      </xdr:txBody>
    </xdr:sp>
    <xdr:clientData/>
  </xdr:oneCellAnchor>
  <xdr:oneCellAnchor>
    <xdr:from>
      <xdr:col>10</xdr:col>
      <xdr:colOff>22860</xdr:colOff>
      <xdr:row>345</xdr:row>
      <xdr:rowOff>121920</xdr:rowOff>
    </xdr:from>
    <xdr:ext cx="1828514" cy="609013"/>
    <xdr:sp macro="" textlink="">
      <xdr:nvSpPr>
        <xdr:cNvPr id="106" name="Tekstvak 105"/>
        <xdr:cNvSpPr txBox="1"/>
      </xdr:nvSpPr>
      <xdr:spPr>
        <a:xfrm>
          <a:off x="6118860" y="63124080"/>
          <a:ext cx="182851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DUS SNELHEIDSAMPLITUDE </a:t>
          </a:r>
        </a:p>
        <a:p>
          <a:r>
            <a:rPr lang="nl-NL" sz="1100" b="1"/>
            <a:t>EN DE FREQUENTIE </a:t>
          </a:r>
        </a:p>
        <a:p>
          <a:r>
            <a:rPr lang="nl-NL" sz="1100" b="1"/>
            <a:t>HANGEN </a:t>
          </a:r>
          <a:r>
            <a:rPr lang="nl-NL" sz="1100" b="1" baseline="0"/>
            <a:t>AF VAN DE MASSA</a:t>
          </a:r>
          <a:endParaRPr lang="nl-NL" sz="1100" b="1"/>
        </a:p>
      </xdr:txBody>
    </xdr:sp>
    <xdr:clientData/>
  </xdr:oneCellAnchor>
  <xdr:oneCellAnchor>
    <xdr:from>
      <xdr:col>1</xdr:col>
      <xdr:colOff>152400</xdr:colOff>
      <xdr:row>166</xdr:row>
      <xdr:rowOff>160020</xdr:rowOff>
    </xdr:from>
    <xdr:ext cx="1078821" cy="436786"/>
    <xdr:sp macro="" textlink="">
      <xdr:nvSpPr>
        <xdr:cNvPr id="107" name="Tekstvak 106"/>
        <xdr:cNvSpPr txBox="1"/>
      </xdr:nvSpPr>
      <xdr:spPr>
        <a:xfrm>
          <a:off x="762000" y="30609540"/>
          <a:ext cx="107882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T.O.V. MIDDEN</a:t>
          </a:r>
        </a:p>
        <a:p>
          <a:r>
            <a:rPr lang="nl-NL" sz="1100" b="1"/>
            <a:t>OPENING</a:t>
          </a:r>
        </a:p>
      </xdr:txBody>
    </xdr:sp>
    <xdr:clientData/>
  </xdr:oneCellAnchor>
  <xdr:oneCellAnchor>
    <xdr:from>
      <xdr:col>3</xdr:col>
      <xdr:colOff>160020</xdr:colOff>
      <xdr:row>166</xdr:row>
      <xdr:rowOff>144780</xdr:rowOff>
    </xdr:from>
    <xdr:ext cx="806503" cy="436786"/>
    <xdr:sp macro="" textlink="">
      <xdr:nvSpPr>
        <xdr:cNvPr id="108" name="Tekstvak 107"/>
        <xdr:cNvSpPr txBox="1"/>
      </xdr:nvSpPr>
      <xdr:spPr>
        <a:xfrm>
          <a:off x="1988820" y="30594300"/>
          <a:ext cx="806503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NAAST DE </a:t>
          </a:r>
        </a:p>
        <a:p>
          <a:r>
            <a:rPr lang="nl-NL" sz="1100" b="1"/>
            <a:t>OPENING</a:t>
          </a:r>
        </a:p>
      </xdr:txBody>
    </xdr:sp>
    <xdr:clientData/>
  </xdr:oneCellAnchor>
  <xdr:oneCellAnchor>
    <xdr:from>
      <xdr:col>3</xdr:col>
      <xdr:colOff>556260</xdr:colOff>
      <xdr:row>188</xdr:row>
      <xdr:rowOff>0</xdr:rowOff>
    </xdr:from>
    <xdr:ext cx="2155142" cy="609013"/>
    <xdr:sp macro="" textlink="">
      <xdr:nvSpPr>
        <xdr:cNvPr id="110" name="Tekstvak 109"/>
        <xdr:cNvSpPr txBox="1"/>
      </xdr:nvSpPr>
      <xdr:spPr>
        <a:xfrm>
          <a:off x="2385060" y="34472880"/>
          <a:ext cx="215514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ER IS G</a:t>
          </a:r>
          <a:r>
            <a:rPr lang="nl-NL" sz="1100" b="1">
              <a:solidFill>
                <a:srgbClr val="C00000"/>
              </a:solidFill>
              <a:latin typeface="Calibri"/>
              <a:cs typeface="Calibri"/>
            </a:rPr>
            <a:t>ÉÉ</a:t>
          </a:r>
          <a:r>
            <a:rPr lang="nl-NL" sz="1100" b="1">
              <a:solidFill>
                <a:srgbClr val="C00000"/>
              </a:solidFill>
            </a:rPr>
            <a:t>N RELATIE TUSSEN DE</a:t>
          </a:r>
        </a:p>
        <a:p>
          <a:r>
            <a:rPr lang="nl-NL" sz="1100" b="1">
              <a:solidFill>
                <a:srgbClr val="C00000"/>
              </a:solidFill>
            </a:rPr>
            <a:t>SCHR</a:t>
          </a:r>
          <a:r>
            <a:rPr lang="nl-NL" sz="1100" b="1">
              <a:solidFill>
                <a:srgbClr val="C00000"/>
              </a:solidFill>
              <a:latin typeface="Calibri"/>
              <a:cs typeface="Calibri"/>
            </a:rPr>
            <a:t>Ö</a:t>
          </a:r>
          <a:r>
            <a:rPr lang="nl-NL" sz="1100" b="1">
              <a:solidFill>
                <a:srgbClr val="C00000"/>
              </a:solidFill>
            </a:rPr>
            <a:t>DINGER GOLFFUNCTIES</a:t>
          </a:r>
        </a:p>
        <a:p>
          <a:r>
            <a:rPr lang="nl-NL" sz="1100" b="1">
              <a:solidFill>
                <a:srgbClr val="C00000"/>
              </a:solidFill>
            </a:rPr>
            <a:t>EN DE  POSITIES VAN DE QUANTA</a:t>
          </a:r>
        </a:p>
      </xdr:txBody>
    </xdr:sp>
    <xdr:clientData/>
  </xdr:oneCellAnchor>
  <xdr:twoCellAnchor editAs="oneCell">
    <xdr:from>
      <xdr:col>10</xdr:col>
      <xdr:colOff>7620</xdr:colOff>
      <xdr:row>487</xdr:row>
      <xdr:rowOff>7620</xdr:rowOff>
    </xdr:from>
    <xdr:to>
      <xdr:col>14</xdr:col>
      <xdr:colOff>76200</xdr:colOff>
      <xdr:row>507</xdr:row>
      <xdr:rowOff>160020</xdr:rowOff>
    </xdr:to>
    <xdr:pic>
      <xdr:nvPicPr>
        <xdr:cNvPr id="4" name="Picture 1" descr="http://withfriendship.com/images/g/30574/Vortex-wallpaper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103620" y="89161620"/>
          <a:ext cx="2506980" cy="38100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55</xdr:row>
      <xdr:rowOff>39624</xdr:rowOff>
    </xdr:from>
    <xdr:to>
      <xdr:col>15</xdr:col>
      <xdr:colOff>251460</xdr:colOff>
      <xdr:row>86</xdr:row>
      <xdr:rowOff>3048</xdr:rowOff>
    </xdr:to>
    <xdr:pic>
      <xdr:nvPicPr>
        <xdr:cNvPr id="205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620" y="9549384"/>
          <a:ext cx="9387840" cy="56327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173</xdr:row>
      <xdr:rowOff>7620</xdr:rowOff>
    </xdr:from>
    <xdr:to>
      <xdr:col>11</xdr:col>
      <xdr:colOff>533400</xdr:colOff>
      <xdr:row>193</xdr:row>
      <xdr:rowOff>76200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226058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342900</xdr:colOff>
      <xdr:row>111</xdr:row>
      <xdr:rowOff>0</xdr:rowOff>
    </xdr:from>
    <xdr:to>
      <xdr:col>15</xdr:col>
      <xdr:colOff>30480</xdr:colOff>
      <xdr:row>137</xdr:row>
      <xdr:rowOff>91440</xdr:rowOff>
    </xdr:to>
    <xdr:pic>
      <xdr:nvPicPr>
        <xdr:cNvPr id="12" name="Afbeelding 11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10100" y="1280160"/>
          <a:ext cx="4564380" cy="4846320"/>
        </a:xfrm>
        <a:prstGeom prst="rect">
          <a:avLst/>
        </a:prstGeom>
      </xdr:spPr>
    </xdr:pic>
    <xdr:clientData/>
  </xdr:twoCellAnchor>
  <xdr:twoCellAnchor>
    <xdr:from>
      <xdr:col>7</xdr:col>
      <xdr:colOff>327660</xdr:colOff>
      <xdr:row>138</xdr:row>
      <xdr:rowOff>15240</xdr:rowOff>
    </xdr:from>
    <xdr:to>
      <xdr:col>15</xdr:col>
      <xdr:colOff>22860</xdr:colOff>
      <xdr:row>165</xdr:row>
      <xdr:rowOff>114300</xdr:rowOff>
    </xdr:to>
    <xdr:graphicFrame macro="">
      <xdr:nvGraphicFramePr>
        <xdr:cNvPr id="28" name="Grafiek 2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111</xdr:row>
      <xdr:rowOff>15240</xdr:rowOff>
    </xdr:from>
    <xdr:to>
      <xdr:col>7</xdr:col>
      <xdr:colOff>304800</xdr:colOff>
      <xdr:row>137</xdr:row>
      <xdr:rowOff>91440</xdr:rowOff>
    </xdr:to>
    <xdr:graphicFrame macro="">
      <xdr:nvGraphicFramePr>
        <xdr:cNvPr id="30" name="Grafiek 2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138</xdr:row>
      <xdr:rowOff>15240</xdr:rowOff>
    </xdr:from>
    <xdr:to>
      <xdr:col>7</xdr:col>
      <xdr:colOff>304800</xdr:colOff>
      <xdr:row>165</xdr:row>
      <xdr:rowOff>106680</xdr:rowOff>
    </xdr:to>
    <xdr:graphicFrame macro="">
      <xdr:nvGraphicFramePr>
        <xdr:cNvPr id="31" name="Grafiek 30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oneCellAnchor>
    <xdr:from>
      <xdr:col>0</xdr:col>
      <xdr:colOff>175260</xdr:colOff>
      <xdr:row>131</xdr:row>
      <xdr:rowOff>15240</xdr:rowOff>
    </xdr:from>
    <xdr:ext cx="396840" cy="264560"/>
    <xdr:sp macro="" textlink="">
      <xdr:nvSpPr>
        <xdr:cNvPr id="32" name="Tekstvak 31"/>
        <xdr:cNvSpPr txBox="1"/>
      </xdr:nvSpPr>
      <xdr:spPr>
        <a:xfrm>
          <a:off x="175260" y="4953000"/>
          <a:ext cx="39684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x1o</a:t>
          </a:r>
        </a:p>
      </xdr:txBody>
    </xdr:sp>
    <xdr:clientData/>
  </xdr:oneCellAnchor>
  <xdr:oneCellAnchor>
    <xdr:from>
      <xdr:col>7</xdr:col>
      <xdr:colOff>381000</xdr:colOff>
      <xdr:row>115</xdr:row>
      <xdr:rowOff>91440</xdr:rowOff>
    </xdr:from>
    <xdr:ext cx="1956369" cy="1814599"/>
    <xdr:sp macro="" textlink="">
      <xdr:nvSpPr>
        <xdr:cNvPr id="33" name="Tekstvak 32"/>
        <xdr:cNvSpPr txBox="1"/>
      </xdr:nvSpPr>
      <xdr:spPr>
        <a:xfrm>
          <a:off x="4648200" y="2103120"/>
          <a:ext cx="1956369" cy="181459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DE LINKER GRAFIEK </a:t>
          </a:r>
        </a:p>
        <a:p>
          <a:r>
            <a:rPr lang="nl-NL" sz="1100" b="1"/>
            <a:t>VERTOONT EEN SOORTGELIJK</a:t>
          </a:r>
        </a:p>
        <a:p>
          <a:r>
            <a:rPr lang="nl-NL" sz="1100" b="1"/>
            <a:t>PATROON ALS IS</a:t>
          </a:r>
        </a:p>
        <a:p>
          <a:r>
            <a:rPr lang="nl-NL" sz="1100" b="1"/>
            <a:t>BEPAALD OP BASIS VAN </a:t>
          </a:r>
        </a:p>
        <a:p>
          <a:r>
            <a:rPr lang="nl-NL" sz="1100" b="1"/>
            <a:t>DE SIMULATIE VAN DE </a:t>
          </a:r>
        </a:p>
        <a:p>
          <a:r>
            <a:rPr lang="nl-NL" sz="1100" b="1"/>
            <a:t>SCHR</a:t>
          </a:r>
          <a:r>
            <a:rPr lang="nl-NL" sz="1100" b="1">
              <a:latin typeface="Calibri"/>
              <a:cs typeface="Calibri"/>
            </a:rPr>
            <a:t>Ö</a:t>
          </a:r>
          <a:r>
            <a:rPr lang="nl-NL" sz="1100" b="1"/>
            <a:t>DINGER GOLFFUNCTIES</a:t>
          </a:r>
        </a:p>
        <a:p>
          <a:r>
            <a:rPr lang="nl-NL" sz="1100" b="1"/>
            <a:t>MAAR WEL VERSCHOVEN</a:t>
          </a:r>
        </a:p>
        <a:p>
          <a:r>
            <a:rPr lang="nl-NL" sz="1100" b="1"/>
            <a:t>VANAF DE OPENING</a:t>
          </a:r>
        </a:p>
        <a:p>
          <a:r>
            <a:rPr lang="nl-NL" sz="1100" b="1"/>
            <a:t>EN FREQUENTIES </a:t>
          </a:r>
        </a:p>
        <a:p>
          <a:r>
            <a:rPr lang="nl-NL" sz="1100" b="1"/>
            <a:t>VEEL LAGER</a:t>
          </a:r>
        </a:p>
      </xdr:txBody>
    </xdr:sp>
    <xdr:clientData/>
  </xdr:oneCellAnchor>
  <xdr:twoCellAnchor>
    <xdr:from>
      <xdr:col>3</xdr:col>
      <xdr:colOff>419100</xdr:colOff>
      <xdr:row>111</xdr:row>
      <xdr:rowOff>167640</xdr:rowOff>
    </xdr:from>
    <xdr:to>
      <xdr:col>3</xdr:col>
      <xdr:colOff>464820</xdr:colOff>
      <xdr:row>133</xdr:row>
      <xdr:rowOff>106680</xdr:rowOff>
    </xdr:to>
    <xdr:cxnSp macro="">
      <xdr:nvCxnSpPr>
        <xdr:cNvPr id="35" name="Rechte verbindingslijn 34"/>
        <xdr:cNvCxnSpPr/>
      </xdr:nvCxnSpPr>
      <xdr:spPr>
        <a:xfrm flipH="1" flipV="1">
          <a:off x="2247900" y="1447800"/>
          <a:ext cx="45720" cy="39624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53340</xdr:colOff>
      <xdr:row>112</xdr:row>
      <xdr:rowOff>144780</xdr:rowOff>
    </xdr:from>
    <xdr:ext cx="1673150" cy="264560"/>
    <xdr:sp macro="" textlink="">
      <xdr:nvSpPr>
        <xdr:cNvPr id="36" name="Tekstvak 35"/>
        <xdr:cNvSpPr txBox="1"/>
      </xdr:nvSpPr>
      <xdr:spPr>
        <a:xfrm>
          <a:off x="2491740" y="1607820"/>
          <a:ext cx="16731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ORBITALS AAN EEN KANT</a:t>
          </a:r>
        </a:p>
      </xdr:txBody>
    </xdr:sp>
    <xdr:clientData/>
  </xdr:oneCellAnchor>
  <xdr:oneCellAnchor>
    <xdr:from>
      <xdr:col>0</xdr:col>
      <xdr:colOff>60960</xdr:colOff>
      <xdr:row>162</xdr:row>
      <xdr:rowOff>121920</xdr:rowOff>
    </xdr:from>
    <xdr:ext cx="573683" cy="264560"/>
    <xdr:sp macro="" textlink="">
      <xdr:nvSpPr>
        <xdr:cNvPr id="37" name="Tekstvak 36"/>
        <xdr:cNvSpPr txBox="1"/>
      </xdr:nvSpPr>
      <xdr:spPr>
        <a:xfrm>
          <a:off x="60960" y="11094720"/>
          <a:ext cx="57368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x1gem</a:t>
          </a:r>
        </a:p>
      </xdr:txBody>
    </xdr:sp>
    <xdr:clientData/>
  </xdr:oneCellAnchor>
  <xdr:twoCellAnchor>
    <xdr:from>
      <xdr:col>4</xdr:col>
      <xdr:colOff>365760</xdr:colOff>
      <xdr:row>138</xdr:row>
      <xdr:rowOff>160020</xdr:rowOff>
    </xdr:from>
    <xdr:to>
      <xdr:col>7</xdr:col>
      <xdr:colOff>190500</xdr:colOff>
      <xdr:row>163</xdr:row>
      <xdr:rowOff>152400</xdr:rowOff>
    </xdr:to>
    <xdr:sp macro="" textlink="">
      <xdr:nvSpPr>
        <xdr:cNvPr id="38" name="Rechthoek 37"/>
        <xdr:cNvSpPr/>
      </xdr:nvSpPr>
      <xdr:spPr>
        <a:xfrm>
          <a:off x="2804160" y="6377940"/>
          <a:ext cx="1653540" cy="4564380"/>
        </a:xfrm>
        <a:prstGeom prst="rect">
          <a:avLst/>
        </a:prstGeom>
        <a:solidFill>
          <a:schemeClr val="accent2">
            <a:alpha val="59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 b="1">
              <a:solidFill>
                <a:schemeClr val="tx2"/>
              </a:solidFill>
            </a:rPr>
            <a:t> KOMT</a:t>
          </a:r>
          <a:r>
            <a:rPr lang="nl-NL" sz="1100" b="1" baseline="0">
              <a:solidFill>
                <a:schemeClr val="tx2"/>
              </a:solidFill>
            </a:rPr>
            <a:t> NAGENOEG               </a:t>
          </a:r>
        </a:p>
        <a:p>
          <a:pPr algn="ctr"/>
          <a:r>
            <a:rPr lang="nl-NL" sz="1100" b="1" baseline="0">
              <a:solidFill>
                <a:schemeClr val="tx2"/>
              </a:solidFill>
            </a:rPr>
            <a:t>  NIET VOOR</a:t>
          </a:r>
          <a:endParaRPr lang="nl-NL" sz="1100" b="1">
            <a:solidFill>
              <a:schemeClr val="tx2"/>
            </a:solidFill>
          </a:endParaRPr>
        </a:p>
      </xdr:txBody>
    </xdr:sp>
    <xdr:clientData/>
  </xdr:twoCellAnchor>
  <xdr:twoCellAnchor editAs="oneCell">
    <xdr:from>
      <xdr:col>0</xdr:col>
      <xdr:colOff>15240</xdr:colOff>
      <xdr:row>258</xdr:row>
      <xdr:rowOff>60960</xdr:rowOff>
    </xdr:from>
    <xdr:to>
      <xdr:col>11</xdr:col>
      <xdr:colOff>548640</xdr:colOff>
      <xdr:row>278</xdr:row>
      <xdr:rowOff>129540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5240" y="2785872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238</xdr:row>
      <xdr:rowOff>30480</xdr:rowOff>
    </xdr:from>
    <xdr:to>
      <xdr:col>11</xdr:col>
      <xdr:colOff>533400</xdr:colOff>
      <xdr:row>258</xdr:row>
      <xdr:rowOff>99060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2417064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217</xdr:row>
      <xdr:rowOff>60960</xdr:rowOff>
    </xdr:from>
    <xdr:to>
      <xdr:col>11</xdr:col>
      <xdr:colOff>533400</xdr:colOff>
      <xdr:row>237</xdr:row>
      <xdr:rowOff>129540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2036064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342900</xdr:colOff>
      <xdr:row>177</xdr:row>
      <xdr:rowOff>121920</xdr:rowOff>
    </xdr:from>
    <xdr:ext cx="477567" cy="264560"/>
    <xdr:sp macro="" textlink="">
      <xdr:nvSpPr>
        <xdr:cNvPr id="43" name="Tekstvak 42"/>
        <xdr:cNvSpPr txBox="1"/>
      </xdr:nvSpPr>
      <xdr:spPr>
        <a:xfrm>
          <a:off x="5829300" y="13106400"/>
          <a:ext cx="47756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-0,06</a:t>
          </a:r>
        </a:p>
      </xdr:txBody>
    </xdr:sp>
    <xdr:clientData/>
  </xdr:oneCellAnchor>
  <xdr:oneCellAnchor>
    <xdr:from>
      <xdr:col>6</xdr:col>
      <xdr:colOff>121920</xdr:colOff>
      <xdr:row>177</xdr:row>
      <xdr:rowOff>160020</xdr:rowOff>
    </xdr:from>
    <xdr:ext cx="550215" cy="264560"/>
    <xdr:sp macro="" textlink="">
      <xdr:nvSpPr>
        <xdr:cNvPr id="44" name="Tekstvak 43"/>
        <xdr:cNvSpPr txBox="1"/>
      </xdr:nvSpPr>
      <xdr:spPr>
        <a:xfrm>
          <a:off x="3779520" y="13144500"/>
          <a:ext cx="55021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-0,058</a:t>
          </a:r>
        </a:p>
      </xdr:txBody>
    </xdr:sp>
    <xdr:clientData/>
  </xdr:oneCellAnchor>
  <xdr:twoCellAnchor editAs="oneCell">
    <xdr:from>
      <xdr:col>0</xdr:col>
      <xdr:colOff>68580</xdr:colOff>
      <xdr:row>194</xdr:row>
      <xdr:rowOff>38100</xdr:rowOff>
    </xdr:from>
    <xdr:to>
      <xdr:col>3</xdr:col>
      <xdr:colOff>388620</xdr:colOff>
      <xdr:row>214</xdr:row>
      <xdr:rowOff>106680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35263" r="35053"/>
        <a:stretch>
          <a:fillRect/>
        </a:stretch>
      </xdr:blipFill>
      <xdr:spPr bwMode="auto">
        <a:xfrm>
          <a:off x="68580" y="16131540"/>
          <a:ext cx="214884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586740</xdr:colOff>
      <xdr:row>194</xdr:row>
      <xdr:rowOff>76200</xdr:rowOff>
    </xdr:from>
    <xdr:to>
      <xdr:col>7</xdr:col>
      <xdr:colOff>304800</xdr:colOff>
      <xdr:row>214</xdr:row>
      <xdr:rowOff>144780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35053" r="35158"/>
        <a:stretch>
          <a:fillRect/>
        </a:stretch>
      </xdr:blipFill>
      <xdr:spPr bwMode="auto">
        <a:xfrm>
          <a:off x="2415540" y="16169640"/>
          <a:ext cx="215646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441960</xdr:colOff>
      <xdr:row>194</xdr:row>
      <xdr:rowOff>83820</xdr:rowOff>
    </xdr:from>
    <xdr:to>
      <xdr:col>11</xdr:col>
      <xdr:colOff>160020</xdr:colOff>
      <xdr:row>214</xdr:row>
      <xdr:rowOff>152400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35263" r="34947"/>
        <a:stretch>
          <a:fillRect/>
        </a:stretch>
      </xdr:blipFill>
      <xdr:spPr bwMode="auto">
        <a:xfrm>
          <a:off x="4709160" y="16177260"/>
          <a:ext cx="215646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11</xdr:col>
      <xdr:colOff>205740</xdr:colOff>
      <xdr:row>194</xdr:row>
      <xdr:rowOff>106680</xdr:rowOff>
    </xdr:from>
    <xdr:to>
      <xdr:col>15</xdr:col>
      <xdr:colOff>76200</xdr:colOff>
      <xdr:row>214</xdr:row>
      <xdr:rowOff>175260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35263" r="32842"/>
        <a:stretch>
          <a:fillRect/>
        </a:stretch>
      </xdr:blipFill>
      <xdr:spPr bwMode="auto">
        <a:xfrm>
          <a:off x="6911340" y="16383000"/>
          <a:ext cx="230886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7</xdr:col>
      <xdr:colOff>251460</xdr:colOff>
      <xdr:row>129</xdr:row>
      <xdr:rowOff>0</xdr:rowOff>
    </xdr:from>
    <xdr:to>
      <xdr:col>8</xdr:col>
      <xdr:colOff>205740</xdr:colOff>
      <xdr:row>132</xdr:row>
      <xdr:rowOff>22860</xdr:rowOff>
    </xdr:to>
    <xdr:cxnSp macro="">
      <xdr:nvCxnSpPr>
        <xdr:cNvPr id="55" name="Rechte verbindingslijn met pijl 54"/>
        <xdr:cNvCxnSpPr/>
      </xdr:nvCxnSpPr>
      <xdr:spPr>
        <a:xfrm>
          <a:off x="4518660" y="4572000"/>
          <a:ext cx="563880" cy="5715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45720</xdr:colOff>
      <xdr:row>148</xdr:row>
      <xdr:rowOff>60960</xdr:rowOff>
    </xdr:from>
    <xdr:ext cx="1961371" cy="609013"/>
    <xdr:sp macro="" textlink="">
      <xdr:nvSpPr>
        <xdr:cNvPr id="24" name="Tekstvak 23"/>
        <xdr:cNvSpPr txBox="1"/>
      </xdr:nvSpPr>
      <xdr:spPr>
        <a:xfrm>
          <a:off x="6141720" y="26578560"/>
          <a:ext cx="196137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HYSTERESIS MET TWEE</a:t>
          </a:r>
          <a:r>
            <a:rPr lang="nl-NL" sz="1100" b="1" baseline="0"/>
            <a:t> </a:t>
          </a:r>
        </a:p>
        <a:p>
          <a:r>
            <a:rPr lang="nl-NL" sz="1100" b="1" baseline="0"/>
            <a:t>VERSCHILLENDE FREQUENTIES</a:t>
          </a:r>
        </a:p>
        <a:p>
          <a:r>
            <a:rPr lang="nl-NL" sz="1100" b="1" baseline="0"/>
            <a:t>BIJ DEZELFDE ENERGIE</a:t>
          </a:r>
          <a:endParaRPr lang="nl-NL" sz="1100" b="1"/>
        </a:p>
      </xdr:txBody>
    </xdr:sp>
    <xdr:clientData/>
  </xdr:oneCellAnchor>
  <xdr:twoCellAnchor>
    <xdr:from>
      <xdr:col>5</xdr:col>
      <xdr:colOff>60960</xdr:colOff>
      <xdr:row>114</xdr:row>
      <xdr:rowOff>15240</xdr:rowOff>
    </xdr:from>
    <xdr:to>
      <xdr:col>5</xdr:col>
      <xdr:colOff>106680</xdr:colOff>
      <xdr:row>133</xdr:row>
      <xdr:rowOff>152400</xdr:rowOff>
    </xdr:to>
    <xdr:cxnSp macro="">
      <xdr:nvCxnSpPr>
        <xdr:cNvPr id="26" name="Rechte verbindingslijn 25"/>
        <xdr:cNvCxnSpPr/>
      </xdr:nvCxnSpPr>
      <xdr:spPr>
        <a:xfrm>
          <a:off x="3108960" y="1844040"/>
          <a:ext cx="45720" cy="36118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358140</xdr:colOff>
      <xdr:row>127</xdr:row>
      <xdr:rowOff>0</xdr:rowOff>
    </xdr:from>
    <xdr:to>
      <xdr:col>9</xdr:col>
      <xdr:colOff>388620</xdr:colOff>
      <xdr:row>136</xdr:row>
      <xdr:rowOff>7620</xdr:rowOff>
    </xdr:to>
    <xdr:cxnSp macro="">
      <xdr:nvCxnSpPr>
        <xdr:cNvPr id="27" name="Rechte verbindingslijn 26"/>
        <xdr:cNvCxnSpPr/>
      </xdr:nvCxnSpPr>
      <xdr:spPr>
        <a:xfrm>
          <a:off x="5844540" y="4206240"/>
          <a:ext cx="30480" cy="16535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279</xdr:row>
      <xdr:rowOff>60960</xdr:rowOff>
    </xdr:from>
    <xdr:to>
      <xdr:col>15</xdr:col>
      <xdr:colOff>165100</xdr:colOff>
      <xdr:row>309</xdr:row>
      <xdr:rowOff>160020</xdr:rowOff>
    </xdr:to>
    <xdr:pic>
      <xdr:nvPicPr>
        <xdr:cNvPr id="2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31699200"/>
          <a:ext cx="9309100" cy="55854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373380</xdr:colOff>
      <xdr:row>133</xdr:row>
      <xdr:rowOff>68580</xdr:rowOff>
    </xdr:from>
    <xdr:to>
      <xdr:col>11</xdr:col>
      <xdr:colOff>220980</xdr:colOff>
      <xdr:row>135</xdr:row>
      <xdr:rowOff>152400</xdr:rowOff>
    </xdr:to>
    <xdr:pic>
      <xdr:nvPicPr>
        <xdr:cNvPr id="42" name="Afbeelding 41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33798" t="6329" r="2007"/>
        <a:stretch>
          <a:fillRect/>
        </a:stretch>
      </xdr:blipFill>
      <xdr:spPr>
        <a:xfrm>
          <a:off x="4640580" y="5372100"/>
          <a:ext cx="2286000" cy="449580"/>
        </a:xfrm>
        <a:prstGeom prst="rect">
          <a:avLst/>
        </a:prstGeom>
      </xdr:spPr>
    </xdr:pic>
    <xdr:clientData/>
  </xdr:twoCellAnchor>
  <xdr:oneCellAnchor>
    <xdr:from>
      <xdr:col>4</xdr:col>
      <xdr:colOff>350520</xdr:colOff>
      <xdr:row>297</xdr:row>
      <xdr:rowOff>76200</xdr:rowOff>
    </xdr:from>
    <xdr:ext cx="1707519" cy="609013"/>
    <xdr:sp macro="" textlink="">
      <xdr:nvSpPr>
        <xdr:cNvPr id="49" name="Tekstvak 48"/>
        <xdr:cNvSpPr txBox="1"/>
      </xdr:nvSpPr>
      <xdr:spPr>
        <a:xfrm>
          <a:off x="2788920" y="35006280"/>
          <a:ext cx="170751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OVERSTAP VAN ORBITALS</a:t>
          </a:r>
        </a:p>
        <a:p>
          <a:r>
            <a:rPr lang="nl-NL" sz="1100" b="1"/>
            <a:t>AAN EEN KANT</a:t>
          </a:r>
        </a:p>
        <a:p>
          <a:r>
            <a:rPr lang="nl-NL" sz="1100" b="1"/>
            <a:t>NAAR BEIDE KANTEN</a:t>
          </a:r>
        </a:p>
      </xdr:txBody>
    </xdr:sp>
    <xdr:clientData/>
  </xdr:oneCellAnchor>
  <xdr:twoCellAnchor>
    <xdr:from>
      <xdr:col>3</xdr:col>
      <xdr:colOff>266700</xdr:colOff>
      <xdr:row>115</xdr:row>
      <xdr:rowOff>60960</xdr:rowOff>
    </xdr:from>
    <xdr:to>
      <xdr:col>7</xdr:col>
      <xdr:colOff>121920</xdr:colOff>
      <xdr:row>115</xdr:row>
      <xdr:rowOff>60960</xdr:rowOff>
    </xdr:to>
    <xdr:cxnSp macro="">
      <xdr:nvCxnSpPr>
        <xdr:cNvPr id="41" name="Rechte verbindingslijn 40"/>
        <xdr:cNvCxnSpPr/>
      </xdr:nvCxnSpPr>
      <xdr:spPr>
        <a:xfrm flipH="1">
          <a:off x="2095500" y="2072640"/>
          <a:ext cx="229362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216417</xdr:colOff>
      <xdr:row>125</xdr:row>
      <xdr:rowOff>76200</xdr:rowOff>
    </xdr:from>
    <xdr:ext cx="964238" cy="436786"/>
    <xdr:sp macro="" textlink="">
      <xdr:nvSpPr>
        <xdr:cNvPr id="45" name="Tekstvak 44"/>
        <xdr:cNvSpPr txBox="1"/>
      </xdr:nvSpPr>
      <xdr:spPr>
        <a:xfrm>
          <a:off x="2654817" y="3916680"/>
          <a:ext cx="96423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EVENWICHTS</a:t>
          </a:r>
        </a:p>
        <a:p>
          <a:r>
            <a:rPr lang="nl-NL" sz="1100" b="1"/>
            <a:t>     POSITIE</a:t>
          </a:r>
        </a:p>
      </xdr:txBody>
    </xdr:sp>
    <xdr:clientData/>
  </xdr:oneCellAnchor>
  <xdr:twoCellAnchor>
    <xdr:from>
      <xdr:col>3</xdr:col>
      <xdr:colOff>426720</xdr:colOff>
      <xdr:row>124</xdr:row>
      <xdr:rowOff>99060</xdr:rowOff>
    </xdr:from>
    <xdr:to>
      <xdr:col>5</xdr:col>
      <xdr:colOff>106680</xdr:colOff>
      <xdr:row>124</xdr:row>
      <xdr:rowOff>114300</xdr:rowOff>
    </xdr:to>
    <xdr:cxnSp macro="">
      <xdr:nvCxnSpPr>
        <xdr:cNvPr id="47" name="Rechte verbindingslijn met pijl 46"/>
        <xdr:cNvCxnSpPr/>
      </xdr:nvCxnSpPr>
      <xdr:spPr>
        <a:xfrm flipH="1" flipV="1">
          <a:off x="2255520" y="3756660"/>
          <a:ext cx="899160" cy="15240"/>
        </a:xfrm>
        <a:prstGeom prst="straightConnector1">
          <a:avLst/>
        </a:prstGeom>
        <a:ln w="285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236220</xdr:colOff>
      <xdr:row>119</xdr:row>
      <xdr:rowOff>30480</xdr:rowOff>
    </xdr:from>
    <xdr:ext cx="885435" cy="609013"/>
    <xdr:sp macro="" textlink="">
      <xdr:nvSpPr>
        <xdr:cNvPr id="51" name="Tekstvak 50"/>
        <xdr:cNvSpPr txBox="1"/>
      </xdr:nvSpPr>
      <xdr:spPr>
        <a:xfrm>
          <a:off x="1455420" y="21427440"/>
          <a:ext cx="885435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MAXIMALE</a:t>
          </a:r>
        </a:p>
        <a:p>
          <a:r>
            <a:rPr lang="nl-NL" sz="1100" b="1"/>
            <a:t>AMPLITUDE</a:t>
          </a:r>
        </a:p>
        <a:p>
          <a:r>
            <a:rPr lang="nl-NL" sz="1100" b="1"/>
            <a:t>EEN KANT</a:t>
          </a:r>
        </a:p>
      </xdr:txBody>
    </xdr:sp>
    <xdr:clientData/>
  </xdr:oneCellAnchor>
  <xdr:twoCellAnchor>
    <xdr:from>
      <xdr:col>3</xdr:col>
      <xdr:colOff>320040</xdr:colOff>
      <xdr:row>122</xdr:row>
      <xdr:rowOff>60960</xdr:rowOff>
    </xdr:from>
    <xdr:to>
      <xdr:col>4</xdr:col>
      <xdr:colOff>0</xdr:colOff>
      <xdr:row>124</xdr:row>
      <xdr:rowOff>91440</xdr:rowOff>
    </xdr:to>
    <xdr:cxnSp macro="">
      <xdr:nvCxnSpPr>
        <xdr:cNvPr id="53" name="Rechte verbindingslijn 52"/>
        <xdr:cNvCxnSpPr/>
      </xdr:nvCxnSpPr>
      <xdr:spPr>
        <a:xfrm>
          <a:off x="2148840" y="3352800"/>
          <a:ext cx="289560" cy="3962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586740</xdr:colOff>
      <xdr:row>290</xdr:row>
      <xdr:rowOff>167640</xdr:rowOff>
    </xdr:from>
    <xdr:ext cx="1640064" cy="609013"/>
    <xdr:sp macro="" textlink="">
      <xdr:nvSpPr>
        <xdr:cNvPr id="34" name="Tekstvak 33"/>
        <xdr:cNvSpPr txBox="1"/>
      </xdr:nvSpPr>
      <xdr:spPr>
        <a:xfrm>
          <a:off x="6073140" y="52471320"/>
          <a:ext cx="164006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GRIJS AAN ZELFDE KANT</a:t>
          </a:r>
        </a:p>
        <a:p>
          <a:r>
            <a:rPr lang="nl-NL" sz="1100" b="1"/>
            <a:t>DUIDELIJKER DOOR</a:t>
          </a:r>
        </a:p>
        <a:p>
          <a:r>
            <a:rPr lang="nl-NL" sz="1100" b="1"/>
            <a:t>LANGERE SIMULATIES</a:t>
          </a:r>
        </a:p>
      </xdr:txBody>
    </xdr:sp>
    <xdr:clientData/>
  </xdr:oneCellAnchor>
  <xdr:oneCellAnchor>
    <xdr:from>
      <xdr:col>12</xdr:col>
      <xdr:colOff>342900</xdr:colOff>
      <xdr:row>302</xdr:row>
      <xdr:rowOff>22860</xdr:rowOff>
    </xdr:from>
    <xdr:ext cx="903068" cy="781240"/>
    <xdr:sp macro="" textlink="">
      <xdr:nvSpPr>
        <xdr:cNvPr id="39" name="Tekstvak 38"/>
        <xdr:cNvSpPr txBox="1"/>
      </xdr:nvSpPr>
      <xdr:spPr>
        <a:xfrm>
          <a:off x="7658100" y="35867340"/>
          <a:ext cx="903068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KLEUR NA</a:t>
          </a:r>
          <a:r>
            <a:rPr lang="nl-NL" sz="1100" b="1" baseline="0"/>
            <a:t> </a:t>
          </a:r>
        </a:p>
        <a:p>
          <a:r>
            <a:rPr lang="nl-NL" sz="1100" b="1" baseline="0"/>
            <a:t>OVERSTAP</a:t>
          </a:r>
        </a:p>
        <a:p>
          <a:r>
            <a:rPr lang="nl-NL" sz="1100" b="1" baseline="0"/>
            <a:t>NAAR BEIDE</a:t>
          </a:r>
        </a:p>
        <a:p>
          <a:r>
            <a:rPr lang="nl-NL" sz="1100" b="1" baseline="0"/>
            <a:t>KANTEN</a:t>
          </a:r>
          <a:endParaRPr lang="nl-NL" sz="1100" b="1"/>
        </a:p>
      </xdr:txBody>
    </xdr:sp>
    <xdr:clientData/>
  </xdr:oneCellAnchor>
  <xdr:oneCellAnchor>
    <xdr:from>
      <xdr:col>11</xdr:col>
      <xdr:colOff>228600</xdr:colOff>
      <xdr:row>134</xdr:row>
      <xdr:rowOff>7620</xdr:rowOff>
    </xdr:from>
    <xdr:ext cx="1653594" cy="264560"/>
    <xdr:sp macro="" textlink="">
      <xdr:nvSpPr>
        <xdr:cNvPr id="56" name="Tekstvak 55"/>
        <xdr:cNvSpPr txBox="1"/>
      </xdr:nvSpPr>
      <xdr:spPr>
        <a:xfrm>
          <a:off x="6934200" y="5494020"/>
          <a:ext cx="16535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HIER VERGELIJK MET X1o</a:t>
          </a:r>
        </a:p>
      </xdr:txBody>
    </xdr:sp>
    <xdr:clientData/>
  </xdr:oneCellAnchor>
  <xdr:oneCellAnchor>
    <xdr:from>
      <xdr:col>16</xdr:col>
      <xdr:colOff>457200</xdr:colOff>
      <xdr:row>8</xdr:row>
      <xdr:rowOff>129540</xdr:rowOff>
    </xdr:from>
    <xdr:ext cx="184731" cy="264560"/>
    <xdr:sp macro="" textlink="">
      <xdr:nvSpPr>
        <xdr:cNvPr id="48" name="Tekstvak 47"/>
        <xdr:cNvSpPr txBox="1"/>
      </xdr:nvSpPr>
      <xdr:spPr>
        <a:xfrm>
          <a:off x="10210800" y="10439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twoCellAnchor editAs="oneCell">
    <xdr:from>
      <xdr:col>0</xdr:col>
      <xdr:colOff>0</xdr:colOff>
      <xdr:row>8</xdr:row>
      <xdr:rowOff>22860</xdr:rowOff>
    </xdr:from>
    <xdr:to>
      <xdr:col>15</xdr:col>
      <xdr:colOff>520700</xdr:colOff>
      <xdr:row>39</xdr:row>
      <xdr:rowOff>152400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937260"/>
          <a:ext cx="9664700" cy="57988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11</xdr:col>
      <xdr:colOff>198120</xdr:colOff>
      <xdr:row>32</xdr:row>
      <xdr:rowOff>121920</xdr:rowOff>
    </xdr:from>
    <xdr:ext cx="505844" cy="264560"/>
    <xdr:sp macro="" textlink="">
      <xdr:nvSpPr>
        <xdr:cNvPr id="50" name="Tekstvak 49"/>
        <xdr:cNvSpPr txBox="1"/>
      </xdr:nvSpPr>
      <xdr:spPr>
        <a:xfrm>
          <a:off x="6903720" y="542544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0,036</a:t>
          </a:r>
        </a:p>
      </xdr:txBody>
    </xdr:sp>
    <xdr:clientData/>
  </xdr:oneCellAnchor>
  <xdr:oneCellAnchor>
    <xdr:from>
      <xdr:col>9</xdr:col>
      <xdr:colOff>106680</xdr:colOff>
      <xdr:row>17</xdr:row>
      <xdr:rowOff>160020</xdr:rowOff>
    </xdr:from>
    <xdr:ext cx="505844" cy="264560"/>
    <xdr:sp macro="" textlink="">
      <xdr:nvSpPr>
        <xdr:cNvPr id="52" name="Tekstvak 51"/>
        <xdr:cNvSpPr txBox="1"/>
      </xdr:nvSpPr>
      <xdr:spPr>
        <a:xfrm>
          <a:off x="5593080" y="272034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0,028</a:t>
          </a:r>
        </a:p>
      </xdr:txBody>
    </xdr:sp>
    <xdr:clientData/>
  </xdr:oneCellAnchor>
  <xdr:oneCellAnchor>
    <xdr:from>
      <xdr:col>10</xdr:col>
      <xdr:colOff>83820</xdr:colOff>
      <xdr:row>20</xdr:row>
      <xdr:rowOff>83820</xdr:rowOff>
    </xdr:from>
    <xdr:ext cx="434350" cy="264560"/>
    <xdr:sp macro="" textlink="">
      <xdr:nvSpPr>
        <xdr:cNvPr id="54" name="Tekstvak 53"/>
        <xdr:cNvSpPr txBox="1"/>
      </xdr:nvSpPr>
      <xdr:spPr>
        <a:xfrm>
          <a:off x="6179820" y="3192780"/>
          <a:ext cx="4343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0,04</a:t>
          </a:r>
        </a:p>
      </xdr:txBody>
    </xdr:sp>
    <xdr:clientData/>
  </xdr:oneCellAnchor>
  <xdr:oneCellAnchor>
    <xdr:from>
      <xdr:col>8</xdr:col>
      <xdr:colOff>563880</xdr:colOff>
      <xdr:row>33</xdr:row>
      <xdr:rowOff>91440</xdr:rowOff>
    </xdr:from>
    <xdr:ext cx="886461" cy="264560"/>
    <xdr:sp macro="" textlink="">
      <xdr:nvSpPr>
        <xdr:cNvPr id="57" name="Tekstvak 56"/>
        <xdr:cNvSpPr txBox="1"/>
      </xdr:nvSpPr>
      <xdr:spPr>
        <a:xfrm>
          <a:off x="5440680" y="5577840"/>
          <a:ext cx="88646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7030A0"/>
              </a:solidFill>
            </a:rPr>
            <a:t>x1o =0,0421</a:t>
          </a:r>
        </a:p>
      </xdr:txBody>
    </xdr:sp>
    <xdr:clientData/>
  </xdr:oneCellAnchor>
  <xdr:oneCellAnchor>
    <xdr:from>
      <xdr:col>9</xdr:col>
      <xdr:colOff>342900</xdr:colOff>
      <xdr:row>19</xdr:row>
      <xdr:rowOff>38100</xdr:rowOff>
    </xdr:from>
    <xdr:ext cx="505844" cy="264560"/>
    <xdr:sp macro="" textlink="">
      <xdr:nvSpPr>
        <xdr:cNvPr id="58" name="Tekstvak 57"/>
        <xdr:cNvSpPr txBox="1"/>
      </xdr:nvSpPr>
      <xdr:spPr>
        <a:xfrm>
          <a:off x="5829300" y="296418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0,035</a:t>
          </a:r>
        </a:p>
      </xdr:txBody>
    </xdr:sp>
    <xdr:clientData/>
  </xdr:oneCellAnchor>
  <xdr:oneCellAnchor>
    <xdr:from>
      <xdr:col>11</xdr:col>
      <xdr:colOff>464820</xdr:colOff>
      <xdr:row>38</xdr:row>
      <xdr:rowOff>53340</xdr:rowOff>
    </xdr:from>
    <xdr:ext cx="505844" cy="264560"/>
    <xdr:sp macro="" textlink="">
      <xdr:nvSpPr>
        <xdr:cNvPr id="59" name="Tekstvak 58"/>
        <xdr:cNvSpPr txBox="1"/>
      </xdr:nvSpPr>
      <xdr:spPr>
        <a:xfrm>
          <a:off x="7170420" y="645414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/>
            <a:t>0,035</a:t>
          </a:r>
        </a:p>
      </xdr:txBody>
    </xdr:sp>
    <xdr:clientData/>
  </xdr:oneCellAnchor>
  <xdr:oneCellAnchor>
    <xdr:from>
      <xdr:col>11</xdr:col>
      <xdr:colOff>7620</xdr:colOff>
      <xdr:row>26</xdr:row>
      <xdr:rowOff>15240</xdr:rowOff>
    </xdr:from>
    <xdr:ext cx="1026756" cy="264560"/>
    <xdr:sp macro="" textlink="">
      <xdr:nvSpPr>
        <xdr:cNvPr id="60" name="Tekstvak 59"/>
        <xdr:cNvSpPr txBox="1"/>
      </xdr:nvSpPr>
      <xdr:spPr>
        <a:xfrm>
          <a:off x="6713220" y="4221480"/>
          <a:ext cx="102675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7030A0"/>
              </a:solidFill>
            </a:rPr>
            <a:t>Ek max =0,077</a:t>
          </a:r>
        </a:p>
      </xdr:txBody>
    </xdr:sp>
    <xdr:clientData/>
  </xdr:oneCellAnchor>
  <xdr:oneCellAnchor>
    <xdr:from>
      <xdr:col>11</xdr:col>
      <xdr:colOff>228600</xdr:colOff>
      <xdr:row>27</xdr:row>
      <xdr:rowOff>137160</xdr:rowOff>
    </xdr:from>
    <xdr:ext cx="506998" cy="264560"/>
    <xdr:sp macro="" textlink="">
      <xdr:nvSpPr>
        <xdr:cNvPr id="61" name="Tekstvak 60"/>
        <xdr:cNvSpPr txBox="1"/>
      </xdr:nvSpPr>
      <xdr:spPr>
        <a:xfrm>
          <a:off x="6934200" y="4526280"/>
          <a:ext cx="5069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0,065</a:t>
          </a:r>
        </a:p>
      </xdr:txBody>
    </xdr:sp>
    <xdr:clientData/>
  </xdr:oneCellAnchor>
  <xdr:oneCellAnchor>
    <xdr:from>
      <xdr:col>11</xdr:col>
      <xdr:colOff>342900</xdr:colOff>
      <xdr:row>21</xdr:row>
      <xdr:rowOff>60960</xdr:rowOff>
    </xdr:from>
    <xdr:ext cx="886461" cy="264560"/>
    <xdr:sp macro="" textlink="">
      <xdr:nvSpPr>
        <xdr:cNvPr id="62" name="Tekstvak 61"/>
        <xdr:cNvSpPr txBox="1"/>
      </xdr:nvSpPr>
      <xdr:spPr>
        <a:xfrm>
          <a:off x="7048500" y="3352800"/>
          <a:ext cx="88646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x1o =0,0421</a:t>
          </a:r>
        </a:p>
      </xdr:txBody>
    </xdr:sp>
    <xdr:clientData/>
  </xdr:oneCellAnchor>
  <xdr:oneCellAnchor>
    <xdr:from>
      <xdr:col>9</xdr:col>
      <xdr:colOff>335280</xdr:colOff>
      <xdr:row>23</xdr:row>
      <xdr:rowOff>45720</xdr:rowOff>
    </xdr:from>
    <xdr:ext cx="3275320" cy="264560"/>
    <xdr:sp macro="" textlink="">
      <xdr:nvSpPr>
        <xdr:cNvPr id="63" name="Tekstvak 62"/>
        <xdr:cNvSpPr txBox="1"/>
      </xdr:nvSpPr>
      <xdr:spPr>
        <a:xfrm>
          <a:off x="5821680" y="3703320"/>
          <a:ext cx="327532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TOENEMENDE AMPLITUDE AFNAME FREQUENTIE</a:t>
          </a:r>
        </a:p>
      </xdr:txBody>
    </xdr:sp>
    <xdr:clientData/>
  </xdr:oneCellAnchor>
  <xdr:oneCellAnchor>
    <xdr:from>
      <xdr:col>13</xdr:col>
      <xdr:colOff>419100</xdr:colOff>
      <xdr:row>31</xdr:row>
      <xdr:rowOff>91440</xdr:rowOff>
    </xdr:from>
    <xdr:ext cx="833498" cy="436786"/>
    <xdr:sp macro="" textlink="">
      <xdr:nvSpPr>
        <xdr:cNvPr id="64" name="Tekstvak 63"/>
        <xdr:cNvSpPr txBox="1"/>
      </xdr:nvSpPr>
      <xdr:spPr>
        <a:xfrm>
          <a:off x="8343900" y="5212080"/>
          <a:ext cx="83349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LISSAJOUS</a:t>
          </a:r>
          <a:r>
            <a:rPr lang="nl-NL" sz="1100" b="1" baseline="0"/>
            <a:t> </a:t>
          </a:r>
        </a:p>
        <a:p>
          <a:r>
            <a:rPr lang="nl-NL" sz="1100" b="1" baseline="0"/>
            <a:t>FIGUREN</a:t>
          </a:r>
          <a:endParaRPr lang="nl-NL" sz="1100" b="1"/>
        </a:p>
      </xdr:txBody>
    </xdr:sp>
    <xdr:clientData/>
  </xdr:oneCellAnchor>
  <xdr:oneCellAnchor>
    <xdr:from>
      <xdr:col>8</xdr:col>
      <xdr:colOff>15240</xdr:colOff>
      <xdr:row>26</xdr:row>
      <xdr:rowOff>160020</xdr:rowOff>
    </xdr:from>
    <xdr:ext cx="1842620" cy="1125693"/>
    <xdr:sp macro="" textlink="">
      <xdr:nvSpPr>
        <xdr:cNvPr id="65" name="Tekstvak 64"/>
        <xdr:cNvSpPr txBox="1"/>
      </xdr:nvSpPr>
      <xdr:spPr>
        <a:xfrm>
          <a:off x="4892040" y="4366260"/>
          <a:ext cx="1842620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GRIJS OP DE ACHTERGROND</a:t>
          </a:r>
        </a:p>
        <a:p>
          <a:r>
            <a:rPr lang="nl-NL" sz="1100" b="1"/>
            <a:t>TOONT ENKEL QUANTA</a:t>
          </a:r>
        </a:p>
        <a:p>
          <a:r>
            <a:rPr lang="nl-NL" sz="1100" b="1"/>
            <a:t>BIJ LAGERE ENERGIE</a:t>
          </a:r>
        </a:p>
        <a:p>
          <a:r>
            <a:rPr lang="nl-NL" sz="1100" b="1"/>
            <a:t>NIVEAUS</a:t>
          </a:r>
        </a:p>
        <a:p>
          <a:r>
            <a:rPr lang="nl-NL" sz="1100" b="1"/>
            <a:t>DUS MET ANDERE </a:t>
          </a:r>
        </a:p>
        <a:p>
          <a:r>
            <a:rPr lang="nl-NL" sz="1100" b="1"/>
            <a:t>STARTCONDITIE</a:t>
          </a:r>
        </a:p>
      </xdr:txBody>
    </xdr:sp>
    <xdr:clientData/>
  </xdr:oneCellAnchor>
  <xdr:oneCellAnchor>
    <xdr:from>
      <xdr:col>11</xdr:col>
      <xdr:colOff>434340</xdr:colOff>
      <xdr:row>35</xdr:row>
      <xdr:rowOff>121920</xdr:rowOff>
    </xdr:from>
    <xdr:ext cx="505844" cy="264560"/>
    <xdr:sp macro="" textlink="">
      <xdr:nvSpPr>
        <xdr:cNvPr id="66" name="Tekstvak 65"/>
        <xdr:cNvSpPr txBox="1"/>
      </xdr:nvSpPr>
      <xdr:spPr>
        <a:xfrm>
          <a:off x="7139940" y="597408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0,028</a:t>
          </a:r>
        </a:p>
      </xdr:txBody>
    </xdr:sp>
    <xdr:clientData/>
  </xdr:oneCellAnchor>
  <xdr:oneCellAnchor>
    <xdr:from>
      <xdr:col>10</xdr:col>
      <xdr:colOff>220980</xdr:colOff>
      <xdr:row>34</xdr:row>
      <xdr:rowOff>30480</xdr:rowOff>
    </xdr:from>
    <xdr:ext cx="434350" cy="264560"/>
    <xdr:sp macro="" textlink="">
      <xdr:nvSpPr>
        <xdr:cNvPr id="67" name="Tekstvak 66"/>
        <xdr:cNvSpPr txBox="1"/>
      </xdr:nvSpPr>
      <xdr:spPr>
        <a:xfrm>
          <a:off x="6316980" y="5699760"/>
          <a:ext cx="4343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0,04</a:t>
          </a:r>
        </a:p>
      </xdr:txBody>
    </xdr:sp>
    <xdr:clientData/>
  </xdr:oneCellAnchor>
  <xdr:oneCellAnchor>
    <xdr:from>
      <xdr:col>11</xdr:col>
      <xdr:colOff>22860</xdr:colOff>
      <xdr:row>34</xdr:row>
      <xdr:rowOff>152400</xdr:rowOff>
    </xdr:from>
    <xdr:ext cx="505844" cy="264560"/>
    <xdr:sp macro="" textlink="">
      <xdr:nvSpPr>
        <xdr:cNvPr id="68" name="Tekstvak 67"/>
        <xdr:cNvSpPr txBox="1"/>
      </xdr:nvSpPr>
      <xdr:spPr>
        <a:xfrm>
          <a:off x="6728460" y="5821680"/>
          <a:ext cx="5058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0,035</a:t>
          </a:r>
        </a:p>
      </xdr:txBody>
    </xdr:sp>
    <xdr:clientData/>
  </xdr:oneCellAnchor>
  <xdr:oneCellAnchor>
    <xdr:from>
      <xdr:col>4</xdr:col>
      <xdr:colOff>198120</xdr:colOff>
      <xdr:row>33</xdr:row>
      <xdr:rowOff>76200</xdr:rowOff>
    </xdr:from>
    <xdr:ext cx="1840504" cy="609013"/>
    <xdr:sp macro="" textlink="">
      <xdr:nvSpPr>
        <xdr:cNvPr id="69" name="Tekstvak 68"/>
        <xdr:cNvSpPr txBox="1"/>
      </xdr:nvSpPr>
      <xdr:spPr>
        <a:xfrm>
          <a:off x="2636520" y="5562600"/>
          <a:ext cx="184050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MAXIMALE GROOTTE </a:t>
          </a:r>
        </a:p>
        <a:p>
          <a:r>
            <a:rPr lang="nl-NL" sz="1100" b="1"/>
            <a:t>ENKEL QUANTUM</a:t>
          </a:r>
        </a:p>
        <a:p>
          <a:r>
            <a:rPr lang="nl-NL" sz="1100" b="1"/>
            <a:t>AAN ZELFDE KANT OPENING</a:t>
          </a:r>
        </a:p>
      </xdr:txBody>
    </xdr:sp>
    <xdr:clientData/>
  </xdr:oneCellAnchor>
  <xdr:oneCellAnchor>
    <xdr:from>
      <xdr:col>9</xdr:col>
      <xdr:colOff>76200</xdr:colOff>
      <xdr:row>72</xdr:row>
      <xdr:rowOff>60960</xdr:rowOff>
    </xdr:from>
    <xdr:ext cx="987130" cy="781240"/>
    <xdr:sp macro="" textlink="">
      <xdr:nvSpPr>
        <xdr:cNvPr id="71" name="Tekstvak 70"/>
        <xdr:cNvSpPr txBox="1"/>
      </xdr:nvSpPr>
      <xdr:spPr>
        <a:xfrm>
          <a:off x="5562600" y="12679680"/>
          <a:ext cx="987130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7030A0"/>
              </a:solidFill>
            </a:rPr>
            <a:t>Ek max = 0,86</a:t>
          </a:r>
        </a:p>
        <a:p>
          <a:endParaRPr lang="nl-NL" sz="1100" b="1"/>
        </a:p>
        <a:p>
          <a:r>
            <a:rPr lang="nl-NL" sz="1100" b="1"/>
            <a:t>       </a:t>
          </a:r>
        </a:p>
        <a:p>
          <a:r>
            <a:rPr lang="nl-NL" sz="1100" b="1"/>
            <a:t>           0,77</a:t>
          </a:r>
        </a:p>
      </xdr:txBody>
    </xdr:sp>
    <xdr:clientData/>
  </xdr:oneCellAnchor>
  <xdr:oneCellAnchor>
    <xdr:from>
      <xdr:col>9</xdr:col>
      <xdr:colOff>160020</xdr:colOff>
      <xdr:row>68</xdr:row>
      <xdr:rowOff>137160</xdr:rowOff>
    </xdr:from>
    <xdr:ext cx="1843325" cy="436786"/>
    <xdr:sp macro="" textlink="">
      <xdr:nvSpPr>
        <xdr:cNvPr id="72" name="Tekstvak 71"/>
        <xdr:cNvSpPr txBox="1"/>
      </xdr:nvSpPr>
      <xdr:spPr>
        <a:xfrm>
          <a:off x="5646420" y="12024360"/>
          <a:ext cx="18433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NOG IETS MEER</a:t>
          </a:r>
          <a:r>
            <a:rPr lang="nl-NL" sz="1100" b="1" baseline="0"/>
            <a:t> ENERGIE</a:t>
          </a:r>
        </a:p>
        <a:p>
          <a:r>
            <a:rPr lang="nl-NL" sz="1100" b="1" baseline="0"/>
            <a:t>BEWEGING DOOR OPENING</a:t>
          </a:r>
          <a:endParaRPr lang="nl-NL" sz="1100" b="1"/>
        </a:p>
      </xdr:txBody>
    </xdr:sp>
    <xdr:clientData/>
  </xdr:oneCellAnchor>
  <xdr:oneCellAnchor>
    <xdr:from>
      <xdr:col>5</xdr:col>
      <xdr:colOff>289560</xdr:colOff>
      <xdr:row>74</xdr:row>
      <xdr:rowOff>53340</xdr:rowOff>
    </xdr:from>
    <xdr:ext cx="1262461" cy="609013"/>
    <xdr:sp macro="" textlink="">
      <xdr:nvSpPr>
        <xdr:cNvPr id="73" name="Tekstvak 72"/>
        <xdr:cNvSpPr txBox="1"/>
      </xdr:nvSpPr>
      <xdr:spPr>
        <a:xfrm>
          <a:off x="3337560" y="13037820"/>
          <a:ext cx="126246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LISSAJOUS</a:t>
          </a:r>
        </a:p>
        <a:p>
          <a:r>
            <a:rPr lang="nl-NL" sz="1100" b="1"/>
            <a:t>BEWEGING</a:t>
          </a:r>
          <a:r>
            <a:rPr lang="nl-NL" sz="1100" b="1" baseline="0"/>
            <a:t> DOOR </a:t>
          </a:r>
        </a:p>
        <a:p>
          <a:r>
            <a:rPr lang="nl-NL" sz="1100" b="1" baseline="0"/>
            <a:t>OPENING</a:t>
          </a:r>
          <a:endParaRPr lang="nl-NL" sz="1100" b="1"/>
        </a:p>
      </xdr:txBody>
    </xdr:sp>
    <xdr:clientData/>
  </xdr:oneCellAnchor>
  <xdr:oneCellAnchor>
    <xdr:from>
      <xdr:col>5</xdr:col>
      <xdr:colOff>358140</xdr:colOff>
      <xdr:row>79</xdr:row>
      <xdr:rowOff>160020</xdr:rowOff>
    </xdr:from>
    <xdr:ext cx="1388457" cy="436786"/>
    <xdr:sp macro="" textlink="">
      <xdr:nvSpPr>
        <xdr:cNvPr id="74" name="Tekstvak 73"/>
        <xdr:cNvSpPr txBox="1"/>
      </xdr:nvSpPr>
      <xdr:spPr>
        <a:xfrm>
          <a:off x="3406140" y="14058900"/>
          <a:ext cx="138845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ZIE OOK WERKBLAD </a:t>
          </a:r>
        </a:p>
        <a:p>
          <a:r>
            <a:rPr lang="nl-NL" sz="1100" b="1"/>
            <a:t>SCHR</a:t>
          </a:r>
          <a:r>
            <a:rPr lang="nl-NL" sz="1100" b="1">
              <a:latin typeface="Calibri"/>
              <a:cs typeface="Calibri"/>
            </a:rPr>
            <a:t>Ö</a:t>
          </a:r>
          <a:r>
            <a:rPr lang="nl-NL" sz="1100" b="1"/>
            <a:t>DINGER</a:t>
          </a:r>
        </a:p>
      </xdr:txBody>
    </xdr:sp>
    <xdr:clientData/>
  </xdr:oneCellAnchor>
  <xdr:oneCellAnchor>
    <xdr:from>
      <xdr:col>1</xdr:col>
      <xdr:colOff>381000</xdr:colOff>
      <xdr:row>33</xdr:row>
      <xdr:rowOff>152400</xdr:rowOff>
    </xdr:from>
    <xdr:ext cx="1203278" cy="609013"/>
    <xdr:sp macro="" textlink="">
      <xdr:nvSpPr>
        <xdr:cNvPr id="75" name="Tekstvak 74"/>
        <xdr:cNvSpPr txBox="1"/>
      </xdr:nvSpPr>
      <xdr:spPr>
        <a:xfrm>
          <a:off x="990600" y="5638800"/>
          <a:ext cx="1203278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LISSAJOUS</a:t>
          </a:r>
        </a:p>
        <a:p>
          <a:r>
            <a:rPr lang="nl-NL" sz="1100" b="1"/>
            <a:t>BEWEGING</a:t>
          </a:r>
        </a:p>
        <a:p>
          <a:r>
            <a:rPr lang="nl-NL" sz="1100" b="1"/>
            <a:t>BINNEN QUANTA</a:t>
          </a:r>
        </a:p>
      </xdr:txBody>
    </xdr:sp>
    <xdr:clientData/>
  </xdr:oneCellAnchor>
  <xdr:oneCellAnchor>
    <xdr:from>
      <xdr:col>2</xdr:col>
      <xdr:colOff>541020</xdr:colOff>
      <xdr:row>29</xdr:row>
      <xdr:rowOff>22860</xdr:rowOff>
    </xdr:from>
    <xdr:ext cx="1787412" cy="436786"/>
    <xdr:sp macro="" textlink="">
      <xdr:nvSpPr>
        <xdr:cNvPr id="70" name="Tekstvak 69"/>
        <xdr:cNvSpPr txBox="1"/>
      </xdr:nvSpPr>
      <xdr:spPr>
        <a:xfrm>
          <a:off x="1760220" y="4777740"/>
          <a:ext cx="178741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GAAT BIJNA</a:t>
          </a:r>
        </a:p>
        <a:p>
          <a:r>
            <a:rPr lang="nl-NL" sz="1100" b="1"/>
            <a:t>DOOR DE ATOOMOPENING</a:t>
          </a:r>
        </a:p>
      </xdr:txBody>
    </xdr:sp>
    <xdr:clientData/>
  </xdr:oneCellAnchor>
  <xdr:oneCellAnchor>
    <xdr:from>
      <xdr:col>8</xdr:col>
      <xdr:colOff>167640</xdr:colOff>
      <xdr:row>82</xdr:row>
      <xdr:rowOff>30480</xdr:rowOff>
    </xdr:from>
    <xdr:ext cx="549061" cy="264560"/>
    <xdr:sp macro="" textlink="">
      <xdr:nvSpPr>
        <xdr:cNvPr id="76" name="Tekstvak 75"/>
        <xdr:cNvSpPr txBox="1"/>
      </xdr:nvSpPr>
      <xdr:spPr>
        <a:xfrm>
          <a:off x="5044440" y="14478000"/>
          <a:ext cx="54906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7030A0"/>
              </a:solidFill>
            </a:rPr>
            <a:t>-0,042</a:t>
          </a:r>
        </a:p>
      </xdr:txBody>
    </xdr:sp>
    <xdr:clientData/>
  </xdr:oneCellAnchor>
  <xdr:oneCellAnchor>
    <xdr:from>
      <xdr:col>1</xdr:col>
      <xdr:colOff>411480</xdr:colOff>
      <xdr:row>83</xdr:row>
      <xdr:rowOff>30480</xdr:rowOff>
    </xdr:from>
    <xdr:ext cx="2726837" cy="436786"/>
    <xdr:sp macro="" textlink="">
      <xdr:nvSpPr>
        <xdr:cNvPr id="77" name="Tekstvak 76"/>
        <xdr:cNvSpPr txBox="1"/>
      </xdr:nvSpPr>
      <xdr:spPr>
        <a:xfrm>
          <a:off x="1021080" y="14660880"/>
          <a:ext cx="272683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EINDTAKKEN HIER TEGENGESTELD</a:t>
          </a:r>
        </a:p>
        <a:p>
          <a:r>
            <a:rPr lang="nl-NL" sz="1100" b="1"/>
            <a:t>LANGZAME CONTINUE FASEVERSCHUIVING</a:t>
          </a:r>
        </a:p>
      </xdr:txBody>
    </xdr:sp>
    <xdr:clientData/>
  </xdr:oneCellAnchor>
  <xdr:oneCellAnchor>
    <xdr:from>
      <xdr:col>9</xdr:col>
      <xdr:colOff>312420</xdr:colOff>
      <xdr:row>282</xdr:row>
      <xdr:rowOff>53340</xdr:rowOff>
    </xdr:from>
    <xdr:ext cx="2628476" cy="264560"/>
    <xdr:sp macro="" textlink="">
      <xdr:nvSpPr>
        <xdr:cNvPr id="78" name="Tekstvak 77"/>
        <xdr:cNvSpPr txBox="1"/>
      </xdr:nvSpPr>
      <xdr:spPr>
        <a:xfrm>
          <a:off x="5798820" y="50711100"/>
          <a:ext cx="26284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TOPPEN HIERBOVEN NIET WEERGEGEVEN</a:t>
          </a:r>
        </a:p>
      </xdr:txBody>
    </xdr:sp>
    <xdr:clientData/>
  </xdr:oneCellAnchor>
  <xdr:oneCellAnchor>
    <xdr:from>
      <xdr:col>11</xdr:col>
      <xdr:colOff>312420</xdr:colOff>
      <xdr:row>82</xdr:row>
      <xdr:rowOff>15240</xdr:rowOff>
    </xdr:from>
    <xdr:ext cx="884729" cy="264560"/>
    <xdr:sp macro="" textlink="">
      <xdr:nvSpPr>
        <xdr:cNvPr id="79" name="Tekstvak 78"/>
        <xdr:cNvSpPr txBox="1"/>
      </xdr:nvSpPr>
      <xdr:spPr>
        <a:xfrm>
          <a:off x="7018020" y="14462760"/>
          <a:ext cx="88472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SURPLUS Ek</a:t>
          </a:r>
        </a:p>
      </xdr:txBody>
    </xdr:sp>
    <xdr:clientData/>
  </xdr:oneCellAnchor>
</xdr:wsDr>
</file>

<file path=xl/drawings/drawing3.xml><?xml version="1.0" encoding="utf-8"?>
<c:userShapes xmlns:c="http://schemas.openxmlformats.org/drawingml/2006/chart">
  <cdr:relSizeAnchor xmlns:cdr="http://schemas.openxmlformats.org/drawingml/2006/chartDrawing">
    <cdr:from>
      <cdr:x>0.06667</cdr:x>
      <cdr:y>0.0242</cdr:y>
    </cdr:from>
    <cdr:to>
      <cdr:x>0.96667</cdr:x>
      <cdr:y>0.51891</cdr:y>
    </cdr:to>
    <cdr:sp macro="" textlink="">
      <cdr:nvSpPr>
        <cdr:cNvPr id="4" name="Rechthoek 3"/>
        <cdr:cNvSpPr/>
      </cdr:nvSpPr>
      <cdr:spPr>
        <a:xfrm xmlns:a="http://schemas.openxmlformats.org/drawingml/2006/main">
          <a:off x="304800" y="121913"/>
          <a:ext cx="4114800" cy="2491747"/>
        </a:xfrm>
        <a:prstGeom xmlns:a="http://schemas.openxmlformats.org/drawingml/2006/main" prst="rect">
          <a:avLst/>
        </a:prstGeom>
        <a:solidFill xmlns:a="http://schemas.openxmlformats.org/drawingml/2006/main">
          <a:schemeClr val="tx2">
            <a:lumMod val="20000"/>
            <a:lumOff val="80000"/>
            <a:alpha val="49000"/>
          </a:schemeClr>
        </a:solidFill>
        <a:ln xmlns:a="http://schemas.openxmlformats.org/drawingml/2006/main">
          <a:noFill/>
        </a:ln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0.83833</cdr:x>
      <cdr:y>0.88805</cdr:y>
    </cdr:from>
    <cdr:to>
      <cdr:x>0.96333</cdr:x>
      <cdr:y>0.94554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3832860" y="4472926"/>
          <a:ext cx="571500" cy="28956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Ekmax</a:t>
          </a:r>
        </a:p>
      </cdr:txBody>
    </cdr:sp>
  </cdr:relSizeAnchor>
  <cdr:relSizeAnchor xmlns:cdr="http://schemas.openxmlformats.org/drawingml/2006/chartDrawing">
    <cdr:from>
      <cdr:x>0.17</cdr:x>
      <cdr:y>0.63389</cdr:y>
    </cdr:from>
    <cdr:to>
      <cdr:x>0.43833</cdr:x>
      <cdr:y>0.81543</cdr:y>
    </cdr:to>
    <cdr:sp macro="" textlink="">
      <cdr:nvSpPr>
        <cdr:cNvPr id="3" name="Tekstvak 2"/>
        <cdr:cNvSpPr txBox="1"/>
      </cdr:nvSpPr>
      <cdr:spPr>
        <a:xfrm xmlns:a="http://schemas.openxmlformats.org/drawingml/2006/main">
          <a:off x="777240" y="3192780"/>
          <a:ext cx="122682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ALLEEN ORBITALS </a:t>
          </a:r>
        </a:p>
        <a:p xmlns:a="http://schemas.openxmlformats.org/drawingml/2006/main">
          <a:r>
            <a:rPr lang="nl-NL" sz="1100" b="1"/>
            <a:t>AAN EEN KANT</a:t>
          </a:r>
        </a:p>
      </cdr:txBody>
    </cdr:sp>
  </cdr:relSizeAnchor>
  <cdr:relSizeAnchor xmlns:cdr="http://schemas.openxmlformats.org/drawingml/2006/chartDrawing">
    <cdr:from>
      <cdr:x>0.2</cdr:x>
      <cdr:y>0.05143</cdr:y>
    </cdr:from>
    <cdr:to>
      <cdr:x>0.46834</cdr:x>
      <cdr:y>0.23298</cdr:y>
    </cdr:to>
    <cdr:sp macro="" textlink="">
      <cdr:nvSpPr>
        <cdr:cNvPr id="5" name="Tekstvak 1"/>
        <cdr:cNvSpPr txBox="1"/>
      </cdr:nvSpPr>
      <cdr:spPr>
        <a:xfrm xmlns:a="http://schemas.openxmlformats.org/drawingml/2006/main">
          <a:off x="914385" y="259057"/>
          <a:ext cx="1226850" cy="914435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ORBITALS AAN</a:t>
          </a:r>
        </a:p>
        <a:p xmlns:a="http://schemas.openxmlformats.org/drawingml/2006/main">
          <a:r>
            <a:rPr lang="nl-NL" sz="1100" b="1"/>
            <a:t>TWEE</a:t>
          </a:r>
          <a:r>
            <a:rPr lang="nl-NL" sz="1100" b="1" baseline="0"/>
            <a:t> KANTEN</a:t>
          </a:r>
          <a:endParaRPr lang="nl-NL" sz="1100" b="1"/>
        </a:p>
      </cdr:txBody>
    </cdr:sp>
  </cdr:relSizeAnchor>
</c:userShapes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0.05333</cdr:x>
      <cdr:y>0.0489</cdr:y>
    </cdr:from>
    <cdr:to>
      <cdr:x>0.29074</cdr:x>
      <cdr:y>0.13931</cdr:y>
    </cdr:to>
    <cdr:sp macro="" textlink="">
      <cdr:nvSpPr>
        <cdr:cNvPr id="2" name="Tekstvak 35"/>
        <cdr:cNvSpPr txBox="1"/>
      </cdr:nvSpPr>
      <cdr:spPr>
        <a:xfrm xmlns:a="http://schemas.openxmlformats.org/drawingml/2006/main">
          <a:off x="243840" y="236220"/>
          <a:ext cx="1085425" cy="436786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ORBITALS AAN </a:t>
          </a:r>
        </a:p>
        <a:p xmlns:a="http://schemas.openxmlformats.org/drawingml/2006/main">
          <a:r>
            <a:rPr lang="nl-NL" sz="1100" b="1"/>
            <a:t>TWEE KANTEN</a:t>
          </a:r>
        </a:p>
      </cdr:txBody>
    </cdr:sp>
  </cdr:relSizeAnchor>
  <cdr:relSizeAnchor xmlns:cdr="http://schemas.openxmlformats.org/drawingml/2006/chartDrawing">
    <cdr:from>
      <cdr:x>0.83333</cdr:x>
      <cdr:y>0.50315</cdr:y>
    </cdr:from>
    <cdr:to>
      <cdr:x>0.97333</cdr:x>
      <cdr:y>0.81703</cdr:y>
    </cdr:to>
    <cdr:sp macro="" textlink="">
      <cdr:nvSpPr>
        <cdr:cNvPr id="3" name="Rechthoek 2"/>
        <cdr:cNvSpPr/>
      </cdr:nvSpPr>
      <cdr:spPr>
        <a:xfrm xmlns:a="http://schemas.openxmlformats.org/drawingml/2006/main">
          <a:off x="3810000" y="2430780"/>
          <a:ext cx="640080" cy="1516380"/>
        </a:xfrm>
        <a:prstGeom xmlns:a="http://schemas.openxmlformats.org/drawingml/2006/main" prst="rect">
          <a:avLst/>
        </a:prstGeom>
        <a:solidFill xmlns:a="http://schemas.openxmlformats.org/drawingml/2006/main">
          <a:srgbClr val="C0504D">
            <a:alpha val="59000"/>
          </a:srgbClr>
        </a:solidFill>
        <a:ln xmlns:a="http://schemas.openxmlformats.org/drawingml/2006/main" w="25400" cap="flat" cmpd="sng" algn="ctr">
          <a:noFill/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rtlCol="0" anchor="ctr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pPr algn="ctr"/>
          <a:r>
            <a:rPr lang="nl-NL" sz="1100" b="1">
              <a:solidFill>
                <a:srgbClr val="1F497D"/>
              </a:solidFill>
            </a:rPr>
            <a:t> </a:t>
          </a:r>
        </a:p>
      </cdr:txBody>
    </cdr: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195</xdr:row>
      <xdr:rowOff>30480</xdr:rowOff>
    </xdr:from>
    <xdr:to>
      <xdr:col>15</xdr:col>
      <xdr:colOff>99060</xdr:colOff>
      <xdr:row>227</xdr:row>
      <xdr:rowOff>160020</xdr:rowOff>
    </xdr:to>
    <xdr:graphicFrame macro="">
      <xdr:nvGraphicFramePr>
        <xdr:cNvPr id="46" name="Grafiek 4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120</xdr:row>
      <xdr:rowOff>22860</xdr:rowOff>
    </xdr:from>
    <xdr:to>
      <xdr:col>7</xdr:col>
      <xdr:colOff>304800</xdr:colOff>
      <xdr:row>149</xdr:row>
      <xdr:rowOff>175260</xdr:rowOff>
    </xdr:to>
    <xdr:graphicFrame macro="">
      <xdr:nvGraphicFramePr>
        <xdr:cNvPr id="49" name="Grafiek 4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237</xdr:row>
      <xdr:rowOff>0</xdr:rowOff>
    </xdr:from>
    <xdr:to>
      <xdr:col>15</xdr:col>
      <xdr:colOff>340360</xdr:colOff>
      <xdr:row>268</xdr:row>
      <xdr:rowOff>53340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280160"/>
          <a:ext cx="9537700" cy="5722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11</xdr:col>
      <xdr:colOff>480060</xdr:colOff>
      <xdr:row>290</xdr:row>
      <xdr:rowOff>68580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024128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291</xdr:row>
      <xdr:rowOff>0</xdr:rowOff>
    </xdr:from>
    <xdr:to>
      <xdr:col>11</xdr:col>
      <xdr:colOff>480060</xdr:colOff>
      <xdr:row>311</xdr:row>
      <xdr:rowOff>68580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1115568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312</xdr:row>
      <xdr:rowOff>0</xdr:rowOff>
    </xdr:from>
    <xdr:to>
      <xdr:col>11</xdr:col>
      <xdr:colOff>480060</xdr:colOff>
      <xdr:row>332</xdr:row>
      <xdr:rowOff>68580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14996160"/>
          <a:ext cx="7239000" cy="3726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26</xdr:col>
      <xdr:colOff>662940</xdr:colOff>
      <xdr:row>244</xdr:row>
      <xdr:rowOff>0</xdr:rowOff>
    </xdr:from>
    <xdr:to>
      <xdr:col>33</xdr:col>
      <xdr:colOff>449580</xdr:colOff>
      <xdr:row>274</xdr:row>
      <xdr:rowOff>15240</xdr:rowOff>
    </xdr:to>
    <xdr:graphicFrame macro="">
      <xdr:nvGraphicFramePr>
        <xdr:cNvPr id="9" name="Grafiek 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oneCellAnchor>
    <xdr:from>
      <xdr:col>2</xdr:col>
      <xdr:colOff>220980</xdr:colOff>
      <xdr:row>145</xdr:row>
      <xdr:rowOff>45720</xdr:rowOff>
    </xdr:from>
    <xdr:ext cx="184731" cy="264560"/>
    <xdr:sp macro="" textlink="">
      <xdr:nvSpPr>
        <xdr:cNvPr id="14" name="Tekstvak 13"/>
        <xdr:cNvSpPr txBox="1"/>
      </xdr:nvSpPr>
      <xdr:spPr>
        <a:xfrm>
          <a:off x="1440180" y="53492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twoCellAnchor editAs="oneCell">
    <xdr:from>
      <xdr:col>0</xdr:col>
      <xdr:colOff>0</xdr:colOff>
      <xdr:row>341</xdr:row>
      <xdr:rowOff>0</xdr:rowOff>
    </xdr:from>
    <xdr:to>
      <xdr:col>15</xdr:col>
      <xdr:colOff>220980</xdr:colOff>
      <xdr:row>371</xdr:row>
      <xdr:rowOff>164592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24688800"/>
          <a:ext cx="9418320" cy="56509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371</xdr:row>
      <xdr:rowOff>91440</xdr:rowOff>
    </xdr:from>
    <xdr:to>
      <xdr:col>15</xdr:col>
      <xdr:colOff>335280</xdr:colOff>
      <xdr:row>402</xdr:row>
      <xdr:rowOff>141732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67955160"/>
          <a:ext cx="9532620" cy="57195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402</xdr:row>
      <xdr:rowOff>0</xdr:rowOff>
    </xdr:from>
    <xdr:to>
      <xdr:col>15</xdr:col>
      <xdr:colOff>335280</xdr:colOff>
      <xdr:row>433</xdr:row>
      <xdr:rowOff>50292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36576000"/>
          <a:ext cx="9532620" cy="57195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457200</xdr:colOff>
      <xdr:row>366</xdr:row>
      <xdr:rowOff>22860</xdr:rowOff>
    </xdr:from>
    <xdr:ext cx="1647246" cy="436786"/>
    <xdr:sp macro="" textlink="">
      <xdr:nvSpPr>
        <xdr:cNvPr id="19" name="Tekstvak 18"/>
        <xdr:cNvSpPr txBox="1"/>
      </xdr:nvSpPr>
      <xdr:spPr>
        <a:xfrm>
          <a:off x="1066800" y="30015180"/>
          <a:ext cx="164724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SAMEN WEG</a:t>
          </a:r>
        </a:p>
        <a:p>
          <a:r>
            <a:rPr lang="nl-NL" sz="1100" b="1"/>
            <a:t>WEGEN SCHEIDEN LATER</a:t>
          </a:r>
        </a:p>
      </xdr:txBody>
    </xdr:sp>
    <xdr:clientData/>
  </xdr:oneCellAnchor>
  <xdr:oneCellAnchor>
    <xdr:from>
      <xdr:col>1</xdr:col>
      <xdr:colOff>548640</xdr:colOff>
      <xdr:row>395</xdr:row>
      <xdr:rowOff>152400</xdr:rowOff>
    </xdr:from>
    <xdr:ext cx="3220112" cy="953466"/>
    <xdr:sp macro="" textlink="">
      <xdr:nvSpPr>
        <xdr:cNvPr id="20" name="Tekstvak 19"/>
        <xdr:cNvSpPr txBox="1"/>
      </xdr:nvSpPr>
      <xdr:spPr>
        <a:xfrm>
          <a:off x="1158240" y="72405240"/>
          <a:ext cx="3220112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QUANTUM 2 STUITERT OP KERN</a:t>
          </a:r>
        </a:p>
        <a:p>
          <a:r>
            <a:rPr lang="nl-NL" sz="1100" b="1"/>
            <a:t>EN QUANTA GAAN DIRECT IEDER HUN EIGEN WEG</a:t>
          </a:r>
        </a:p>
        <a:p>
          <a:endParaRPr lang="nl-NL" sz="1100" b="1"/>
        </a:p>
        <a:p>
          <a:r>
            <a:rPr lang="nl-NL" sz="1100" b="1"/>
            <a:t>ALS ER OOK EEN AANTREKKENDE KRACHT ZOU ZIJN</a:t>
          </a:r>
        </a:p>
        <a:p>
          <a:r>
            <a:rPr lang="nl-NL" sz="1100" b="1"/>
            <a:t>ZOUDEN ZE WEL SAMEN BLIJVEN</a:t>
          </a:r>
        </a:p>
      </xdr:txBody>
    </xdr:sp>
    <xdr:clientData/>
  </xdr:oneCellAnchor>
  <xdr:oneCellAnchor>
    <xdr:from>
      <xdr:col>9</xdr:col>
      <xdr:colOff>175260</xdr:colOff>
      <xdr:row>413</xdr:row>
      <xdr:rowOff>152400</xdr:rowOff>
    </xdr:from>
    <xdr:ext cx="3332579" cy="264560"/>
    <xdr:sp macro="" textlink="">
      <xdr:nvSpPr>
        <xdr:cNvPr id="21" name="Tekstvak 20"/>
        <xdr:cNvSpPr txBox="1"/>
      </xdr:nvSpPr>
      <xdr:spPr>
        <a:xfrm>
          <a:off x="5661660" y="38740080"/>
          <a:ext cx="333257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QUANTUM 1 DRUKT QUANTUM</a:t>
          </a:r>
          <a:r>
            <a:rPr lang="nl-NL" sz="1100" b="1" baseline="0"/>
            <a:t> 2 DOOR DE OPENING</a:t>
          </a:r>
          <a:endParaRPr lang="nl-NL" sz="1100" b="1"/>
        </a:p>
      </xdr:txBody>
    </xdr:sp>
    <xdr:clientData/>
  </xdr:oneCellAnchor>
  <xdr:oneCellAnchor>
    <xdr:from>
      <xdr:col>11</xdr:col>
      <xdr:colOff>320040</xdr:colOff>
      <xdr:row>357</xdr:row>
      <xdr:rowOff>160020</xdr:rowOff>
    </xdr:from>
    <xdr:ext cx="2141220" cy="693420"/>
    <xdr:sp macro="" textlink="">
      <xdr:nvSpPr>
        <xdr:cNvPr id="22" name="Tekstvak 21"/>
        <xdr:cNvSpPr txBox="1"/>
      </xdr:nvSpPr>
      <xdr:spPr>
        <a:xfrm>
          <a:off x="7025640" y="28506420"/>
          <a:ext cx="2141220" cy="6934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CARONA'S</a:t>
          </a:r>
          <a:r>
            <a:rPr lang="nl-NL" sz="1100" b="1" baseline="0"/>
            <a:t> VERTEGENWOORDIGEN</a:t>
          </a:r>
        </a:p>
        <a:p>
          <a:r>
            <a:rPr lang="nl-NL" sz="1100" b="1" baseline="0"/>
            <a:t>ENERGIE ONBALANS</a:t>
          </a:r>
          <a:endParaRPr lang="nl-NL" sz="1100" b="1"/>
        </a:p>
      </xdr:txBody>
    </xdr:sp>
    <xdr:clientData/>
  </xdr:oneCellAnchor>
  <xdr:twoCellAnchor>
    <xdr:from>
      <xdr:col>35</xdr:col>
      <xdr:colOff>0</xdr:colOff>
      <xdr:row>244</xdr:row>
      <xdr:rowOff>7620</xdr:rowOff>
    </xdr:from>
    <xdr:to>
      <xdr:col>42</xdr:col>
      <xdr:colOff>304800</xdr:colOff>
      <xdr:row>273</xdr:row>
      <xdr:rowOff>160020</xdr:rowOff>
    </xdr:to>
    <xdr:graphicFrame macro="">
      <xdr:nvGraphicFramePr>
        <xdr:cNvPr id="26" name="Grafiek 2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42</xdr:col>
      <xdr:colOff>327660</xdr:colOff>
      <xdr:row>244</xdr:row>
      <xdr:rowOff>0</xdr:rowOff>
    </xdr:from>
    <xdr:to>
      <xdr:col>50</xdr:col>
      <xdr:colOff>22860</xdr:colOff>
      <xdr:row>273</xdr:row>
      <xdr:rowOff>152400</xdr:rowOff>
    </xdr:to>
    <xdr:graphicFrame macro="">
      <xdr:nvGraphicFramePr>
        <xdr:cNvPr id="27" name="Grafiek 26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 editAs="oneCell">
    <xdr:from>
      <xdr:col>0</xdr:col>
      <xdr:colOff>0</xdr:colOff>
      <xdr:row>475</xdr:row>
      <xdr:rowOff>53340</xdr:rowOff>
    </xdr:from>
    <xdr:to>
      <xdr:col>15</xdr:col>
      <xdr:colOff>149860</xdr:colOff>
      <xdr:row>505</xdr:row>
      <xdr:rowOff>175260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43213020"/>
          <a:ext cx="9347200" cy="5608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556260</xdr:colOff>
      <xdr:row>495</xdr:row>
      <xdr:rowOff>7620</xdr:rowOff>
    </xdr:from>
    <xdr:ext cx="690958" cy="436786"/>
    <xdr:sp macro="" textlink="">
      <xdr:nvSpPr>
        <xdr:cNvPr id="29" name="Tekstvak 28"/>
        <xdr:cNvSpPr txBox="1"/>
      </xdr:nvSpPr>
      <xdr:spPr>
        <a:xfrm>
          <a:off x="1165860" y="46824900"/>
          <a:ext cx="69095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VEEL</a:t>
          </a:r>
        </a:p>
        <a:p>
          <a:r>
            <a:rPr lang="nl-NL" sz="1100" b="1"/>
            <a:t>ENERGIE</a:t>
          </a:r>
        </a:p>
      </xdr:txBody>
    </xdr:sp>
    <xdr:clientData/>
  </xdr:oneCellAnchor>
  <xdr:oneCellAnchor>
    <xdr:from>
      <xdr:col>5</xdr:col>
      <xdr:colOff>220980</xdr:colOff>
      <xdr:row>494</xdr:row>
      <xdr:rowOff>15240</xdr:rowOff>
    </xdr:from>
    <xdr:ext cx="699038" cy="436786"/>
    <xdr:sp macro="" textlink="">
      <xdr:nvSpPr>
        <xdr:cNvPr id="30" name="Tekstvak 29"/>
        <xdr:cNvSpPr txBox="1"/>
      </xdr:nvSpPr>
      <xdr:spPr>
        <a:xfrm>
          <a:off x="3268980" y="46649640"/>
          <a:ext cx="69903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WEINIG</a:t>
          </a:r>
        </a:p>
        <a:p>
          <a:r>
            <a:rPr lang="nl-NL" sz="1100" b="1"/>
            <a:t>ENERGIE</a:t>
          </a:r>
        </a:p>
      </xdr:txBody>
    </xdr:sp>
    <xdr:clientData/>
  </xdr:oneCellAnchor>
  <xdr:twoCellAnchor>
    <xdr:from>
      <xdr:col>66</xdr:col>
      <xdr:colOff>571500</xdr:colOff>
      <xdr:row>322</xdr:row>
      <xdr:rowOff>106680</xdr:rowOff>
    </xdr:from>
    <xdr:to>
      <xdr:col>82</xdr:col>
      <xdr:colOff>472440</xdr:colOff>
      <xdr:row>357</xdr:row>
      <xdr:rowOff>45720</xdr:rowOff>
    </xdr:to>
    <xdr:graphicFrame macro="">
      <xdr:nvGraphicFramePr>
        <xdr:cNvPr id="33" name="Grafiek 3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0</xdr:colOff>
      <xdr:row>163</xdr:row>
      <xdr:rowOff>0</xdr:rowOff>
    </xdr:from>
    <xdr:to>
      <xdr:col>15</xdr:col>
      <xdr:colOff>83820</xdr:colOff>
      <xdr:row>194</xdr:row>
      <xdr:rowOff>121920</xdr:rowOff>
    </xdr:to>
    <xdr:graphicFrame macro="">
      <xdr:nvGraphicFramePr>
        <xdr:cNvPr id="35" name="Grafiek 3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oneCellAnchor>
    <xdr:from>
      <xdr:col>2</xdr:col>
      <xdr:colOff>556260</xdr:colOff>
      <xdr:row>163</xdr:row>
      <xdr:rowOff>175260</xdr:rowOff>
    </xdr:from>
    <xdr:ext cx="810543" cy="264560"/>
    <xdr:sp macro="" textlink="">
      <xdr:nvSpPr>
        <xdr:cNvPr id="36" name="Tekstvak 35"/>
        <xdr:cNvSpPr txBox="1"/>
      </xdr:nvSpPr>
      <xdr:spPr>
        <a:xfrm>
          <a:off x="1775460" y="749046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1</a:t>
          </a:r>
        </a:p>
      </xdr:txBody>
    </xdr:sp>
    <xdr:clientData/>
  </xdr:oneCellAnchor>
  <xdr:oneCellAnchor>
    <xdr:from>
      <xdr:col>6</xdr:col>
      <xdr:colOff>15240</xdr:colOff>
      <xdr:row>163</xdr:row>
      <xdr:rowOff>175260</xdr:rowOff>
    </xdr:from>
    <xdr:ext cx="810543" cy="264560"/>
    <xdr:sp macro="" textlink="">
      <xdr:nvSpPr>
        <xdr:cNvPr id="37" name="Tekstvak 36"/>
        <xdr:cNvSpPr txBox="1"/>
      </xdr:nvSpPr>
      <xdr:spPr>
        <a:xfrm>
          <a:off x="3672840" y="749046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2</a:t>
          </a:r>
        </a:p>
      </xdr:txBody>
    </xdr:sp>
    <xdr:clientData/>
  </xdr:oneCellAnchor>
  <xdr:oneCellAnchor>
    <xdr:from>
      <xdr:col>9</xdr:col>
      <xdr:colOff>175260</xdr:colOff>
      <xdr:row>163</xdr:row>
      <xdr:rowOff>22860</xdr:rowOff>
    </xdr:from>
    <xdr:ext cx="2414507" cy="1470146"/>
    <xdr:sp macro="" textlink="">
      <xdr:nvSpPr>
        <xdr:cNvPr id="38" name="Tekstvak 37"/>
        <xdr:cNvSpPr txBox="1"/>
      </xdr:nvSpPr>
      <xdr:spPr>
        <a:xfrm>
          <a:off x="5661660" y="7338060"/>
          <a:ext cx="2414507" cy="14701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DE QUANTA</a:t>
          </a:r>
          <a:r>
            <a:rPr lang="nl-NL" sz="1100" b="1" baseline="0">
              <a:solidFill>
                <a:srgbClr val="C00000"/>
              </a:solidFill>
            </a:rPr>
            <a:t> WILLEN KLEIN BLIJVEN</a:t>
          </a:r>
        </a:p>
        <a:p>
          <a:r>
            <a:rPr lang="nl-NL" sz="1100" b="1" baseline="0">
              <a:solidFill>
                <a:srgbClr val="C00000"/>
              </a:solidFill>
            </a:rPr>
            <a:t>NIET TE VEEL ENERGIE PER QUANTUM</a:t>
          </a:r>
        </a:p>
        <a:p>
          <a:r>
            <a:rPr lang="nl-NL" sz="1100" b="1" baseline="0">
              <a:solidFill>
                <a:srgbClr val="C00000"/>
              </a:solidFill>
            </a:rPr>
            <a:t>EEN VASTE PLEK</a:t>
          </a:r>
        </a:p>
        <a:p>
          <a:r>
            <a:rPr lang="nl-NL" sz="1100" b="1" baseline="0">
              <a:solidFill>
                <a:srgbClr val="C00000"/>
              </a:solidFill>
            </a:rPr>
            <a:t>EEN ZELFDE HOGERE FREQUENTIE</a:t>
          </a:r>
        </a:p>
        <a:p>
          <a:endParaRPr lang="nl-NL" sz="1100" b="1" baseline="0">
            <a:solidFill>
              <a:srgbClr val="C00000"/>
            </a:solidFill>
          </a:endParaRPr>
        </a:p>
        <a:p>
          <a:endParaRPr lang="nl-NL" sz="1100" b="1" baseline="0">
            <a:solidFill>
              <a:srgbClr val="C00000"/>
            </a:solidFill>
          </a:endParaRPr>
        </a:p>
        <a:p>
          <a:endParaRPr lang="nl-NL" sz="1100" b="1" baseline="0">
            <a:solidFill>
              <a:srgbClr val="C00000"/>
            </a:solidFill>
          </a:endParaRPr>
        </a:p>
        <a:p>
          <a:endParaRPr lang="nl-NL" sz="1100" b="1">
            <a:solidFill>
              <a:srgbClr val="C00000"/>
            </a:solidFill>
          </a:endParaRPr>
        </a:p>
      </xdr:txBody>
    </xdr:sp>
    <xdr:clientData/>
  </xdr:oneCellAnchor>
  <xdr:oneCellAnchor>
    <xdr:from>
      <xdr:col>4</xdr:col>
      <xdr:colOff>175260</xdr:colOff>
      <xdr:row>182</xdr:row>
      <xdr:rowOff>45720</xdr:rowOff>
    </xdr:from>
    <xdr:ext cx="1082348" cy="530658"/>
    <xdr:sp macro="" textlink="">
      <xdr:nvSpPr>
        <xdr:cNvPr id="44" name="Tekstvak 43"/>
        <xdr:cNvSpPr txBox="1"/>
      </xdr:nvSpPr>
      <xdr:spPr>
        <a:xfrm>
          <a:off x="2613660" y="13213080"/>
          <a:ext cx="1082348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400" b="1">
              <a:solidFill>
                <a:schemeClr val="tx2"/>
              </a:solidFill>
            </a:rPr>
            <a:t>SPLITSINGS </a:t>
          </a:r>
        </a:p>
        <a:p>
          <a:r>
            <a:rPr lang="nl-NL" sz="1400" b="1">
              <a:solidFill>
                <a:schemeClr val="tx2"/>
              </a:solidFill>
            </a:rPr>
            <a:t>TRANSITIE ?</a:t>
          </a:r>
        </a:p>
      </xdr:txBody>
    </xdr:sp>
    <xdr:clientData/>
  </xdr:oneCellAnchor>
  <xdr:oneCellAnchor>
    <xdr:from>
      <xdr:col>1</xdr:col>
      <xdr:colOff>45720</xdr:colOff>
      <xdr:row>211</xdr:row>
      <xdr:rowOff>15240</xdr:rowOff>
    </xdr:from>
    <xdr:ext cx="1308115" cy="781240"/>
    <xdr:sp macro="" textlink="">
      <xdr:nvSpPr>
        <xdr:cNvPr id="45" name="Tekstvak 44"/>
        <xdr:cNvSpPr txBox="1"/>
      </xdr:nvSpPr>
      <xdr:spPr>
        <a:xfrm>
          <a:off x="655320" y="16291560"/>
          <a:ext cx="1308115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2"/>
              </a:solidFill>
            </a:rPr>
            <a:t>HIER BEGINT DE </a:t>
          </a:r>
        </a:p>
        <a:p>
          <a:r>
            <a:rPr lang="nl-NL" sz="1100" b="1">
              <a:solidFill>
                <a:schemeClr val="tx2"/>
              </a:solidFill>
            </a:rPr>
            <a:t>OPDELING VAN DE </a:t>
          </a:r>
        </a:p>
        <a:p>
          <a:r>
            <a:rPr lang="nl-NL" sz="1100" b="1">
              <a:solidFill>
                <a:schemeClr val="tx2"/>
              </a:solidFill>
            </a:rPr>
            <a:t>ENERGIE  EN</a:t>
          </a:r>
          <a:r>
            <a:rPr lang="nl-NL" sz="1100" b="1" baseline="0">
              <a:solidFill>
                <a:schemeClr val="tx2"/>
              </a:solidFill>
            </a:rPr>
            <a:t> DE </a:t>
          </a:r>
        </a:p>
        <a:p>
          <a:r>
            <a:rPr lang="nl-NL" sz="1100" b="1" baseline="0">
              <a:solidFill>
                <a:schemeClr val="tx2"/>
              </a:solidFill>
            </a:rPr>
            <a:t>QUANTIFICERING</a:t>
          </a:r>
          <a:endParaRPr lang="nl-NL" sz="1100" b="1">
            <a:solidFill>
              <a:schemeClr val="tx2"/>
            </a:solidFill>
          </a:endParaRPr>
        </a:p>
      </xdr:txBody>
    </xdr:sp>
    <xdr:clientData/>
  </xdr:oneCellAnchor>
  <xdr:twoCellAnchor>
    <xdr:from>
      <xdr:col>3</xdr:col>
      <xdr:colOff>91440</xdr:colOff>
      <xdr:row>211</xdr:row>
      <xdr:rowOff>99060</xdr:rowOff>
    </xdr:from>
    <xdr:to>
      <xdr:col>3</xdr:col>
      <xdr:colOff>502920</xdr:colOff>
      <xdr:row>212</xdr:row>
      <xdr:rowOff>91440</xdr:rowOff>
    </xdr:to>
    <xdr:cxnSp macro="">
      <xdr:nvCxnSpPr>
        <xdr:cNvPr id="47" name="Rechte verbindingslijn met pijl 46"/>
        <xdr:cNvCxnSpPr/>
      </xdr:nvCxnSpPr>
      <xdr:spPr>
        <a:xfrm flipV="1">
          <a:off x="1920240" y="16375380"/>
          <a:ext cx="411480" cy="175260"/>
        </a:xfrm>
        <a:prstGeom prst="straightConnector1">
          <a:avLst/>
        </a:prstGeom>
        <a:ln w="285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297180</xdr:colOff>
      <xdr:row>165</xdr:row>
      <xdr:rowOff>76200</xdr:rowOff>
    </xdr:from>
    <xdr:to>
      <xdr:col>3</xdr:col>
      <xdr:colOff>327660</xdr:colOff>
      <xdr:row>226</xdr:row>
      <xdr:rowOff>22860</xdr:rowOff>
    </xdr:to>
    <xdr:cxnSp macro="">
      <xdr:nvCxnSpPr>
        <xdr:cNvPr id="34" name="Rechte verbindingslijn 33"/>
        <xdr:cNvCxnSpPr/>
      </xdr:nvCxnSpPr>
      <xdr:spPr>
        <a:xfrm flipH="1">
          <a:off x="2125980" y="7757160"/>
          <a:ext cx="30480" cy="11285220"/>
        </a:xfrm>
        <a:prstGeom prst="line">
          <a:avLst/>
        </a:prstGeom>
        <a:ln>
          <a:prstDash val="lgDash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335280</xdr:colOff>
      <xdr:row>165</xdr:row>
      <xdr:rowOff>60960</xdr:rowOff>
    </xdr:from>
    <xdr:to>
      <xdr:col>6</xdr:col>
      <xdr:colOff>350520</xdr:colOff>
      <xdr:row>226</xdr:row>
      <xdr:rowOff>22860</xdr:rowOff>
    </xdr:to>
    <xdr:cxnSp macro="">
      <xdr:nvCxnSpPr>
        <xdr:cNvPr id="39" name="Rechte verbindingslijn 38"/>
        <xdr:cNvCxnSpPr/>
      </xdr:nvCxnSpPr>
      <xdr:spPr>
        <a:xfrm flipH="1">
          <a:off x="3992880" y="7741920"/>
          <a:ext cx="15240" cy="11300460"/>
        </a:xfrm>
        <a:prstGeom prst="line">
          <a:avLst/>
        </a:prstGeom>
        <a:ln>
          <a:prstDash val="lgDash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53340</xdr:colOff>
      <xdr:row>178</xdr:row>
      <xdr:rowOff>30480</xdr:rowOff>
    </xdr:from>
    <xdr:to>
      <xdr:col>8</xdr:col>
      <xdr:colOff>91440</xdr:colOff>
      <xdr:row>226</xdr:row>
      <xdr:rowOff>45720</xdr:rowOff>
    </xdr:to>
    <xdr:cxnSp macro="">
      <xdr:nvCxnSpPr>
        <xdr:cNvPr id="41" name="Rechte verbindingslijn 40"/>
        <xdr:cNvCxnSpPr/>
      </xdr:nvCxnSpPr>
      <xdr:spPr>
        <a:xfrm>
          <a:off x="4930140" y="10088880"/>
          <a:ext cx="38100" cy="8976360"/>
        </a:xfrm>
        <a:prstGeom prst="line">
          <a:avLst/>
        </a:prstGeom>
        <a:ln>
          <a:prstDash val="lgDash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403860</xdr:colOff>
      <xdr:row>171</xdr:row>
      <xdr:rowOff>167640</xdr:rowOff>
    </xdr:from>
    <xdr:to>
      <xdr:col>8</xdr:col>
      <xdr:colOff>335280</xdr:colOff>
      <xdr:row>171</xdr:row>
      <xdr:rowOff>175260</xdr:rowOff>
    </xdr:to>
    <xdr:cxnSp macro="">
      <xdr:nvCxnSpPr>
        <xdr:cNvPr id="50" name="Rechte verbindingslijn 49"/>
        <xdr:cNvCxnSpPr/>
      </xdr:nvCxnSpPr>
      <xdr:spPr>
        <a:xfrm>
          <a:off x="4061460" y="8945880"/>
          <a:ext cx="1150620" cy="76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381000</xdr:colOff>
      <xdr:row>172</xdr:row>
      <xdr:rowOff>91440</xdr:rowOff>
    </xdr:from>
    <xdr:to>
      <xdr:col>8</xdr:col>
      <xdr:colOff>327660</xdr:colOff>
      <xdr:row>172</xdr:row>
      <xdr:rowOff>106680</xdr:rowOff>
    </xdr:to>
    <xdr:cxnSp macro="">
      <xdr:nvCxnSpPr>
        <xdr:cNvPr id="51" name="Rechte verbindingslijn 50"/>
        <xdr:cNvCxnSpPr/>
      </xdr:nvCxnSpPr>
      <xdr:spPr>
        <a:xfrm>
          <a:off x="4038600" y="9052560"/>
          <a:ext cx="1165860" cy="152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289560</xdr:colOff>
      <xdr:row>170</xdr:row>
      <xdr:rowOff>53340</xdr:rowOff>
    </xdr:from>
    <xdr:to>
      <xdr:col>8</xdr:col>
      <xdr:colOff>289560</xdr:colOff>
      <xdr:row>171</xdr:row>
      <xdr:rowOff>175260</xdr:rowOff>
    </xdr:to>
    <xdr:cxnSp macro="">
      <xdr:nvCxnSpPr>
        <xdr:cNvPr id="53" name="Rechte verbindingslijn met pijl 52"/>
        <xdr:cNvCxnSpPr/>
      </xdr:nvCxnSpPr>
      <xdr:spPr>
        <a:xfrm>
          <a:off x="5166360" y="8648700"/>
          <a:ext cx="0" cy="3048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289560</xdr:colOff>
      <xdr:row>170</xdr:row>
      <xdr:rowOff>99060</xdr:rowOff>
    </xdr:from>
    <xdr:to>
      <xdr:col>8</xdr:col>
      <xdr:colOff>289560</xdr:colOff>
      <xdr:row>173</xdr:row>
      <xdr:rowOff>137160</xdr:rowOff>
    </xdr:to>
    <xdr:cxnSp macro="">
      <xdr:nvCxnSpPr>
        <xdr:cNvPr id="56" name="Rechte verbindingslijn 55"/>
        <xdr:cNvCxnSpPr/>
      </xdr:nvCxnSpPr>
      <xdr:spPr>
        <a:xfrm>
          <a:off x="5166360" y="8694420"/>
          <a:ext cx="0" cy="5867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289560</xdr:colOff>
      <xdr:row>172</xdr:row>
      <xdr:rowOff>106680</xdr:rowOff>
    </xdr:from>
    <xdr:to>
      <xdr:col>8</xdr:col>
      <xdr:colOff>289560</xdr:colOff>
      <xdr:row>174</xdr:row>
      <xdr:rowOff>60960</xdr:rowOff>
    </xdr:to>
    <xdr:cxnSp macro="">
      <xdr:nvCxnSpPr>
        <xdr:cNvPr id="57" name="Rechte verbindingslijn met pijl 56"/>
        <xdr:cNvCxnSpPr/>
      </xdr:nvCxnSpPr>
      <xdr:spPr>
        <a:xfrm flipV="1">
          <a:off x="5166360" y="9067800"/>
          <a:ext cx="0" cy="3200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60960</xdr:colOff>
      <xdr:row>186</xdr:row>
      <xdr:rowOff>129540</xdr:rowOff>
    </xdr:from>
    <xdr:to>
      <xdr:col>14</xdr:col>
      <xdr:colOff>274320</xdr:colOff>
      <xdr:row>186</xdr:row>
      <xdr:rowOff>137160</xdr:rowOff>
    </xdr:to>
    <xdr:cxnSp macro="">
      <xdr:nvCxnSpPr>
        <xdr:cNvPr id="63" name="Rechte verbindingslijn met pijl 62"/>
        <xdr:cNvCxnSpPr/>
      </xdr:nvCxnSpPr>
      <xdr:spPr>
        <a:xfrm flipV="1">
          <a:off x="4937760" y="14028420"/>
          <a:ext cx="387096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304800</xdr:colOff>
      <xdr:row>186</xdr:row>
      <xdr:rowOff>121920</xdr:rowOff>
    </xdr:from>
    <xdr:to>
      <xdr:col>8</xdr:col>
      <xdr:colOff>68580</xdr:colOff>
      <xdr:row>186</xdr:row>
      <xdr:rowOff>129540</xdr:rowOff>
    </xdr:to>
    <xdr:cxnSp macro="">
      <xdr:nvCxnSpPr>
        <xdr:cNvPr id="67" name="Rechte verbindingslijn met pijl 66"/>
        <xdr:cNvCxnSpPr/>
      </xdr:nvCxnSpPr>
      <xdr:spPr>
        <a:xfrm>
          <a:off x="2133600" y="14020800"/>
          <a:ext cx="281178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30480</xdr:colOff>
      <xdr:row>166</xdr:row>
      <xdr:rowOff>121920</xdr:rowOff>
    </xdr:from>
    <xdr:to>
      <xdr:col>5</xdr:col>
      <xdr:colOff>53340</xdr:colOff>
      <xdr:row>225</xdr:row>
      <xdr:rowOff>160020</xdr:rowOff>
    </xdr:to>
    <xdr:cxnSp macro="">
      <xdr:nvCxnSpPr>
        <xdr:cNvPr id="72" name="Rechte verbindingslijn 71"/>
        <xdr:cNvCxnSpPr/>
      </xdr:nvCxnSpPr>
      <xdr:spPr>
        <a:xfrm flipH="1">
          <a:off x="3078480" y="7985760"/>
          <a:ext cx="22860" cy="11010900"/>
        </a:xfrm>
        <a:prstGeom prst="line">
          <a:avLst/>
        </a:prstGeom>
        <a:ln>
          <a:prstDash val="lgDash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87</xdr:col>
      <xdr:colOff>22860</xdr:colOff>
      <xdr:row>321</xdr:row>
      <xdr:rowOff>167640</xdr:rowOff>
    </xdr:from>
    <xdr:to>
      <xdr:col>98</xdr:col>
      <xdr:colOff>449580</xdr:colOff>
      <xdr:row>357</xdr:row>
      <xdr:rowOff>114300</xdr:rowOff>
    </xdr:to>
    <xdr:graphicFrame macro="">
      <xdr:nvGraphicFramePr>
        <xdr:cNvPr id="43" name="Grafiek 4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26</xdr:col>
      <xdr:colOff>388620</xdr:colOff>
      <xdr:row>276</xdr:row>
      <xdr:rowOff>121920</xdr:rowOff>
    </xdr:from>
    <xdr:to>
      <xdr:col>33</xdr:col>
      <xdr:colOff>175260</xdr:colOff>
      <xdr:row>291</xdr:row>
      <xdr:rowOff>121920</xdr:rowOff>
    </xdr:to>
    <xdr:graphicFrame macro="">
      <xdr:nvGraphicFramePr>
        <xdr:cNvPr id="48" name="Grafiek 4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7</xdr:col>
      <xdr:colOff>327660</xdr:colOff>
      <xdr:row>120</xdr:row>
      <xdr:rowOff>30480</xdr:rowOff>
    </xdr:from>
    <xdr:to>
      <xdr:col>15</xdr:col>
      <xdr:colOff>22860</xdr:colOff>
      <xdr:row>150</xdr:row>
      <xdr:rowOff>0</xdr:rowOff>
    </xdr:to>
    <xdr:graphicFrame macro="">
      <xdr:nvGraphicFramePr>
        <xdr:cNvPr id="52" name="Grafiek 5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oneCellAnchor>
    <xdr:from>
      <xdr:col>1</xdr:col>
      <xdr:colOff>53340</xdr:colOff>
      <xdr:row>165</xdr:row>
      <xdr:rowOff>0</xdr:rowOff>
    </xdr:from>
    <xdr:ext cx="1607363" cy="1219565"/>
    <xdr:sp macro="" textlink="">
      <xdr:nvSpPr>
        <xdr:cNvPr id="61" name="Tekstvak 60"/>
        <xdr:cNvSpPr txBox="1"/>
      </xdr:nvSpPr>
      <xdr:spPr>
        <a:xfrm>
          <a:off x="662940" y="10058400"/>
          <a:ext cx="1607363" cy="12195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chemeClr val="tx2"/>
              </a:solidFill>
            </a:rPr>
            <a:t>ZET KIN. ENERGIE OM </a:t>
          </a:r>
        </a:p>
        <a:p>
          <a:r>
            <a:rPr lang="nl-NL" sz="1200" b="1">
              <a:solidFill>
                <a:schemeClr val="tx2"/>
              </a:solidFill>
            </a:rPr>
            <a:t>IN POT.</a:t>
          </a:r>
          <a:r>
            <a:rPr lang="nl-NL" sz="1200" b="1" baseline="0">
              <a:solidFill>
                <a:schemeClr val="tx2"/>
              </a:solidFill>
            </a:rPr>
            <a:t> ENERGIE</a:t>
          </a:r>
        </a:p>
        <a:p>
          <a:r>
            <a:rPr lang="nl-NL" sz="1200" b="1">
              <a:solidFill>
                <a:schemeClr val="tx2"/>
              </a:solidFill>
            </a:rPr>
            <a:t>SPRINGT NAAR</a:t>
          </a:r>
        </a:p>
        <a:p>
          <a:r>
            <a:rPr lang="nl-NL" sz="1200" b="1">
              <a:solidFill>
                <a:schemeClr val="tx2"/>
              </a:solidFill>
            </a:rPr>
            <a:t>HOGERE FREQUENTIE</a:t>
          </a:r>
        </a:p>
        <a:p>
          <a:r>
            <a:rPr lang="nl-NL" sz="1200" b="1">
              <a:solidFill>
                <a:schemeClr val="tx2"/>
              </a:solidFill>
            </a:rPr>
            <a:t>KLEINE AMPLITUDE</a:t>
          </a:r>
        </a:p>
        <a:p>
          <a:r>
            <a:rPr lang="nl-NL" sz="1200" b="1">
              <a:solidFill>
                <a:schemeClr val="tx2"/>
              </a:solidFill>
            </a:rPr>
            <a:t>WEINIG KIN. ENERGIE</a:t>
          </a:r>
        </a:p>
      </xdr:txBody>
    </xdr:sp>
    <xdr:clientData/>
  </xdr:oneCellAnchor>
  <xdr:twoCellAnchor>
    <xdr:from>
      <xdr:col>3</xdr:col>
      <xdr:colOff>304800</xdr:colOff>
      <xdr:row>211</xdr:row>
      <xdr:rowOff>38100</xdr:rowOff>
    </xdr:from>
    <xdr:to>
      <xdr:col>3</xdr:col>
      <xdr:colOff>571500</xdr:colOff>
      <xdr:row>225</xdr:row>
      <xdr:rowOff>38100</xdr:rowOff>
    </xdr:to>
    <xdr:cxnSp macro="">
      <xdr:nvCxnSpPr>
        <xdr:cNvPr id="92" name="Rechte verbindingslijn met pijl 91"/>
        <xdr:cNvCxnSpPr/>
      </xdr:nvCxnSpPr>
      <xdr:spPr>
        <a:xfrm flipH="1">
          <a:off x="2133600" y="16314420"/>
          <a:ext cx="266700" cy="2560320"/>
        </a:xfrm>
        <a:prstGeom prst="straightConnector1">
          <a:avLst/>
        </a:prstGeom>
        <a:ln w="28575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579120</xdr:colOff>
      <xdr:row>211</xdr:row>
      <xdr:rowOff>38100</xdr:rowOff>
    </xdr:from>
    <xdr:to>
      <xdr:col>6</xdr:col>
      <xdr:colOff>342900</xdr:colOff>
      <xdr:row>224</xdr:row>
      <xdr:rowOff>175260</xdr:rowOff>
    </xdr:to>
    <xdr:cxnSp macro="">
      <xdr:nvCxnSpPr>
        <xdr:cNvPr id="93" name="Rechte verbindingslijn met pijl 92"/>
        <xdr:cNvCxnSpPr/>
      </xdr:nvCxnSpPr>
      <xdr:spPr>
        <a:xfrm>
          <a:off x="2407920" y="16314420"/>
          <a:ext cx="1592580" cy="2514600"/>
        </a:xfrm>
        <a:prstGeom prst="straightConnector1">
          <a:avLst/>
        </a:prstGeom>
        <a:ln w="28575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182880</xdr:colOff>
      <xdr:row>215</xdr:row>
      <xdr:rowOff>76200</xdr:rowOff>
    </xdr:from>
    <xdr:to>
      <xdr:col>4</xdr:col>
      <xdr:colOff>342900</xdr:colOff>
      <xdr:row>217</xdr:row>
      <xdr:rowOff>0</xdr:rowOff>
    </xdr:to>
    <xdr:cxnSp macro="">
      <xdr:nvCxnSpPr>
        <xdr:cNvPr id="96" name="Rechte verbindingslijn met pijl 95"/>
        <xdr:cNvCxnSpPr/>
      </xdr:nvCxnSpPr>
      <xdr:spPr>
        <a:xfrm flipH="1" flipV="1">
          <a:off x="2621280" y="17084040"/>
          <a:ext cx="160020" cy="289560"/>
        </a:xfrm>
        <a:prstGeom prst="straightConnector1">
          <a:avLst/>
        </a:prstGeom>
        <a:ln w="28575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198120</xdr:colOff>
      <xdr:row>211</xdr:row>
      <xdr:rowOff>45720</xdr:rowOff>
    </xdr:from>
    <xdr:to>
      <xdr:col>5</xdr:col>
      <xdr:colOff>281940</xdr:colOff>
      <xdr:row>211</xdr:row>
      <xdr:rowOff>53340</xdr:rowOff>
    </xdr:to>
    <xdr:cxnSp macro="">
      <xdr:nvCxnSpPr>
        <xdr:cNvPr id="110" name="Rechte verbindingslijn 109"/>
        <xdr:cNvCxnSpPr/>
      </xdr:nvCxnSpPr>
      <xdr:spPr>
        <a:xfrm flipV="1">
          <a:off x="1417320" y="16322040"/>
          <a:ext cx="1912620" cy="7620"/>
        </a:xfrm>
        <a:prstGeom prst="line">
          <a:avLst/>
        </a:prstGeom>
        <a:ln w="1270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15240</xdr:colOff>
      <xdr:row>219</xdr:row>
      <xdr:rowOff>38100</xdr:rowOff>
    </xdr:from>
    <xdr:to>
      <xdr:col>6</xdr:col>
      <xdr:colOff>548640</xdr:colOff>
      <xdr:row>219</xdr:row>
      <xdr:rowOff>60960</xdr:rowOff>
    </xdr:to>
    <xdr:cxnSp macro="">
      <xdr:nvCxnSpPr>
        <xdr:cNvPr id="113" name="Rechte verbindingslijn 112"/>
        <xdr:cNvCxnSpPr/>
      </xdr:nvCxnSpPr>
      <xdr:spPr>
        <a:xfrm>
          <a:off x="624840" y="17777460"/>
          <a:ext cx="3581400" cy="22860"/>
        </a:xfrm>
        <a:prstGeom prst="line">
          <a:avLst/>
        </a:prstGeom>
        <a:ln w="1270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556260</xdr:colOff>
      <xdr:row>218</xdr:row>
      <xdr:rowOff>106680</xdr:rowOff>
    </xdr:from>
    <xdr:to>
      <xdr:col>2</xdr:col>
      <xdr:colOff>579120</xdr:colOff>
      <xdr:row>226</xdr:row>
      <xdr:rowOff>22860</xdr:rowOff>
    </xdr:to>
    <xdr:cxnSp macro="">
      <xdr:nvCxnSpPr>
        <xdr:cNvPr id="116" name="Rechte verbindingslijn met pijl 115"/>
        <xdr:cNvCxnSpPr/>
      </xdr:nvCxnSpPr>
      <xdr:spPr>
        <a:xfrm flipH="1">
          <a:off x="1775460" y="17663160"/>
          <a:ext cx="22860" cy="1379220"/>
        </a:xfrm>
        <a:prstGeom prst="straightConnector1">
          <a:avLst/>
        </a:prstGeom>
        <a:ln w="1587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594360</xdr:colOff>
      <xdr:row>211</xdr:row>
      <xdr:rowOff>60960</xdr:rowOff>
    </xdr:from>
    <xdr:to>
      <xdr:col>3</xdr:col>
      <xdr:colOff>7620</xdr:colOff>
      <xdr:row>218</xdr:row>
      <xdr:rowOff>99060</xdr:rowOff>
    </xdr:to>
    <xdr:cxnSp macro="">
      <xdr:nvCxnSpPr>
        <xdr:cNvPr id="118" name="Rechte verbindingslijn met pijl 117"/>
        <xdr:cNvCxnSpPr/>
      </xdr:nvCxnSpPr>
      <xdr:spPr>
        <a:xfrm flipH="1">
          <a:off x="1813560" y="16337280"/>
          <a:ext cx="22860" cy="1318260"/>
        </a:xfrm>
        <a:prstGeom prst="straightConnector1">
          <a:avLst/>
        </a:prstGeom>
        <a:ln w="1587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505</xdr:row>
      <xdr:rowOff>38100</xdr:rowOff>
    </xdr:from>
    <xdr:to>
      <xdr:col>15</xdr:col>
      <xdr:colOff>251460</xdr:colOff>
      <xdr:row>536</xdr:row>
      <xdr:rowOff>38100</xdr:rowOff>
    </xdr:to>
    <xdr:pic>
      <xdr:nvPicPr>
        <xdr:cNvPr id="5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64960500"/>
          <a:ext cx="9448800" cy="56692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457200</xdr:colOff>
      <xdr:row>522</xdr:row>
      <xdr:rowOff>144780</xdr:rowOff>
    </xdr:from>
    <xdr:ext cx="2831801" cy="436786"/>
    <xdr:sp macro="" textlink="">
      <xdr:nvSpPr>
        <xdr:cNvPr id="59" name="Tekstvak 58"/>
        <xdr:cNvSpPr txBox="1"/>
      </xdr:nvSpPr>
      <xdr:spPr>
        <a:xfrm>
          <a:off x="5334000" y="64884300"/>
          <a:ext cx="283180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TOONT MOOI DE VERANDERING IN ENERGIE</a:t>
          </a:r>
        </a:p>
        <a:p>
          <a:r>
            <a:rPr lang="nl-NL" sz="1100" b="1"/>
            <a:t>DIT VERLOOPT CONTINU EN NIET DISCREET</a:t>
          </a:r>
        </a:p>
      </xdr:txBody>
    </xdr:sp>
    <xdr:clientData/>
  </xdr:oneCellAnchor>
  <xdr:twoCellAnchor>
    <xdr:from>
      <xdr:col>0</xdr:col>
      <xdr:colOff>0</xdr:colOff>
      <xdr:row>205</xdr:row>
      <xdr:rowOff>45720</xdr:rowOff>
    </xdr:from>
    <xdr:to>
      <xdr:col>3</xdr:col>
      <xdr:colOff>0</xdr:colOff>
      <xdr:row>210</xdr:row>
      <xdr:rowOff>45750</xdr:rowOff>
    </xdr:to>
    <xdr:sp macro="" textlink="">
      <xdr:nvSpPr>
        <xdr:cNvPr id="60" name="Tekstvak 1"/>
        <xdr:cNvSpPr txBox="1"/>
      </xdr:nvSpPr>
      <xdr:spPr>
        <a:xfrm>
          <a:off x="0" y="15224760"/>
          <a:ext cx="1828800" cy="914430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>
              <a:solidFill>
                <a:schemeClr val="accent6">
                  <a:lumMod val="75000"/>
                </a:schemeClr>
              </a:solidFill>
            </a:rPr>
            <a:t>EFFECTIEVE  FREQUENTIE</a:t>
          </a:r>
        </a:p>
      </xdr:txBody>
    </xdr:sp>
    <xdr:clientData/>
  </xdr:twoCellAnchor>
  <xdr:twoCellAnchor>
    <xdr:from>
      <xdr:col>0</xdr:col>
      <xdr:colOff>60960</xdr:colOff>
      <xdr:row>207</xdr:row>
      <xdr:rowOff>83820</xdr:rowOff>
    </xdr:from>
    <xdr:to>
      <xdr:col>3</xdr:col>
      <xdr:colOff>396240</xdr:colOff>
      <xdr:row>212</xdr:row>
      <xdr:rowOff>83793</xdr:rowOff>
    </xdr:to>
    <xdr:sp macro="" textlink="">
      <xdr:nvSpPr>
        <xdr:cNvPr id="62" name="Tekstvak 1"/>
        <xdr:cNvSpPr txBox="1"/>
      </xdr:nvSpPr>
      <xdr:spPr>
        <a:xfrm>
          <a:off x="60960" y="15628620"/>
          <a:ext cx="2164080" cy="914373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>
              <a:solidFill>
                <a:srgbClr val="FF0000"/>
              </a:solidFill>
            </a:rPr>
            <a:t>OMLOOP  FREQUENTIE</a:t>
          </a:r>
        </a:p>
      </xdr:txBody>
    </xdr:sp>
    <xdr:clientData/>
  </xdr:twoCellAnchor>
  <xdr:twoCellAnchor>
    <xdr:from>
      <xdr:col>8</xdr:col>
      <xdr:colOff>114300</xdr:colOff>
      <xdr:row>219</xdr:row>
      <xdr:rowOff>83820</xdr:rowOff>
    </xdr:from>
    <xdr:to>
      <xdr:col>11</xdr:col>
      <xdr:colOff>129540</xdr:colOff>
      <xdr:row>221</xdr:row>
      <xdr:rowOff>22851</xdr:rowOff>
    </xdr:to>
    <xdr:sp macro="" textlink="">
      <xdr:nvSpPr>
        <xdr:cNvPr id="65" name="Tekstvak 1"/>
        <xdr:cNvSpPr txBox="1"/>
      </xdr:nvSpPr>
      <xdr:spPr>
        <a:xfrm>
          <a:off x="4991100" y="17823180"/>
          <a:ext cx="1844040" cy="304791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/>
            <a:t>KINETISCHE  </a:t>
          </a:r>
        </a:p>
        <a:p>
          <a:r>
            <a:rPr lang="nl-NL" sz="1100" b="1"/>
            <a:t>ENERGIE MAX</a:t>
          </a:r>
        </a:p>
      </xdr:txBody>
    </xdr:sp>
    <xdr:clientData/>
  </xdr:twoCellAnchor>
  <xdr:oneCellAnchor>
    <xdr:from>
      <xdr:col>4</xdr:col>
      <xdr:colOff>167640</xdr:colOff>
      <xdr:row>167</xdr:row>
      <xdr:rowOff>106680</xdr:rowOff>
    </xdr:from>
    <xdr:ext cx="971933" cy="264560"/>
    <xdr:sp macro="" textlink="">
      <xdr:nvSpPr>
        <xdr:cNvPr id="66" name="Tekstvak 65"/>
        <xdr:cNvSpPr txBox="1"/>
      </xdr:nvSpPr>
      <xdr:spPr>
        <a:xfrm>
          <a:off x="2606040" y="8153400"/>
          <a:ext cx="97193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KLEIN &amp; SNEL</a:t>
          </a:r>
        </a:p>
      </xdr:txBody>
    </xdr:sp>
    <xdr:clientData/>
  </xdr:oneCellAnchor>
  <xdr:oneCellAnchor>
    <xdr:from>
      <xdr:col>4</xdr:col>
      <xdr:colOff>228600</xdr:colOff>
      <xdr:row>177</xdr:row>
      <xdr:rowOff>99060</xdr:rowOff>
    </xdr:from>
    <xdr:ext cx="874278" cy="436786"/>
    <xdr:sp macro="" textlink="">
      <xdr:nvSpPr>
        <xdr:cNvPr id="68" name="Tekstvak 67"/>
        <xdr:cNvSpPr txBox="1"/>
      </xdr:nvSpPr>
      <xdr:spPr>
        <a:xfrm>
          <a:off x="2667000" y="9974580"/>
          <a:ext cx="87427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GROOT &amp;</a:t>
          </a:r>
        </a:p>
        <a:p>
          <a:r>
            <a:rPr lang="nl-NL" sz="1100" b="1"/>
            <a:t>LANGZAAM</a:t>
          </a:r>
        </a:p>
      </xdr:txBody>
    </xdr:sp>
    <xdr:clientData/>
  </xdr:oneCellAnchor>
  <xdr:twoCellAnchor>
    <xdr:from>
      <xdr:col>0</xdr:col>
      <xdr:colOff>259080</xdr:colOff>
      <xdr:row>168</xdr:row>
      <xdr:rowOff>160020</xdr:rowOff>
    </xdr:from>
    <xdr:to>
      <xdr:col>0</xdr:col>
      <xdr:colOff>548640</xdr:colOff>
      <xdr:row>170</xdr:row>
      <xdr:rowOff>121920</xdr:rowOff>
    </xdr:to>
    <xdr:cxnSp macro="">
      <xdr:nvCxnSpPr>
        <xdr:cNvPr id="71" name="Rechte verbindingslijn met pijl 70"/>
        <xdr:cNvCxnSpPr/>
      </xdr:nvCxnSpPr>
      <xdr:spPr>
        <a:xfrm>
          <a:off x="259080" y="10767060"/>
          <a:ext cx="289560" cy="327660"/>
        </a:xfrm>
        <a:prstGeom prst="straightConnector1">
          <a:avLst/>
        </a:prstGeom>
        <a:ln w="2222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30480</xdr:colOff>
      <xdr:row>167</xdr:row>
      <xdr:rowOff>83820</xdr:rowOff>
    </xdr:from>
    <xdr:ext cx="739433" cy="264560"/>
    <xdr:sp macro="" textlink="">
      <xdr:nvSpPr>
        <xdr:cNvPr id="73" name="Tekstvak 72"/>
        <xdr:cNvSpPr txBox="1"/>
      </xdr:nvSpPr>
      <xdr:spPr>
        <a:xfrm>
          <a:off x="30480" y="8130540"/>
          <a:ext cx="73943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DISCREET</a:t>
          </a:r>
        </a:p>
      </xdr:txBody>
    </xdr:sp>
    <xdr:clientData/>
  </xdr:oneCellAnchor>
  <xdr:oneCellAnchor>
    <xdr:from>
      <xdr:col>0</xdr:col>
      <xdr:colOff>38100</xdr:colOff>
      <xdr:row>172</xdr:row>
      <xdr:rowOff>45720</xdr:rowOff>
    </xdr:from>
    <xdr:ext cx="740074" cy="264560"/>
    <xdr:sp macro="" textlink="">
      <xdr:nvSpPr>
        <xdr:cNvPr id="74" name="Tekstvak 73"/>
        <xdr:cNvSpPr txBox="1"/>
      </xdr:nvSpPr>
      <xdr:spPr>
        <a:xfrm>
          <a:off x="38100" y="9006840"/>
          <a:ext cx="7400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CONTINU</a:t>
          </a:r>
        </a:p>
      </xdr:txBody>
    </xdr:sp>
    <xdr:clientData/>
  </xdr:oneCellAnchor>
  <xdr:twoCellAnchor>
    <xdr:from>
      <xdr:col>0</xdr:col>
      <xdr:colOff>441960</xdr:colOff>
      <xdr:row>173</xdr:row>
      <xdr:rowOff>114300</xdr:rowOff>
    </xdr:from>
    <xdr:to>
      <xdr:col>0</xdr:col>
      <xdr:colOff>441960</xdr:colOff>
      <xdr:row>176</xdr:row>
      <xdr:rowOff>30480</xdr:rowOff>
    </xdr:to>
    <xdr:cxnSp macro="">
      <xdr:nvCxnSpPr>
        <xdr:cNvPr id="76" name="Rechte verbindingslijn met pijl 75"/>
        <xdr:cNvCxnSpPr/>
      </xdr:nvCxnSpPr>
      <xdr:spPr>
        <a:xfrm>
          <a:off x="441960" y="9258300"/>
          <a:ext cx="0" cy="464820"/>
        </a:xfrm>
        <a:prstGeom prst="straightConnector1">
          <a:avLst/>
        </a:prstGeom>
        <a:ln w="2222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122</xdr:col>
      <xdr:colOff>7620</xdr:colOff>
      <xdr:row>288</xdr:row>
      <xdr:rowOff>167640</xdr:rowOff>
    </xdr:from>
    <xdr:to>
      <xdr:col>129</xdr:col>
      <xdr:colOff>312420</xdr:colOff>
      <xdr:row>303</xdr:row>
      <xdr:rowOff>167640</xdr:rowOff>
    </xdr:to>
    <xdr:graphicFrame macro="">
      <xdr:nvGraphicFramePr>
        <xdr:cNvPr id="69" name="Grafiek 6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122</xdr:col>
      <xdr:colOff>7620</xdr:colOff>
      <xdr:row>273</xdr:row>
      <xdr:rowOff>175260</xdr:rowOff>
    </xdr:from>
    <xdr:to>
      <xdr:col>129</xdr:col>
      <xdr:colOff>312420</xdr:colOff>
      <xdr:row>288</xdr:row>
      <xdr:rowOff>175260</xdr:rowOff>
    </xdr:to>
    <xdr:graphicFrame macro="">
      <xdr:nvGraphicFramePr>
        <xdr:cNvPr id="77" name="Grafiek 76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129</xdr:col>
      <xdr:colOff>312420</xdr:colOff>
      <xdr:row>288</xdr:row>
      <xdr:rowOff>167640</xdr:rowOff>
    </xdr:from>
    <xdr:to>
      <xdr:col>137</xdr:col>
      <xdr:colOff>7620</xdr:colOff>
      <xdr:row>303</xdr:row>
      <xdr:rowOff>167640</xdr:rowOff>
    </xdr:to>
    <xdr:graphicFrame macro="">
      <xdr:nvGraphicFramePr>
        <xdr:cNvPr id="78" name="Grafiek 7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129</xdr:col>
      <xdr:colOff>312420</xdr:colOff>
      <xdr:row>273</xdr:row>
      <xdr:rowOff>167640</xdr:rowOff>
    </xdr:from>
    <xdr:to>
      <xdr:col>137</xdr:col>
      <xdr:colOff>7620</xdr:colOff>
      <xdr:row>288</xdr:row>
      <xdr:rowOff>167640</xdr:rowOff>
    </xdr:to>
    <xdr:graphicFrame macro="">
      <xdr:nvGraphicFramePr>
        <xdr:cNvPr id="79" name="Grafiek 7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oneCellAnchor>
    <xdr:from>
      <xdr:col>127</xdr:col>
      <xdr:colOff>60960</xdr:colOff>
      <xdr:row>301</xdr:row>
      <xdr:rowOff>7620</xdr:rowOff>
    </xdr:from>
    <xdr:ext cx="885435" cy="264560"/>
    <xdr:sp macro="" textlink="">
      <xdr:nvSpPr>
        <xdr:cNvPr id="80" name="Tekstvak 79"/>
        <xdr:cNvSpPr txBox="1"/>
      </xdr:nvSpPr>
      <xdr:spPr>
        <a:xfrm>
          <a:off x="76779120" y="32011620"/>
          <a:ext cx="8854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AMPLITUDE</a:t>
          </a:r>
        </a:p>
      </xdr:txBody>
    </xdr:sp>
    <xdr:clientData/>
  </xdr:oneCellAnchor>
  <xdr:oneCellAnchor>
    <xdr:from>
      <xdr:col>135</xdr:col>
      <xdr:colOff>144780</xdr:colOff>
      <xdr:row>301</xdr:row>
      <xdr:rowOff>15240</xdr:rowOff>
    </xdr:from>
    <xdr:ext cx="885435" cy="264560"/>
    <xdr:sp macro="" textlink="">
      <xdr:nvSpPr>
        <xdr:cNvPr id="81" name="Tekstvak 80"/>
        <xdr:cNvSpPr txBox="1"/>
      </xdr:nvSpPr>
      <xdr:spPr>
        <a:xfrm>
          <a:off x="79910940" y="32019240"/>
          <a:ext cx="8854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AMPLITUDE</a:t>
          </a:r>
        </a:p>
      </xdr:txBody>
    </xdr:sp>
    <xdr:clientData/>
  </xdr:oneCellAnchor>
  <xdr:twoCellAnchor>
    <xdr:from>
      <xdr:col>123</xdr:col>
      <xdr:colOff>449580</xdr:colOff>
      <xdr:row>289</xdr:row>
      <xdr:rowOff>99060</xdr:rowOff>
    </xdr:from>
    <xdr:to>
      <xdr:col>124</xdr:col>
      <xdr:colOff>38100</xdr:colOff>
      <xdr:row>290</xdr:row>
      <xdr:rowOff>121920</xdr:rowOff>
    </xdr:to>
    <xdr:cxnSp macro="">
      <xdr:nvCxnSpPr>
        <xdr:cNvPr id="83" name="Rechte verbindingslijn met pijl 82"/>
        <xdr:cNvCxnSpPr/>
      </xdr:nvCxnSpPr>
      <xdr:spPr>
        <a:xfrm flipV="1">
          <a:off x="75948540" y="29908500"/>
          <a:ext cx="198120" cy="2057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131</xdr:col>
      <xdr:colOff>129540</xdr:colOff>
      <xdr:row>289</xdr:row>
      <xdr:rowOff>167640</xdr:rowOff>
    </xdr:from>
    <xdr:to>
      <xdr:col>131</xdr:col>
      <xdr:colOff>426720</xdr:colOff>
      <xdr:row>291</xdr:row>
      <xdr:rowOff>129540</xdr:rowOff>
    </xdr:to>
    <xdr:cxnSp macro="">
      <xdr:nvCxnSpPr>
        <xdr:cNvPr id="85" name="Rechte verbindingslijn met pijl 84"/>
        <xdr:cNvCxnSpPr/>
      </xdr:nvCxnSpPr>
      <xdr:spPr>
        <a:xfrm flipV="1">
          <a:off x="80505300" y="29977080"/>
          <a:ext cx="297180" cy="3276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125</xdr:col>
      <xdr:colOff>266700</xdr:colOff>
      <xdr:row>295</xdr:row>
      <xdr:rowOff>76200</xdr:rowOff>
    </xdr:from>
    <xdr:ext cx="1236236" cy="264560"/>
    <xdr:sp macro="" textlink="">
      <xdr:nvSpPr>
        <xdr:cNvPr id="87" name="Tekstvak 86"/>
        <xdr:cNvSpPr txBox="1"/>
      </xdr:nvSpPr>
      <xdr:spPr>
        <a:xfrm>
          <a:off x="75765660" y="30982920"/>
          <a:ext cx="123623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ENKEL QUANTUM</a:t>
          </a:r>
        </a:p>
      </xdr:txBody>
    </xdr:sp>
    <xdr:clientData/>
  </xdr:oneCellAnchor>
  <xdr:oneCellAnchor>
    <xdr:from>
      <xdr:col>124</xdr:col>
      <xdr:colOff>144780</xdr:colOff>
      <xdr:row>291</xdr:row>
      <xdr:rowOff>121920</xdr:rowOff>
    </xdr:from>
    <xdr:ext cx="810543" cy="264560"/>
    <xdr:sp macro="" textlink="">
      <xdr:nvSpPr>
        <xdr:cNvPr id="88" name="Tekstvak 87"/>
        <xdr:cNvSpPr txBox="1"/>
      </xdr:nvSpPr>
      <xdr:spPr>
        <a:xfrm>
          <a:off x="76253340" y="3029712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</a:t>
          </a:r>
        </a:p>
      </xdr:txBody>
    </xdr:sp>
    <xdr:clientData/>
  </xdr:oneCellAnchor>
  <xdr:twoCellAnchor>
    <xdr:from>
      <xdr:col>122</xdr:col>
      <xdr:colOff>0</xdr:colOff>
      <xdr:row>304</xdr:row>
      <xdr:rowOff>7620</xdr:rowOff>
    </xdr:from>
    <xdr:to>
      <xdr:col>129</xdr:col>
      <xdr:colOff>304800</xdr:colOff>
      <xdr:row>319</xdr:row>
      <xdr:rowOff>7620</xdr:rowOff>
    </xdr:to>
    <xdr:graphicFrame macro="">
      <xdr:nvGraphicFramePr>
        <xdr:cNvPr id="98" name="Grafiek 9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129</xdr:col>
      <xdr:colOff>327660</xdr:colOff>
      <xdr:row>304</xdr:row>
      <xdr:rowOff>0</xdr:rowOff>
    </xdr:from>
    <xdr:to>
      <xdr:col>137</xdr:col>
      <xdr:colOff>22860</xdr:colOff>
      <xdr:row>319</xdr:row>
      <xdr:rowOff>0</xdr:rowOff>
    </xdr:to>
    <xdr:graphicFrame macro="">
      <xdr:nvGraphicFramePr>
        <xdr:cNvPr id="102" name="Grafiek 10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129</xdr:col>
      <xdr:colOff>335280</xdr:colOff>
      <xdr:row>319</xdr:row>
      <xdr:rowOff>7620</xdr:rowOff>
    </xdr:from>
    <xdr:to>
      <xdr:col>137</xdr:col>
      <xdr:colOff>30480</xdr:colOff>
      <xdr:row>337</xdr:row>
      <xdr:rowOff>7620</xdr:rowOff>
    </xdr:to>
    <xdr:graphicFrame macro="">
      <xdr:nvGraphicFramePr>
        <xdr:cNvPr id="103" name="Grafiek 10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125</xdr:col>
      <xdr:colOff>167640</xdr:colOff>
      <xdr:row>318</xdr:row>
      <xdr:rowOff>53340</xdr:rowOff>
    </xdr:from>
    <xdr:to>
      <xdr:col>132</xdr:col>
      <xdr:colOff>472440</xdr:colOff>
      <xdr:row>336</xdr:row>
      <xdr:rowOff>53340</xdr:rowOff>
    </xdr:to>
    <xdr:graphicFrame macro="">
      <xdr:nvGraphicFramePr>
        <xdr:cNvPr id="104" name="Grafiek 10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7"/>
        </a:graphicData>
      </a:graphic>
    </xdr:graphicFrame>
    <xdr:clientData/>
  </xdr:twoCellAnchor>
  <xdr:oneCellAnchor>
    <xdr:from>
      <xdr:col>3</xdr:col>
      <xdr:colOff>426720</xdr:colOff>
      <xdr:row>196</xdr:row>
      <xdr:rowOff>114300</xdr:rowOff>
    </xdr:from>
    <xdr:ext cx="1531445" cy="468077"/>
    <xdr:sp macro="" textlink="">
      <xdr:nvSpPr>
        <xdr:cNvPr id="84" name="Tekstvak 83"/>
        <xdr:cNvSpPr txBox="1"/>
      </xdr:nvSpPr>
      <xdr:spPr>
        <a:xfrm>
          <a:off x="2255520" y="13647420"/>
          <a:ext cx="1531445" cy="4680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/>
            <a:t>BLAUWE BAND  = </a:t>
          </a:r>
        </a:p>
        <a:p>
          <a:r>
            <a:rPr lang="nl-NL" sz="1200" b="1"/>
            <a:t>QUANTUM PUT n &gt; 2</a:t>
          </a:r>
        </a:p>
      </xdr:txBody>
    </xdr:sp>
    <xdr:clientData/>
  </xdr:oneCellAnchor>
  <xdr:oneCellAnchor>
    <xdr:from>
      <xdr:col>9</xdr:col>
      <xdr:colOff>403860</xdr:colOff>
      <xdr:row>354</xdr:row>
      <xdr:rowOff>45720</xdr:rowOff>
    </xdr:from>
    <xdr:ext cx="3054234" cy="436786"/>
    <xdr:sp macro="" textlink="">
      <xdr:nvSpPr>
        <xdr:cNvPr id="86" name="Tekstvak 85"/>
        <xdr:cNvSpPr txBox="1"/>
      </xdr:nvSpPr>
      <xdr:spPr>
        <a:xfrm>
          <a:off x="5890260" y="41193720"/>
          <a:ext cx="305423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BEWEGEN SYNCHROON</a:t>
          </a:r>
          <a:r>
            <a:rPr lang="nl-NL" sz="1100" b="1" baseline="0"/>
            <a:t> EN BLIJVEN OP AFSTAND</a:t>
          </a:r>
        </a:p>
        <a:p>
          <a:r>
            <a:rPr lang="nl-NL" sz="1100" b="1" baseline="0"/>
            <a:t>DOOR DE ONDERLINGE AFSTOTENDE KRACHT</a:t>
          </a:r>
          <a:endParaRPr lang="nl-NL" sz="1100" b="1"/>
        </a:p>
      </xdr:txBody>
    </xdr:sp>
    <xdr:clientData/>
  </xdr:oneCellAnchor>
  <xdr:oneCellAnchor>
    <xdr:from>
      <xdr:col>2</xdr:col>
      <xdr:colOff>327660</xdr:colOff>
      <xdr:row>146</xdr:row>
      <xdr:rowOff>167640</xdr:rowOff>
    </xdr:from>
    <xdr:ext cx="2851806" cy="264560"/>
    <xdr:sp macro="" textlink="">
      <xdr:nvSpPr>
        <xdr:cNvPr id="90" name="Tekstvak 89"/>
        <xdr:cNvSpPr txBox="1"/>
      </xdr:nvSpPr>
      <xdr:spPr>
        <a:xfrm>
          <a:off x="1546860" y="6202680"/>
          <a:ext cx="285180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GEMIDDELDE VAN DE GEMIDDELDE POSITIE</a:t>
          </a:r>
        </a:p>
      </xdr:txBody>
    </xdr:sp>
    <xdr:clientData/>
  </xdr:oneCellAnchor>
  <xdr:twoCellAnchor>
    <xdr:from>
      <xdr:col>9</xdr:col>
      <xdr:colOff>388620</xdr:colOff>
      <xdr:row>202</xdr:row>
      <xdr:rowOff>160020</xdr:rowOff>
    </xdr:from>
    <xdr:to>
      <xdr:col>9</xdr:col>
      <xdr:colOff>396240</xdr:colOff>
      <xdr:row>214</xdr:row>
      <xdr:rowOff>60960</xdr:rowOff>
    </xdr:to>
    <xdr:cxnSp macro="">
      <xdr:nvCxnSpPr>
        <xdr:cNvPr id="109" name="Rechte verbindingslijn met pijl 108"/>
        <xdr:cNvCxnSpPr/>
      </xdr:nvCxnSpPr>
      <xdr:spPr>
        <a:xfrm flipH="1">
          <a:off x="5875020" y="16984980"/>
          <a:ext cx="7620" cy="2095500"/>
        </a:xfrm>
        <a:prstGeom prst="straightConnector1">
          <a:avLst/>
        </a:prstGeom>
        <a:ln w="19050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525780</xdr:colOff>
      <xdr:row>202</xdr:row>
      <xdr:rowOff>30480</xdr:rowOff>
    </xdr:from>
    <xdr:ext cx="1907445" cy="655949"/>
    <xdr:sp macro="" textlink="">
      <xdr:nvSpPr>
        <xdr:cNvPr id="115" name="Tekstvak 114"/>
        <xdr:cNvSpPr txBox="1"/>
      </xdr:nvSpPr>
      <xdr:spPr>
        <a:xfrm>
          <a:off x="6012180" y="16855440"/>
          <a:ext cx="1907445" cy="6559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chemeClr val="tx2"/>
              </a:solidFill>
            </a:rPr>
            <a:t>EFFECTIEVE FREQUENTIE </a:t>
          </a:r>
        </a:p>
        <a:p>
          <a:r>
            <a:rPr lang="nl-NL" sz="1200" b="1">
              <a:solidFill>
                <a:schemeClr val="tx2"/>
              </a:solidFill>
            </a:rPr>
            <a:t>IS BIJ MAXIMALE QUANTA </a:t>
          </a:r>
        </a:p>
        <a:p>
          <a:r>
            <a:rPr lang="nl-NL" sz="1200" b="1">
              <a:solidFill>
                <a:schemeClr val="tx2"/>
              </a:solidFill>
            </a:rPr>
            <a:t>CA. 2 KEER HOGER</a:t>
          </a:r>
        </a:p>
      </xdr:txBody>
    </xdr:sp>
    <xdr:clientData/>
  </xdr:oneCellAnchor>
  <xdr:oneCellAnchor>
    <xdr:from>
      <xdr:col>0</xdr:col>
      <xdr:colOff>160020</xdr:colOff>
      <xdr:row>120</xdr:row>
      <xdr:rowOff>167640</xdr:rowOff>
    </xdr:from>
    <xdr:ext cx="1644617" cy="436786"/>
    <xdr:sp macro="" textlink="">
      <xdr:nvSpPr>
        <xdr:cNvPr id="117" name="Tekstvak 116"/>
        <xdr:cNvSpPr txBox="1"/>
      </xdr:nvSpPr>
      <xdr:spPr>
        <a:xfrm>
          <a:off x="160020" y="1447800"/>
          <a:ext cx="164461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NAAR LINKS VOORBEELD</a:t>
          </a:r>
        </a:p>
        <a:p>
          <a:r>
            <a:rPr lang="nl-NL" sz="1100" b="1"/>
            <a:t>WERKBLAD QUANTA  </a:t>
          </a:r>
        </a:p>
      </xdr:txBody>
    </xdr:sp>
    <xdr:clientData/>
  </xdr:oneCellAnchor>
  <xdr:twoCellAnchor>
    <xdr:from>
      <xdr:col>5</xdr:col>
      <xdr:colOff>289560</xdr:colOff>
      <xdr:row>223</xdr:row>
      <xdr:rowOff>68580</xdr:rowOff>
    </xdr:from>
    <xdr:to>
      <xdr:col>5</xdr:col>
      <xdr:colOff>563880</xdr:colOff>
      <xdr:row>224</xdr:row>
      <xdr:rowOff>68580</xdr:rowOff>
    </xdr:to>
    <xdr:cxnSp macro="">
      <xdr:nvCxnSpPr>
        <xdr:cNvPr id="133" name="Rechte verbindingslijn met pijl 132"/>
        <xdr:cNvCxnSpPr/>
      </xdr:nvCxnSpPr>
      <xdr:spPr>
        <a:xfrm flipH="1" flipV="1">
          <a:off x="3337560" y="18539460"/>
          <a:ext cx="274320" cy="182880"/>
        </a:xfrm>
        <a:prstGeom prst="straightConnector1">
          <a:avLst/>
        </a:prstGeom>
        <a:ln w="28575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68580</xdr:colOff>
      <xdr:row>172</xdr:row>
      <xdr:rowOff>38100</xdr:rowOff>
    </xdr:from>
    <xdr:ext cx="1551835" cy="1971052"/>
    <xdr:sp macro="" textlink="">
      <xdr:nvSpPr>
        <xdr:cNvPr id="99" name="Tekstvak 98"/>
        <xdr:cNvSpPr txBox="1"/>
      </xdr:nvSpPr>
      <xdr:spPr>
        <a:xfrm>
          <a:off x="678180" y="11376660"/>
          <a:ext cx="1551835" cy="197105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chemeClr val="tx2"/>
              </a:solidFill>
            </a:rPr>
            <a:t>FREQUENTIE </a:t>
          </a:r>
        </a:p>
        <a:p>
          <a:r>
            <a:rPr lang="nl-NL" sz="1200" b="1">
              <a:solidFill>
                <a:schemeClr val="tx2"/>
              </a:solidFill>
            </a:rPr>
            <a:t>NEEMT AF</a:t>
          </a:r>
        </a:p>
        <a:p>
          <a:r>
            <a:rPr lang="nl-NL" sz="1200" b="1">
              <a:solidFill>
                <a:schemeClr val="tx2"/>
              </a:solidFill>
            </a:rPr>
            <a:t>AMPLITUDE</a:t>
          </a:r>
        </a:p>
        <a:p>
          <a:r>
            <a:rPr lang="nl-NL" sz="1200" b="1">
              <a:solidFill>
                <a:schemeClr val="tx2"/>
              </a:solidFill>
            </a:rPr>
            <a:t>NEEMT TOE</a:t>
          </a:r>
          <a:r>
            <a:rPr lang="nl-NL" sz="1200" b="1" baseline="0">
              <a:solidFill>
                <a:schemeClr val="tx2"/>
              </a:solidFill>
            </a:rPr>
            <a:t> </a:t>
          </a:r>
        </a:p>
        <a:p>
          <a:r>
            <a:rPr lang="nl-NL" sz="1200" b="1" baseline="0">
              <a:solidFill>
                <a:schemeClr val="tx2"/>
              </a:solidFill>
            </a:rPr>
            <a:t>KINETISCHE ENERGIE </a:t>
          </a:r>
        </a:p>
        <a:p>
          <a:r>
            <a:rPr lang="nl-NL" sz="1200" b="1" baseline="0">
              <a:solidFill>
                <a:schemeClr val="tx2"/>
              </a:solidFill>
            </a:rPr>
            <a:t>NEEMT TOE</a:t>
          </a:r>
        </a:p>
        <a:p>
          <a:endParaRPr lang="nl-NL" sz="1200" b="1" baseline="0">
            <a:solidFill>
              <a:schemeClr val="tx2"/>
            </a:solidFill>
          </a:endParaRPr>
        </a:p>
        <a:p>
          <a:r>
            <a:rPr lang="nl-NL" sz="1200" b="1" baseline="0">
              <a:solidFill>
                <a:schemeClr val="tx2"/>
              </a:solidFill>
            </a:rPr>
            <a:t>EN VISE VERSA</a:t>
          </a:r>
        </a:p>
        <a:p>
          <a:endParaRPr lang="nl-NL" sz="1200" b="1" baseline="0">
            <a:solidFill>
              <a:schemeClr val="tx2"/>
            </a:solidFill>
          </a:endParaRPr>
        </a:p>
        <a:p>
          <a:endParaRPr lang="nl-NL" sz="1200" b="1">
            <a:solidFill>
              <a:schemeClr val="tx2"/>
            </a:solidFill>
          </a:endParaRPr>
        </a:p>
      </xdr:txBody>
    </xdr:sp>
    <xdr:clientData/>
  </xdr:oneCellAnchor>
  <xdr:twoCellAnchor>
    <xdr:from>
      <xdr:col>3</xdr:col>
      <xdr:colOff>228600</xdr:colOff>
      <xdr:row>217</xdr:row>
      <xdr:rowOff>175260</xdr:rowOff>
    </xdr:from>
    <xdr:to>
      <xdr:col>9</xdr:col>
      <xdr:colOff>152400</xdr:colOff>
      <xdr:row>218</xdr:row>
      <xdr:rowOff>15240</xdr:rowOff>
    </xdr:to>
    <xdr:cxnSp macro="">
      <xdr:nvCxnSpPr>
        <xdr:cNvPr id="111" name="Rechte verbindingslijn 110"/>
        <xdr:cNvCxnSpPr/>
      </xdr:nvCxnSpPr>
      <xdr:spPr>
        <a:xfrm>
          <a:off x="2057400" y="17548860"/>
          <a:ext cx="3581400" cy="22860"/>
        </a:xfrm>
        <a:prstGeom prst="line">
          <a:avLst/>
        </a:prstGeom>
        <a:ln w="1270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129540</xdr:colOff>
      <xdr:row>222</xdr:row>
      <xdr:rowOff>99060</xdr:rowOff>
    </xdr:from>
    <xdr:to>
      <xdr:col>2</xdr:col>
      <xdr:colOff>373380</xdr:colOff>
      <xdr:row>223</xdr:row>
      <xdr:rowOff>121920</xdr:rowOff>
    </xdr:to>
    <xdr:cxnSp macro="">
      <xdr:nvCxnSpPr>
        <xdr:cNvPr id="134" name="Rechte verbindingslijn met pijl 133"/>
        <xdr:cNvCxnSpPr/>
      </xdr:nvCxnSpPr>
      <xdr:spPr>
        <a:xfrm flipH="1" flipV="1">
          <a:off x="1348740" y="18387060"/>
          <a:ext cx="243840" cy="205740"/>
        </a:xfrm>
        <a:prstGeom prst="straightConnector1">
          <a:avLst/>
        </a:prstGeom>
        <a:ln w="28575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60960</xdr:colOff>
      <xdr:row>215</xdr:row>
      <xdr:rowOff>15240</xdr:rowOff>
    </xdr:from>
    <xdr:ext cx="1277209" cy="781240"/>
    <xdr:sp macro="" textlink="">
      <xdr:nvSpPr>
        <xdr:cNvPr id="138" name="Tekstvak 137"/>
        <xdr:cNvSpPr txBox="1"/>
      </xdr:nvSpPr>
      <xdr:spPr>
        <a:xfrm>
          <a:off x="670560" y="17023080"/>
          <a:ext cx="1277209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2"/>
              </a:solidFill>
            </a:rPr>
            <a:t>QUANTA ENERGIE </a:t>
          </a:r>
        </a:p>
        <a:p>
          <a:r>
            <a:rPr lang="nl-NL" sz="1100" b="1">
              <a:solidFill>
                <a:schemeClr val="tx2"/>
              </a:solidFill>
            </a:rPr>
            <a:t>WORDT</a:t>
          </a:r>
          <a:r>
            <a:rPr lang="nl-NL" sz="1100" b="1" baseline="0">
              <a:solidFill>
                <a:schemeClr val="tx2"/>
              </a:solidFill>
            </a:rPr>
            <a:t> LATER</a:t>
          </a:r>
          <a:endParaRPr lang="nl-NL" sz="1100" b="1">
            <a:solidFill>
              <a:schemeClr val="tx2"/>
            </a:solidFill>
          </a:endParaRPr>
        </a:p>
        <a:p>
          <a:r>
            <a:rPr lang="nl-NL" sz="1100" b="1" baseline="0">
              <a:solidFill>
                <a:schemeClr val="tx2"/>
              </a:solidFill>
            </a:rPr>
            <a:t>CA. DE HELFT</a:t>
          </a:r>
          <a:endParaRPr lang="nl-NL" sz="1100" b="1">
            <a:solidFill>
              <a:schemeClr val="tx2"/>
            </a:solidFill>
          </a:endParaRPr>
        </a:p>
        <a:p>
          <a:endParaRPr lang="nl-NL" sz="1100" b="1">
            <a:solidFill>
              <a:schemeClr val="tx2"/>
            </a:solidFill>
          </a:endParaRPr>
        </a:p>
      </xdr:txBody>
    </xdr:sp>
    <xdr:clientData/>
  </xdr:oneCellAnchor>
  <xdr:twoCellAnchor>
    <xdr:from>
      <xdr:col>1</xdr:col>
      <xdr:colOff>121920</xdr:colOff>
      <xdr:row>163</xdr:row>
      <xdr:rowOff>129540</xdr:rowOff>
    </xdr:from>
    <xdr:to>
      <xdr:col>8</xdr:col>
      <xdr:colOff>83820</xdr:colOff>
      <xdr:row>226</xdr:row>
      <xdr:rowOff>68580</xdr:rowOff>
    </xdr:to>
    <xdr:sp macro="" textlink="">
      <xdr:nvSpPr>
        <xdr:cNvPr id="82" name="Rechthoek 81"/>
        <xdr:cNvSpPr/>
      </xdr:nvSpPr>
      <xdr:spPr>
        <a:xfrm>
          <a:off x="731520" y="29954220"/>
          <a:ext cx="4282440" cy="11460480"/>
        </a:xfrm>
        <a:prstGeom prst="rect">
          <a:avLst/>
        </a:prstGeom>
        <a:solidFill>
          <a:schemeClr val="accent1">
            <a:alpha val="19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5</xdr:col>
      <xdr:colOff>365760</xdr:colOff>
      <xdr:row>134</xdr:row>
      <xdr:rowOff>175260</xdr:rowOff>
    </xdr:from>
    <xdr:ext cx="782330" cy="436786"/>
    <xdr:sp macro="" textlink="">
      <xdr:nvSpPr>
        <xdr:cNvPr id="139" name="Tekstvak 138"/>
        <xdr:cNvSpPr txBox="1"/>
      </xdr:nvSpPr>
      <xdr:spPr>
        <a:xfrm>
          <a:off x="3413760" y="5295900"/>
          <a:ext cx="78233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WORDT </a:t>
          </a:r>
        </a:p>
        <a:p>
          <a:r>
            <a:rPr lang="nl-NL" sz="1100" b="1"/>
            <a:t>INSTABIEL</a:t>
          </a:r>
        </a:p>
      </xdr:txBody>
    </xdr:sp>
    <xdr:clientData/>
  </xdr:oneCellAnchor>
  <xdr:oneCellAnchor>
    <xdr:from>
      <xdr:col>8</xdr:col>
      <xdr:colOff>175260</xdr:colOff>
      <xdr:row>187</xdr:row>
      <xdr:rowOff>45720</xdr:rowOff>
    </xdr:from>
    <xdr:ext cx="2207336" cy="781240"/>
    <xdr:sp macro="" textlink="">
      <xdr:nvSpPr>
        <xdr:cNvPr id="140" name="Tekstvak 139"/>
        <xdr:cNvSpPr txBox="1"/>
      </xdr:nvSpPr>
      <xdr:spPr>
        <a:xfrm>
          <a:off x="5052060" y="14127480"/>
          <a:ext cx="2207336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2"/>
              </a:solidFill>
            </a:rPr>
            <a:t>KINETISCHE</a:t>
          </a:r>
          <a:r>
            <a:rPr lang="nl-NL" sz="1100" b="1" baseline="0">
              <a:solidFill>
                <a:schemeClr val="tx2"/>
              </a:solidFill>
            </a:rPr>
            <a:t> ENERGIE WORDT </a:t>
          </a:r>
        </a:p>
        <a:p>
          <a:r>
            <a:rPr lang="nl-NL" sz="1100" b="1" baseline="0">
              <a:solidFill>
                <a:schemeClr val="tx2"/>
              </a:solidFill>
            </a:rPr>
            <a:t>OMGEZET IN POTENTI</a:t>
          </a:r>
          <a:r>
            <a:rPr lang="nl-NL" sz="1100" b="1" baseline="0">
              <a:solidFill>
                <a:schemeClr val="tx2"/>
              </a:solidFill>
              <a:latin typeface="Calibri"/>
              <a:cs typeface="Calibri"/>
            </a:rPr>
            <a:t>Ë</a:t>
          </a:r>
          <a:r>
            <a:rPr lang="nl-NL" sz="1100" b="1" baseline="0">
              <a:solidFill>
                <a:schemeClr val="tx2"/>
              </a:solidFill>
            </a:rPr>
            <a:t>LE ENERGIE</a:t>
          </a:r>
        </a:p>
        <a:p>
          <a:r>
            <a:rPr lang="nl-NL" sz="1100" b="1" baseline="0">
              <a:solidFill>
                <a:schemeClr val="tx2"/>
              </a:solidFill>
            </a:rPr>
            <a:t>ER BLIJFT SLECHTS ZEER WEINIG </a:t>
          </a:r>
        </a:p>
        <a:p>
          <a:r>
            <a:rPr lang="nl-NL" sz="1100" b="1" baseline="0">
              <a:solidFill>
                <a:schemeClr val="tx2"/>
              </a:solidFill>
            </a:rPr>
            <a:t>KINETISCHE ENERGIE OVER</a:t>
          </a:r>
          <a:endParaRPr lang="nl-NL" sz="1100" b="1">
            <a:solidFill>
              <a:schemeClr val="tx2"/>
            </a:solidFill>
          </a:endParaRPr>
        </a:p>
      </xdr:txBody>
    </xdr:sp>
    <xdr:clientData/>
  </xdr:oneCellAnchor>
  <xdr:twoCellAnchor>
    <xdr:from>
      <xdr:col>7</xdr:col>
      <xdr:colOff>15240</xdr:colOff>
      <xdr:row>187</xdr:row>
      <xdr:rowOff>83820</xdr:rowOff>
    </xdr:from>
    <xdr:to>
      <xdr:col>8</xdr:col>
      <xdr:colOff>213360</xdr:colOff>
      <xdr:row>188</xdr:row>
      <xdr:rowOff>30480</xdr:rowOff>
    </xdr:to>
    <xdr:cxnSp macro="">
      <xdr:nvCxnSpPr>
        <xdr:cNvPr id="142" name="Rechte verbindingslijn 141"/>
        <xdr:cNvCxnSpPr/>
      </xdr:nvCxnSpPr>
      <xdr:spPr>
        <a:xfrm flipH="1" flipV="1">
          <a:off x="4282440" y="14165580"/>
          <a:ext cx="807720" cy="1295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281940</xdr:colOff>
      <xdr:row>169</xdr:row>
      <xdr:rowOff>60960</xdr:rowOff>
    </xdr:from>
    <xdr:to>
      <xdr:col>0</xdr:col>
      <xdr:colOff>533400</xdr:colOff>
      <xdr:row>171</xdr:row>
      <xdr:rowOff>83820</xdr:rowOff>
    </xdr:to>
    <xdr:cxnSp macro="">
      <xdr:nvCxnSpPr>
        <xdr:cNvPr id="147" name="Rechte verbindingslijn met pijl 146"/>
        <xdr:cNvCxnSpPr/>
      </xdr:nvCxnSpPr>
      <xdr:spPr>
        <a:xfrm flipH="1">
          <a:off x="281940" y="10850880"/>
          <a:ext cx="251460" cy="388620"/>
        </a:xfrm>
        <a:prstGeom prst="straightConnector1">
          <a:avLst/>
        </a:prstGeom>
        <a:ln w="22225"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76200</xdr:colOff>
      <xdr:row>185</xdr:row>
      <xdr:rowOff>15240</xdr:rowOff>
    </xdr:from>
    <xdr:to>
      <xdr:col>6</xdr:col>
      <xdr:colOff>449580</xdr:colOff>
      <xdr:row>185</xdr:row>
      <xdr:rowOff>15240</xdr:rowOff>
    </xdr:to>
    <xdr:cxnSp macro="">
      <xdr:nvCxnSpPr>
        <xdr:cNvPr id="155" name="Rechte verbindingslijn 154"/>
        <xdr:cNvCxnSpPr/>
      </xdr:nvCxnSpPr>
      <xdr:spPr>
        <a:xfrm>
          <a:off x="1905000" y="13731240"/>
          <a:ext cx="220218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60960</xdr:colOff>
      <xdr:row>185</xdr:row>
      <xdr:rowOff>99060</xdr:rowOff>
    </xdr:from>
    <xdr:to>
      <xdr:col>3</xdr:col>
      <xdr:colOff>472440</xdr:colOff>
      <xdr:row>185</xdr:row>
      <xdr:rowOff>99060</xdr:rowOff>
    </xdr:to>
    <xdr:cxnSp macro="">
      <xdr:nvCxnSpPr>
        <xdr:cNvPr id="158" name="Rechte verbindingslijn 157"/>
        <xdr:cNvCxnSpPr/>
      </xdr:nvCxnSpPr>
      <xdr:spPr>
        <a:xfrm flipH="1">
          <a:off x="1889760" y="13815060"/>
          <a:ext cx="41148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60960</xdr:colOff>
      <xdr:row>181</xdr:row>
      <xdr:rowOff>121920</xdr:rowOff>
    </xdr:from>
    <xdr:ext cx="1517018" cy="1031693"/>
    <xdr:sp macro="" textlink="">
      <xdr:nvSpPr>
        <xdr:cNvPr id="159" name="Tekstvak 158"/>
        <xdr:cNvSpPr txBox="1"/>
      </xdr:nvSpPr>
      <xdr:spPr>
        <a:xfrm>
          <a:off x="670560" y="13106400"/>
          <a:ext cx="1517018" cy="1031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chemeClr val="tx2"/>
              </a:solidFill>
            </a:rPr>
            <a:t>GROEIEN AAN TOT </a:t>
          </a:r>
        </a:p>
        <a:p>
          <a:r>
            <a:rPr lang="nl-NL" sz="1200" b="1">
              <a:solidFill>
                <a:schemeClr val="tx2"/>
              </a:solidFill>
            </a:rPr>
            <a:t>SAMEN IETS MEER</a:t>
          </a:r>
        </a:p>
        <a:p>
          <a:r>
            <a:rPr lang="nl-NL" sz="1200" b="1">
              <a:solidFill>
                <a:schemeClr val="tx2"/>
              </a:solidFill>
            </a:rPr>
            <a:t>KINETISCHE</a:t>
          </a:r>
          <a:r>
            <a:rPr lang="nl-NL" sz="1200" b="1" baseline="0">
              <a:solidFill>
                <a:schemeClr val="tx2"/>
              </a:solidFill>
            </a:rPr>
            <a:t> ENERGIE</a:t>
          </a:r>
        </a:p>
        <a:p>
          <a:r>
            <a:rPr lang="nl-NL" sz="1200" b="1">
              <a:solidFill>
                <a:schemeClr val="tx2"/>
              </a:solidFill>
            </a:rPr>
            <a:t>DAN 1 QUANTA</a:t>
          </a:r>
        </a:p>
        <a:p>
          <a:endParaRPr lang="nl-NL" sz="1200" b="1">
            <a:solidFill>
              <a:schemeClr val="tx2"/>
            </a:solidFill>
          </a:endParaRPr>
        </a:p>
      </xdr:txBody>
    </xdr:sp>
    <xdr:clientData/>
  </xdr:oneCellAnchor>
  <xdr:oneCellAnchor>
    <xdr:from>
      <xdr:col>8</xdr:col>
      <xdr:colOff>266700</xdr:colOff>
      <xdr:row>196</xdr:row>
      <xdr:rowOff>7620</xdr:rowOff>
    </xdr:from>
    <xdr:ext cx="2986972" cy="655949"/>
    <xdr:sp macro="" textlink="">
      <xdr:nvSpPr>
        <xdr:cNvPr id="97" name="Tekstvak 96"/>
        <xdr:cNvSpPr txBox="1"/>
      </xdr:nvSpPr>
      <xdr:spPr>
        <a:xfrm>
          <a:off x="5143500" y="15735300"/>
          <a:ext cx="2986972" cy="655949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/>
            <a:t>EEN ENKEL QUANTUM KAN DUS NIET ZIJN </a:t>
          </a:r>
        </a:p>
        <a:p>
          <a:r>
            <a:rPr lang="nl-NL" sz="1200" b="1"/>
            <a:t>KINETISCHE ENERGIE DIRECT OVERDRAGEN </a:t>
          </a:r>
        </a:p>
        <a:p>
          <a:r>
            <a:rPr lang="nl-NL" sz="1200" b="1"/>
            <a:t>AAN TWEE QUANTA MET IEDER DE HELFT !</a:t>
          </a:r>
        </a:p>
      </xdr:txBody>
    </xdr:sp>
    <xdr:clientData/>
  </xdr:oneCellAnchor>
  <xdr:twoCellAnchor editAs="oneCell">
    <xdr:from>
      <xdr:col>0</xdr:col>
      <xdr:colOff>0</xdr:colOff>
      <xdr:row>62</xdr:row>
      <xdr:rowOff>7620</xdr:rowOff>
    </xdr:from>
    <xdr:to>
      <xdr:col>15</xdr:col>
      <xdr:colOff>365760</xdr:colOff>
      <xdr:row>93</xdr:row>
      <xdr:rowOff>76200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0614660"/>
          <a:ext cx="9563100" cy="5737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11</xdr:row>
      <xdr:rowOff>15240</xdr:rowOff>
    </xdr:from>
    <xdr:to>
      <xdr:col>15</xdr:col>
      <xdr:colOff>276860</xdr:colOff>
      <xdr:row>42</xdr:row>
      <xdr:rowOff>30480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295400"/>
          <a:ext cx="9474200" cy="5684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4</xdr:col>
      <xdr:colOff>7620</xdr:colOff>
      <xdr:row>35</xdr:row>
      <xdr:rowOff>83820</xdr:rowOff>
    </xdr:from>
    <xdr:ext cx="2169633" cy="781240"/>
    <xdr:sp macro="" textlink="">
      <xdr:nvSpPr>
        <xdr:cNvPr id="105" name="Tekstvak 104"/>
        <xdr:cNvSpPr txBox="1"/>
      </xdr:nvSpPr>
      <xdr:spPr>
        <a:xfrm>
          <a:off x="2446020" y="5753100"/>
          <a:ext cx="2169633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ENKEL QUANTA STORT IN ELKAAR</a:t>
          </a:r>
        </a:p>
        <a:p>
          <a:r>
            <a:rPr lang="nl-NL" sz="1100" b="1"/>
            <a:t>ER ONTSTAAN TWEE NIEUWE</a:t>
          </a:r>
        </a:p>
        <a:p>
          <a:r>
            <a:rPr lang="nl-NL" sz="1100" b="1"/>
            <a:t>ZEER KLEINE QUANTA</a:t>
          </a:r>
        </a:p>
        <a:p>
          <a:r>
            <a:rPr lang="nl-NL" sz="1100" b="1"/>
            <a:t>OP EEN IETS ANDERE PLEK</a:t>
          </a:r>
        </a:p>
      </xdr:txBody>
    </xdr:sp>
    <xdr:clientData/>
  </xdr:oneCellAnchor>
  <xdr:oneCellAnchor>
    <xdr:from>
      <xdr:col>9</xdr:col>
      <xdr:colOff>541020</xdr:colOff>
      <xdr:row>20</xdr:row>
      <xdr:rowOff>152400</xdr:rowOff>
    </xdr:from>
    <xdr:ext cx="2239139" cy="264560"/>
    <xdr:sp macro="" textlink="">
      <xdr:nvSpPr>
        <xdr:cNvPr id="106" name="Tekstvak 105"/>
        <xdr:cNvSpPr txBox="1"/>
      </xdr:nvSpPr>
      <xdr:spPr>
        <a:xfrm>
          <a:off x="6027420" y="3078480"/>
          <a:ext cx="223913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COLLAPSE OF THE WAVEFUNCTION</a:t>
          </a:r>
        </a:p>
      </xdr:txBody>
    </xdr:sp>
    <xdr:clientData/>
  </xdr:oneCellAnchor>
  <xdr:oneCellAnchor>
    <xdr:from>
      <xdr:col>8</xdr:col>
      <xdr:colOff>236220</xdr:colOff>
      <xdr:row>32</xdr:row>
      <xdr:rowOff>53340</xdr:rowOff>
    </xdr:from>
    <xdr:ext cx="966418" cy="953466"/>
    <xdr:sp macro="" textlink="">
      <xdr:nvSpPr>
        <xdr:cNvPr id="107" name="Tekstvak 106"/>
        <xdr:cNvSpPr txBox="1"/>
      </xdr:nvSpPr>
      <xdr:spPr>
        <a:xfrm>
          <a:off x="5113020" y="5173980"/>
          <a:ext cx="966418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KINETISCHE </a:t>
          </a:r>
        </a:p>
        <a:p>
          <a:r>
            <a:rPr lang="nl-NL" sz="1100" b="1"/>
            <a:t>ENERGIE</a:t>
          </a:r>
        </a:p>
        <a:p>
          <a:r>
            <a:rPr lang="nl-NL" sz="1100" b="1"/>
            <a:t>VAN NIEUWE</a:t>
          </a:r>
        </a:p>
        <a:p>
          <a:r>
            <a:rPr lang="nl-NL" sz="1100" b="1"/>
            <a:t>QUANTA</a:t>
          </a:r>
        </a:p>
        <a:p>
          <a:r>
            <a:rPr lang="nl-NL" sz="1100" b="1"/>
            <a:t>ZEER KLEIN</a:t>
          </a:r>
        </a:p>
      </xdr:txBody>
    </xdr:sp>
    <xdr:clientData/>
  </xdr:oneCellAnchor>
  <xdr:oneCellAnchor>
    <xdr:from>
      <xdr:col>10</xdr:col>
      <xdr:colOff>373380</xdr:colOff>
      <xdr:row>31</xdr:row>
      <xdr:rowOff>53340</xdr:rowOff>
    </xdr:from>
    <xdr:ext cx="1513876" cy="1470146"/>
    <xdr:sp macro="" textlink="">
      <xdr:nvSpPr>
        <xdr:cNvPr id="108" name="Tekstvak 107"/>
        <xdr:cNvSpPr txBox="1"/>
      </xdr:nvSpPr>
      <xdr:spPr>
        <a:xfrm>
          <a:off x="6522720" y="4991100"/>
          <a:ext cx="1513876" cy="14701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KINETISCHE </a:t>
          </a:r>
        </a:p>
        <a:p>
          <a:r>
            <a:rPr lang="nl-NL" sz="1100" b="1"/>
            <a:t>ENERGIE ENKEL </a:t>
          </a:r>
        </a:p>
        <a:p>
          <a:r>
            <a:rPr lang="nl-NL" sz="1100" b="1"/>
            <a:t>QUANTUM WORDT</a:t>
          </a:r>
        </a:p>
        <a:p>
          <a:r>
            <a:rPr lang="nl-NL" sz="1100" b="1"/>
            <a:t>AF GEGEVEN AAN DE </a:t>
          </a:r>
        </a:p>
        <a:p>
          <a:r>
            <a:rPr lang="nl-NL" sz="1100" b="1"/>
            <a:t>POTENTI</a:t>
          </a:r>
          <a:r>
            <a:rPr lang="nl-NL" sz="1100" b="1">
              <a:latin typeface="Calibri"/>
              <a:cs typeface="Calibri"/>
            </a:rPr>
            <a:t>Ë</a:t>
          </a:r>
          <a:r>
            <a:rPr lang="nl-NL" sz="1100" b="1"/>
            <a:t>LE ENERGIE </a:t>
          </a:r>
        </a:p>
        <a:p>
          <a:r>
            <a:rPr lang="nl-NL" sz="1100" b="1"/>
            <a:t>OM DE TWEE NIEUWE</a:t>
          </a:r>
        </a:p>
        <a:p>
          <a:r>
            <a:rPr lang="nl-NL" sz="1100" b="1"/>
            <a:t> EVENWICHTSPOSITIES</a:t>
          </a:r>
        </a:p>
        <a:p>
          <a:r>
            <a:rPr lang="nl-NL" sz="1100" b="1"/>
            <a:t>TE KUNNEN BEREIKEN</a:t>
          </a:r>
        </a:p>
      </xdr:txBody>
    </xdr:sp>
    <xdr:clientData/>
  </xdr:oneCellAnchor>
  <xdr:oneCellAnchor>
    <xdr:from>
      <xdr:col>11</xdr:col>
      <xdr:colOff>91440</xdr:colOff>
      <xdr:row>28</xdr:row>
      <xdr:rowOff>121920</xdr:rowOff>
    </xdr:from>
    <xdr:ext cx="434350" cy="264560"/>
    <xdr:sp macro="" textlink="">
      <xdr:nvSpPr>
        <xdr:cNvPr id="112" name="Tekstvak 111"/>
        <xdr:cNvSpPr txBox="1"/>
      </xdr:nvSpPr>
      <xdr:spPr>
        <a:xfrm>
          <a:off x="6797040" y="4511040"/>
          <a:ext cx="4343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0,77</a:t>
          </a:r>
        </a:p>
      </xdr:txBody>
    </xdr:sp>
    <xdr:clientData/>
  </xdr:oneCellAnchor>
  <xdr:oneCellAnchor>
    <xdr:from>
      <xdr:col>8</xdr:col>
      <xdr:colOff>586740</xdr:colOff>
      <xdr:row>37</xdr:row>
      <xdr:rowOff>60960</xdr:rowOff>
    </xdr:from>
    <xdr:ext cx="434350" cy="436786"/>
    <xdr:sp macro="" textlink="">
      <xdr:nvSpPr>
        <xdr:cNvPr id="114" name="Tekstvak 113"/>
        <xdr:cNvSpPr txBox="1"/>
      </xdr:nvSpPr>
      <xdr:spPr>
        <a:xfrm>
          <a:off x="5463540" y="6096000"/>
          <a:ext cx="4343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0,05</a:t>
          </a:r>
        </a:p>
        <a:p>
          <a:r>
            <a:rPr lang="nl-NL" sz="1100" b="1"/>
            <a:t>0,02</a:t>
          </a:r>
        </a:p>
      </xdr:txBody>
    </xdr:sp>
    <xdr:clientData/>
  </xdr:oneCellAnchor>
  <xdr:oneCellAnchor>
    <xdr:from>
      <xdr:col>4</xdr:col>
      <xdr:colOff>114300</xdr:colOff>
      <xdr:row>86</xdr:row>
      <xdr:rowOff>121920</xdr:rowOff>
    </xdr:from>
    <xdr:ext cx="2054088" cy="1125693"/>
    <xdr:sp macro="" textlink="">
      <xdr:nvSpPr>
        <xdr:cNvPr id="119" name="Tekstvak 118"/>
        <xdr:cNvSpPr txBox="1"/>
      </xdr:nvSpPr>
      <xdr:spPr>
        <a:xfrm>
          <a:off x="2552700" y="15118080"/>
          <a:ext cx="2054088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MAXIMALE AFMETINGEN</a:t>
          </a:r>
        </a:p>
        <a:p>
          <a:r>
            <a:rPr lang="nl-NL" sz="1100" b="1"/>
            <a:t>TWEE QUANTA</a:t>
          </a:r>
        </a:p>
        <a:p>
          <a:endParaRPr lang="nl-NL" sz="1100" b="1"/>
        </a:p>
        <a:p>
          <a:r>
            <a:rPr lang="nl-NL" sz="1100" b="1"/>
            <a:t>OP BIJNA</a:t>
          </a:r>
          <a:r>
            <a:rPr lang="nl-NL" sz="1100" b="1" baseline="0"/>
            <a:t> ZELFDE POSITIES</a:t>
          </a:r>
        </a:p>
        <a:p>
          <a:r>
            <a:rPr lang="nl-NL" sz="1100" b="1" baseline="0"/>
            <a:t>ALS DIRECT NA HUN ONTSTAAN</a:t>
          </a:r>
        </a:p>
        <a:p>
          <a:r>
            <a:rPr lang="nl-NL" sz="1100" b="1" baseline="0"/>
            <a:t>QUANTA ZIJN "HONK VAST"</a:t>
          </a:r>
          <a:endParaRPr lang="nl-NL" sz="1100" b="1"/>
        </a:p>
      </xdr:txBody>
    </xdr:sp>
    <xdr:clientData/>
  </xdr:oneCellAnchor>
  <xdr:oneCellAnchor>
    <xdr:from>
      <xdr:col>10</xdr:col>
      <xdr:colOff>441960</xdr:colOff>
      <xdr:row>83</xdr:row>
      <xdr:rowOff>175260</xdr:rowOff>
    </xdr:from>
    <xdr:ext cx="1651862" cy="1125693"/>
    <xdr:sp macro="" textlink="">
      <xdr:nvSpPr>
        <xdr:cNvPr id="120" name="Tekstvak 119"/>
        <xdr:cNvSpPr txBox="1"/>
      </xdr:nvSpPr>
      <xdr:spPr>
        <a:xfrm>
          <a:off x="6591300" y="14622780"/>
          <a:ext cx="1651862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BEHOUDEN</a:t>
          </a:r>
          <a:r>
            <a:rPr lang="nl-NL" sz="1100" b="1" baseline="0"/>
            <a:t> BIJNA </a:t>
          </a:r>
        </a:p>
        <a:p>
          <a:r>
            <a:rPr lang="nl-NL" sz="1100" b="1" baseline="0"/>
            <a:t>ZELFDE POSITIE</a:t>
          </a:r>
        </a:p>
        <a:p>
          <a:r>
            <a:rPr lang="nl-NL" sz="1100" b="1" baseline="0"/>
            <a:t>AMPLITUDEN EN </a:t>
          </a:r>
        </a:p>
        <a:p>
          <a:r>
            <a:rPr lang="nl-NL" sz="1100" b="1" baseline="0"/>
            <a:t>KINETISCHE ENERGIE</a:t>
          </a:r>
          <a:r>
            <a:rPr lang="nl-NL" sz="1100" b="1" baseline="0">
              <a:latin typeface="Calibri"/>
              <a:cs typeface="Calibri"/>
            </a:rPr>
            <a:t>Ë</a:t>
          </a:r>
          <a:r>
            <a:rPr lang="nl-NL" sz="1100" b="1" baseline="0"/>
            <a:t>N</a:t>
          </a:r>
        </a:p>
        <a:p>
          <a:r>
            <a:rPr lang="nl-NL" sz="1100" b="1" baseline="0"/>
            <a:t>NEMEN TOE</a:t>
          </a:r>
        </a:p>
        <a:p>
          <a:r>
            <a:rPr lang="nl-NL" sz="1100" b="1" baseline="0"/>
            <a:t>FREQUENTIES NEMEN AF</a:t>
          </a:r>
          <a:endParaRPr lang="nl-NL" sz="1100" b="1"/>
        </a:p>
      </xdr:txBody>
    </xdr:sp>
    <xdr:clientData/>
  </xdr:oneCellAnchor>
  <xdr:oneCellAnchor>
    <xdr:from>
      <xdr:col>10</xdr:col>
      <xdr:colOff>60960</xdr:colOff>
      <xdr:row>72</xdr:row>
      <xdr:rowOff>7620</xdr:rowOff>
    </xdr:from>
    <xdr:ext cx="1531766" cy="264560"/>
    <xdr:sp macro="" textlink="">
      <xdr:nvSpPr>
        <xdr:cNvPr id="121" name="Tekstvak 120"/>
        <xdr:cNvSpPr txBox="1"/>
      </xdr:nvSpPr>
      <xdr:spPr>
        <a:xfrm>
          <a:off x="6210300" y="12443460"/>
          <a:ext cx="15317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MAXIMALE</a:t>
          </a:r>
          <a:r>
            <a:rPr lang="nl-NL" sz="1100" b="1" baseline="0"/>
            <a:t> FINGERING</a:t>
          </a:r>
          <a:endParaRPr lang="nl-NL" sz="1100" b="1"/>
        </a:p>
      </xdr:txBody>
    </xdr:sp>
    <xdr:clientData/>
  </xdr:oneCellAnchor>
  <xdr:oneCellAnchor>
    <xdr:from>
      <xdr:col>9</xdr:col>
      <xdr:colOff>45720</xdr:colOff>
      <xdr:row>84</xdr:row>
      <xdr:rowOff>22860</xdr:rowOff>
    </xdr:from>
    <xdr:ext cx="435504" cy="264560"/>
    <xdr:sp macro="" textlink="">
      <xdr:nvSpPr>
        <xdr:cNvPr id="122" name="Tekstvak 121"/>
        <xdr:cNvSpPr txBox="1"/>
      </xdr:nvSpPr>
      <xdr:spPr>
        <a:xfrm>
          <a:off x="5585460" y="14653260"/>
          <a:ext cx="43550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0,43</a:t>
          </a:r>
        </a:p>
      </xdr:txBody>
    </xdr:sp>
    <xdr:clientData/>
  </xdr:oneCellAnchor>
  <xdr:oneCellAnchor>
    <xdr:from>
      <xdr:col>9</xdr:col>
      <xdr:colOff>403860</xdr:colOff>
      <xdr:row>84</xdr:row>
      <xdr:rowOff>175260</xdr:rowOff>
    </xdr:from>
    <xdr:ext cx="467372" cy="264560"/>
    <xdr:sp macro="" textlink="">
      <xdr:nvSpPr>
        <xdr:cNvPr id="123" name="Tekstvak 122"/>
        <xdr:cNvSpPr txBox="1"/>
      </xdr:nvSpPr>
      <xdr:spPr>
        <a:xfrm>
          <a:off x="5943600" y="14805660"/>
          <a:ext cx="46737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0,36</a:t>
          </a:r>
        </a:p>
      </xdr:txBody>
    </xdr:sp>
    <xdr:clientData/>
  </xdr:oneCellAnchor>
  <xdr:oneCellAnchor>
    <xdr:from>
      <xdr:col>9</xdr:col>
      <xdr:colOff>601980</xdr:colOff>
      <xdr:row>73</xdr:row>
      <xdr:rowOff>167640</xdr:rowOff>
    </xdr:from>
    <xdr:ext cx="1708225" cy="609013"/>
    <xdr:sp macro="" textlink="">
      <xdr:nvSpPr>
        <xdr:cNvPr id="124" name="Tekstvak 123"/>
        <xdr:cNvSpPr txBox="1"/>
      </xdr:nvSpPr>
      <xdr:spPr>
        <a:xfrm>
          <a:off x="6141720" y="12786360"/>
          <a:ext cx="1708225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COMBINATIE MET GRIJS  </a:t>
          </a:r>
        </a:p>
        <a:p>
          <a:r>
            <a:rPr lang="nl-NL" sz="1100" b="1"/>
            <a:t>OP ACHTERGROND </a:t>
          </a:r>
        </a:p>
        <a:p>
          <a:r>
            <a:rPr lang="nl-NL" sz="1100" b="1"/>
            <a:t>TOONT TRANSITIEPROCES</a:t>
          </a:r>
        </a:p>
      </xdr:txBody>
    </xdr:sp>
    <xdr:clientData/>
  </xdr:oneCellAnchor>
  <xdr:oneCellAnchor>
    <xdr:from>
      <xdr:col>2</xdr:col>
      <xdr:colOff>556260</xdr:colOff>
      <xdr:row>80</xdr:row>
      <xdr:rowOff>38100</xdr:rowOff>
    </xdr:from>
    <xdr:ext cx="2533066" cy="781240"/>
    <xdr:sp macro="" textlink="">
      <xdr:nvSpPr>
        <xdr:cNvPr id="125" name="Tekstvak 124"/>
        <xdr:cNvSpPr txBox="1"/>
      </xdr:nvSpPr>
      <xdr:spPr>
        <a:xfrm>
          <a:off x="1775460" y="13936980"/>
          <a:ext cx="2533066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DE TWEE QUANTA GROEIEN WEER AAN </a:t>
          </a:r>
        </a:p>
        <a:p>
          <a:r>
            <a:rPr lang="nl-NL" sz="1100" b="1"/>
            <a:t>TOT MAXIMALE OMVANG</a:t>
          </a:r>
        </a:p>
        <a:p>
          <a:r>
            <a:rPr lang="nl-NL" sz="1100" b="1"/>
            <a:t>HOE DIT WERKT WORDT UITGELEGD </a:t>
          </a:r>
        </a:p>
        <a:p>
          <a:r>
            <a:rPr lang="nl-NL" sz="1100" b="1"/>
            <a:t>IN</a:t>
          </a:r>
          <a:r>
            <a:rPr lang="nl-NL" sz="1100" b="1" baseline="0"/>
            <a:t> WERKBLAD STOOT</a:t>
          </a:r>
          <a:endParaRPr lang="nl-NL" sz="1100" b="1"/>
        </a:p>
      </xdr:txBody>
    </xdr:sp>
    <xdr:clientData/>
  </xdr:oneCellAnchor>
  <xdr:oneCellAnchor>
    <xdr:from>
      <xdr:col>8</xdr:col>
      <xdr:colOff>586740</xdr:colOff>
      <xdr:row>79</xdr:row>
      <xdr:rowOff>121920</xdr:rowOff>
    </xdr:from>
    <xdr:ext cx="2038700" cy="264560"/>
    <xdr:sp macro="" textlink="">
      <xdr:nvSpPr>
        <xdr:cNvPr id="126" name="Tekstvak 125"/>
        <xdr:cNvSpPr txBox="1"/>
      </xdr:nvSpPr>
      <xdr:spPr>
        <a:xfrm>
          <a:off x="5516880" y="13837920"/>
          <a:ext cx="20387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ENKEL QUANTUM</a:t>
          </a:r>
          <a:r>
            <a:rPr lang="nl-NL" sz="1100" b="1" baseline="0"/>
            <a:t> Ekmax = </a:t>
          </a:r>
          <a:r>
            <a:rPr lang="nl-NL" sz="1100" b="1"/>
            <a:t>0,77</a:t>
          </a:r>
        </a:p>
      </xdr:txBody>
    </xdr:sp>
    <xdr:clientData/>
  </xdr:oneCellAnchor>
  <xdr:oneCellAnchor>
    <xdr:from>
      <xdr:col>8</xdr:col>
      <xdr:colOff>213360</xdr:colOff>
      <xdr:row>82</xdr:row>
      <xdr:rowOff>38100</xdr:rowOff>
    </xdr:from>
    <xdr:ext cx="1339919" cy="436786"/>
    <xdr:sp macro="" textlink="">
      <xdr:nvSpPr>
        <xdr:cNvPr id="127" name="Tekstvak 126"/>
        <xdr:cNvSpPr txBox="1"/>
      </xdr:nvSpPr>
      <xdr:spPr>
        <a:xfrm>
          <a:off x="5143500" y="14302740"/>
          <a:ext cx="133991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 TOTAAL </a:t>
          </a:r>
        </a:p>
        <a:p>
          <a:r>
            <a:rPr lang="nl-NL" sz="1100" b="1"/>
            <a:t>     Ekmax = 0,79</a:t>
          </a:r>
        </a:p>
      </xdr:txBody>
    </xdr:sp>
    <xdr:clientData/>
  </xdr:oneCellAnchor>
  <xdr:twoCellAnchor editAs="oneCell">
    <xdr:from>
      <xdr:col>0</xdr:col>
      <xdr:colOff>0</xdr:colOff>
      <xdr:row>438</xdr:row>
      <xdr:rowOff>30480</xdr:rowOff>
    </xdr:from>
    <xdr:to>
      <xdr:col>15</xdr:col>
      <xdr:colOff>302260</xdr:colOff>
      <xdr:row>469</xdr:row>
      <xdr:rowOff>60960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80147160"/>
          <a:ext cx="9499600" cy="56997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10</xdr:col>
      <xdr:colOff>160020</xdr:colOff>
      <xdr:row>346</xdr:row>
      <xdr:rowOff>144780</xdr:rowOff>
    </xdr:from>
    <xdr:ext cx="1522853" cy="264560"/>
    <xdr:sp macro="" textlink="">
      <xdr:nvSpPr>
        <xdr:cNvPr id="128" name="Tekstvak 127"/>
        <xdr:cNvSpPr txBox="1"/>
      </xdr:nvSpPr>
      <xdr:spPr>
        <a:xfrm>
          <a:off x="6309360" y="63436500"/>
          <a:ext cx="152285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QUANTUM FINGERING</a:t>
          </a:r>
        </a:p>
      </xdr:txBody>
    </xdr:sp>
    <xdr:clientData/>
  </xdr:oneCellAnchor>
  <xdr:oneCellAnchor>
    <xdr:from>
      <xdr:col>8</xdr:col>
      <xdr:colOff>495300</xdr:colOff>
      <xdr:row>383</xdr:row>
      <xdr:rowOff>99060</xdr:rowOff>
    </xdr:from>
    <xdr:ext cx="1397819" cy="436786"/>
    <xdr:sp macro="" textlink="">
      <xdr:nvSpPr>
        <xdr:cNvPr id="129" name="Tekstvak 128"/>
        <xdr:cNvSpPr txBox="1"/>
      </xdr:nvSpPr>
      <xdr:spPr>
        <a:xfrm>
          <a:off x="5425440" y="70157340"/>
          <a:ext cx="139781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FASE VERSCHUIVING</a:t>
          </a:r>
        </a:p>
        <a:p>
          <a:r>
            <a:rPr lang="nl-NL" sz="1100" b="1"/>
            <a:t>BIJ INSTABILITEIT</a:t>
          </a:r>
        </a:p>
      </xdr:txBody>
    </xdr:sp>
    <xdr:clientData/>
  </xdr:oneCell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0.01401</cdr:x>
      <cdr:y>0.89936</cdr:y>
    </cdr:from>
    <cdr:to>
      <cdr:x>0.11294</cdr:x>
      <cdr:y>0.94013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129540" y="5379720"/>
          <a:ext cx="914400" cy="24384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X1o</a:t>
          </a:r>
        </a:p>
      </cdr:txBody>
    </cdr:sp>
  </cdr:relSizeAnchor>
  <cdr:relSizeAnchor xmlns:cdr="http://schemas.openxmlformats.org/drawingml/2006/chartDrawing">
    <cdr:from>
      <cdr:x>0.91426</cdr:x>
      <cdr:y>0.95541</cdr:y>
    </cdr:from>
    <cdr:to>
      <cdr:x>0.98516</cdr:x>
      <cdr:y>0.98981</cdr:y>
    </cdr:to>
    <cdr:sp macro="" textlink="">
      <cdr:nvSpPr>
        <cdr:cNvPr id="3" name="Rechthoek 2"/>
        <cdr:cNvSpPr/>
      </cdr:nvSpPr>
      <cdr:spPr>
        <a:xfrm xmlns:a="http://schemas.openxmlformats.org/drawingml/2006/main">
          <a:off x="8450580" y="5715000"/>
          <a:ext cx="655320" cy="205740"/>
        </a:xfrm>
        <a:prstGeom xmlns:a="http://schemas.openxmlformats.org/drawingml/2006/main" prst="rect">
          <a:avLst/>
        </a:prstGeom>
        <a:solidFill xmlns:a="http://schemas.openxmlformats.org/drawingml/2006/main">
          <a:schemeClr val="bg1"/>
        </a:solidFill>
        <a:ln xmlns:a="http://schemas.openxmlformats.org/drawingml/2006/main">
          <a:noFill/>
        </a:ln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r>
            <a:rPr lang="nl-NL" b="1">
              <a:solidFill>
                <a:schemeClr val="tx1"/>
              </a:solidFill>
            </a:rPr>
            <a:t>       0</a:t>
          </a:r>
        </a:p>
      </cdr:txBody>
    </cdr:sp>
  </cdr:relSizeAnchor>
  <cdr:relSizeAnchor xmlns:cdr="http://schemas.openxmlformats.org/drawingml/2006/chartDrawing">
    <cdr:from>
      <cdr:x>0.77411</cdr:x>
      <cdr:y>0.42803</cdr:y>
    </cdr:from>
    <cdr:to>
      <cdr:x>0.95383</cdr:x>
      <cdr:y>0.9465</cdr:y>
    </cdr:to>
    <cdr:sp macro="" textlink="">
      <cdr:nvSpPr>
        <cdr:cNvPr id="4" name="Rechthoek 3"/>
        <cdr:cNvSpPr/>
      </cdr:nvSpPr>
      <cdr:spPr>
        <a:xfrm xmlns:a="http://schemas.openxmlformats.org/drawingml/2006/main">
          <a:off x="7155180" y="2560320"/>
          <a:ext cx="1661160" cy="3101339"/>
        </a:xfrm>
        <a:prstGeom xmlns:a="http://schemas.openxmlformats.org/drawingml/2006/main" prst="rect">
          <a:avLst/>
        </a:prstGeom>
        <a:solidFill xmlns:a="http://schemas.openxmlformats.org/drawingml/2006/main">
          <a:srgbClr val="C0504D">
            <a:alpha val="59000"/>
          </a:srgbClr>
        </a:solidFill>
        <a:ln xmlns:a="http://schemas.openxmlformats.org/drawingml/2006/main" w="25400" cap="flat" cmpd="sng" algn="ctr">
          <a:noFill/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rtlCol="0" anchor="ctr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pPr algn="ctr"/>
          <a:r>
            <a:rPr lang="nl-NL" sz="1100" b="1">
              <a:solidFill>
                <a:srgbClr val="1F497D"/>
              </a:solidFill>
            </a:rPr>
            <a:t> </a:t>
          </a:r>
        </a:p>
      </cdr:txBody>
    </cdr:sp>
  </cdr:relSizeAnchor>
</c:userShapes>
</file>

<file path=xl/drawings/drawing7.xml><?xml version="1.0" encoding="utf-8"?>
<c:userShapes xmlns:c="http://schemas.openxmlformats.org/drawingml/2006/chart">
  <cdr:relSizeAnchor xmlns:cdr="http://schemas.openxmlformats.org/drawingml/2006/chartDrawing">
    <cdr:from>
      <cdr:x>0.32332</cdr:x>
      <cdr:y>0.14665</cdr:y>
    </cdr:from>
    <cdr:to>
      <cdr:x>0.74339</cdr:x>
      <cdr:y>0.25827</cdr:y>
    </cdr:to>
    <cdr:sp macro="" textlink="">
      <cdr:nvSpPr>
        <cdr:cNvPr id="2" name="Tekstvak 11"/>
        <cdr:cNvSpPr txBox="1"/>
      </cdr:nvSpPr>
      <cdr:spPr>
        <a:xfrm xmlns:a="http://schemas.openxmlformats.org/drawingml/2006/main">
          <a:off x="1478219" y="800111"/>
          <a:ext cx="1920560" cy="60899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EFFECTIEVE FREQUENTIE BIJ</a:t>
          </a:r>
        </a:p>
        <a:p xmlns:a="http://schemas.openxmlformats.org/drawingml/2006/main">
          <a:r>
            <a:rPr lang="nl-NL" sz="1100" b="1"/>
            <a:t> q2 IS IETS HOGER  OMDAT</a:t>
          </a:r>
        </a:p>
        <a:p xmlns:a="http://schemas.openxmlformats.org/drawingml/2006/main">
          <a:r>
            <a:rPr lang="nl-NL" sz="1100" b="1"/>
            <a:t>VEERSTIJFHEID IETS HOGER IS</a:t>
          </a:r>
        </a:p>
      </cdr:txBody>
    </cdr:sp>
  </cdr:relSizeAnchor>
  <cdr:relSizeAnchor xmlns:cdr="http://schemas.openxmlformats.org/drawingml/2006/chartDrawing">
    <cdr:from>
      <cdr:x>0.23499</cdr:x>
      <cdr:y>0.43017</cdr:y>
    </cdr:from>
    <cdr:to>
      <cdr:x>0.54879</cdr:x>
      <cdr:y>0.47866</cdr:y>
    </cdr:to>
    <cdr:sp macro="" textlink="">
      <cdr:nvSpPr>
        <cdr:cNvPr id="3" name="Tekstvak 12"/>
        <cdr:cNvSpPr txBox="1"/>
      </cdr:nvSpPr>
      <cdr:spPr>
        <a:xfrm xmlns:a="http://schemas.openxmlformats.org/drawingml/2006/main">
          <a:off x="1074390" y="2346955"/>
          <a:ext cx="1434693" cy="26455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 baseline="0"/>
            <a:t> FREQUENTIES GELIJK</a:t>
          </a:r>
          <a:endParaRPr lang="nl-NL" sz="1100" b="1"/>
        </a:p>
      </cdr:txBody>
    </cdr:sp>
  </cdr:relSizeAnchor>
  <cdr:relSizeAnchor xmlns:cdr="http://schemas.openxmlformats.org/drawingml/2006/chartDrawing">
    <cdr:from>
      <cdr:x>0.34501</cdr:x>
      <cdr:y>0.72905</cdr:y>
    </cdr:from>
    <cdr:to>
      <cdr:x>0.71114</cdr:x>
      <cdr:y>0.77754</cdr:y>
    </cdr:to>
    <cdr:sp macro="" textlink="">
      <cdr:nvSpPr>
        <cdr:cNvPr id="4" name="Tekstvak 14"/>
        <cdr:cNvSpPr txBox="1"/>
      </cdr:nvSpPr>
      <cdr:spPr>
        <a:xfrm xmlns:a="http://schemas.openxmlformats.org/drawingml/2006/main">
          <a:off x="1577386" y="3977641"/>
          <a:ext cx="1673946" cy="264558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Ekmax BIJ q2 IETS HOGER</a:t>
          </a:r>
        </a:p>
      </cdr:txBody>
    </cdr:sp>
  </cdr:relSizeAnchor>
  <cdr:relSizeAnchor xmlns:cdr="http://schemas.openxmlformats.org/drawingml/2006/chartDrawing">
    <cdr:from>
      <cdr:x>0.00333</cdr:x>
      <cdr:y>0.06006</cdr:y>
    </cdr:from>
    <cdr:to>
      <cdr:x>0.02833</cdr:x>
      <cdr:y>0.07542</cdr:y>
    </cdr:to>
    <cdr:sp macro="" textlink="">
      <cdr:nvSpPr>
        <cdr:cNvPr id="5" name="Ovaal 4"/>
        <cdr:cNvSpPr/>
      </cdr:nvSpPr>
      <cdr:spPr>
        <a:xfrm xmlns:a="http://schemas.openxmlformats.org/drawingml/2006/main">
          <a:off x="15240" y="327660"/>
          <a:ext cx="114300" cy="83820"/>
        </a:xfrm>
        <a:prstGeom xmlns:a="http://schemas.openxmlformats.org/drawingml/2006/main" prst="ellipse">
          <a:avLst/>
        </a:prstGeom>
        <a:solidFill xmlns:a="http://schemas.openxmlformats.org/drawingml/2006/main">
          <a:srgbClr val="FF0000"/>
        </a:solidFill>
        <a:ln xmlns:a="http://schemas.openxmlformats.org/drawingml/2006/main" w="25400" cap="flat" cmpd="sng" algn="ctr">
          <a:noFill/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rtlCol="0" anchor="ctr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pPr algn="ctr"/>
          <a:endParaRPr lang="nl-NL" sz="1100"/>
        </a:p>
      </cdr:txBody>
    </cdr:sp>
  </cdr:relSizeAnchor>
  <cdr:relSizeAnchor xmlns:cdr="http://schemas.openxmlformats.org/drawingml/2006/chartDrawing">
    <cdr:from>
      <cdr:x>0.75833</cdr:x>
      <cdr:y>0.18296</cdr:y>
    </cdr:from>
    <cdr:to>
      <cdr:x>0.905</cdr:x>
      <cdr:y>0.8757</cdr:y>
    </cdr:to>
    <cdr:sp macro="" textlink="">
      <cdr:nvSpPr>
        <cdr:cNvPr id="7" name="Ovaal 6"/>
        <cdr:cNvSpPr/>
      </cdr:nvSpPr>
      <cdr:spPr>
        <a:xfrm xmlns:a="http://schemas.openxmlformats.org/drawingml/2006/main">
          <a:off x="3467100" y="998220"/>
          <a:ext cx="670558" cy="3779519"/>
        </a:xfrm>
        <a:prstGeom xmlns:a="http://schemas.openxmlformats.org/drawingml/2006/main" prst="ellipse">
          <a:avLst/>
        </a:prstGeom>
        <a:noFill xmlns:a="http://schemas.openxmlformats.org/drawingml/2006/main"/>
        <a:ln xmlns:a="http://schemas.openxmlformats.org/drawingml/2006/main" w="25400" cap="flat" cmpd="sng" algn="ctr">
          <a:solidFill>
            <a:srgbClr val="7030A0"/>
          </a:solidFill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endParaRPr lang="nl-NL"/>
        </a:p>
      </cdr:txBody>
    </cdr:sp>
  </cdr:relSizeAnchor>
</c:userShapes>
</file>

<file path=xl/drawings/drawing8.xml><?xml version="1.0" encoding="utf-8"?>
<c:userShapes xmlns:c="http://schemas.openxmlformats.org/drawingml/2006/chart">
  <cdr:relSizeAnchor xmlns:cdr="http://schemas.openxmlformats.org/drawingml/2006/chartDrawing">
    <cdr:from>
      <cdr:x>0.23947</cdr:x>
      <cdr:y>0.92894</cdr:y>
    </cdr:from>
    <cdr:to>
      <cdr:x>0.37737</cdr:x>
      <cdr:y>0.98158</cdr:y>
    </cdr:to>
    <cdr:sp macro="" textlink="">
      <cdr:nvSpPr>
        <cdr:cNvPr id="5" name="Tekstvak 1"/>
        <cdr:cNvSpPr txBox="1"/>
      </cdr:nvSpPr>
      <cdr:spPr>
        <a:xfrm xmlns:a="http://schemas.openxmlformats.org/drawingml/2006/main">
          <a:off x="2209784" y="5379693"/>
          <a:ext cx="1272517" cy="304848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AMPLITUDE      QUANTUM</a:t>
          </a:r>
        </a:p>
      </cdr:txBody>
    </cdr:sp>
  </cdr:relSizeAnchor>
  <cdr:relSizeAnchor xmlns:cdr="http://schemas.openxmlformats.org/drawingml/2006/chartDrawing">
    <cdr:from>
      <cdr:x>0.23039</cdr:x>
      <cdr:y>0.23289</cdr:y>
    </cdr:from>
    <cdr:to>
      <cdr:x>0.53922</cdr:x>
      <cdr:y>0.68026</cdr:y>
    </cdr:to>
    <cdr:sp macro="" textlink="">
      <cdr:nvSpPr>
        <cdr:cNvPr id="11" name="Rechte verbindingslijn 10"/>
        <cdr:cNvSpPr/>
      </cdr:nvSpPr>
      <cdr:spPr>
        <a:xfrm xmlns:a="http://schemas.openxmlformats.org/drawingml/2006/main">
          <a:off x="2125980" y="1348740"/>
          <a:ext cx="2849880" cy="2590799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0.23287</cdr:x>
      <cdr:y>0.48289</cdr:y>
    </cdr:from>
    <cdr:to>
      <cdr:x>0.53592</cdr:x>
      <cdr:y>0.92105</cdr:y>
    </cdr:to>
    <cdr:sp macro="" textlink="">
      <cdr:nvSpPr>
        <cdr:cNvPr id="18" name="Rechte verbindingslijn 17"/>
        <cdr:cNvSpPr/>
      </cdr:nvSpPr>
      <cdr:spPr>
        <a:xfrm xmlns:a="http://schemas.openxmlformats.org/drawingml/2006/main" flipV="1">
          <a:off x="2148840" y="2796540"/>
          <a:ext cx="2796540" cy="253746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0.33113</cdr:x>
      <cdr:y>0.48421</cdr:y>
    </cdr:from>
    <cdr:to>
      <cdr:x>0.53592</cdr:x>
      <cdr:y>0.91448</cdr:y>
    </cdr:to>
    <cdr:sp macro="" textlink="">
      <cdr:nvSpPr>
        <cdr:cNvPr id="19" name="Rechte verbindingslijn 18"/>
        <cdr:cNvSpPr/>
      </cdr:nvSpPr>
      <cdr:spPr>
        <a:xfrm xmlns:a="http://schemas.openxmlformats.org/drawingml/2006/main" flipV="1">
          <a:off x="3055608" y="2804160"/>
          <a:ext cx="1889772" cy="2491776"/>
        </a:xfrm>
        <a:prstGeom xmlns:a="http://schemas.openxmlformats.org/drawingml/2006/main" prst="line">
          <a:avLst/>
        </a:prstGeom>
        <a:ln xmlns:a="http://schemas.openxmlformats.org/drawingml/2006/main">
          <a:prstDash val="sysDash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0.25186</cdr:x>
      <cdr:y>0.38554</cdr:y>
    </cdr:from>
    <cdr:to>
      <cdr:x>0.35095</cdr:x>
      <cdr:y>0.54343</cdr:y>
    </cdr:to>
    <cdr:sp macro="" textlink="">
      <cdr:nvSpPr>
        <cdr:cNvPr id="8" name="Tekstvak 1"/>
        <cdr:cNvSpPr txBox="1"/>
      </cdr:nvSpPr>
      <cdr:spPr>
        <a:xfrm xmlns:a="http://schemas.openxmlformats.org/drawingml/2006/main">
          <a:off x="2324161" y="2232721"/>
          <a:ext cx="914385" cy="914373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>
              <a:solidFill>
                <a:srgbClr val="C00000"/>
              </a:solidFill>
            </a:rPr>
            <a:t>OMLOOP      FREQUENTIE</a:t>
          </a:r>
        </a:p>
      </cdr:txBody>
    </cdr:sp>
  </cdr:relSizeAnchor>
  <cdr:relSizeAnchor xmlns:cdr="http://schemas.openxmlformats.org/drawingml/2006/chartDrawing">
    <cdr:from>
      <cdr:x>0.23864</cdr:x>
      <cdr:y>0.18026</cdr:y>
    </cdr:from>
    <cdr:to>
      <cdr:x>0.33773</cdr:x>
      <cdr:y>0.33816</cdr:y>
    </cdr:to>
    <cdr:sp macro="" textlink="">
      <cdr:nvSpPr>
        <cdr:cNvPr id="10" name="Tekstvak 1"/>
        <cdr:cNvSpPr txBox="1"/>
      </cdr:nvSpPr>
      <cdr:spPr>
        <a:xfrm xmlns:a="http://schemas.openxmlformats.org/drawingml/2006/main">
          <a:off x="2202163" y="1043925"/>
          <a:ext cx="914385" cy="91443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>
              <a:solidFill>
                <a:schemeClr val="accent6">
                  <a:lumMod val="75000"/>
                </a:schemeClr>
              </a:solidFill>
            </a:rPr>
            <a:t>EFFECTIEVE      FREQUENTIE</a:t>
          </a:r>
        </a:p>
      </cdr:txBody>
    </cdr:sp>
  </cdr:relSizeAnchor>
  <cdr:relSizeAnchor xmlns:cdr="http://schemas.openxmlformats.org/drawingml/2006/chartDrawing">
    <cdr:from>
      <cdr:x>0.23947</cdr:x>
      <cdr:y>0.88289</cdr:y>
    </cdr:from>
    <cdr:to>
      <cdr:x>0.33856</cdr:x>
      <cdr:y>0.93552</cdr:y>
    </cdr:to>
    <cdr:sp macro="" textlink="">
      <cdr:nvSpPr>
        <cdr:cNvPr id="12" name="Tekstvak 1"/>
        <cdr:cNvSpPr txBox="1"/>
      </cdr:nvSpPr>
      <cdr:spPr>
        <a:xfrm xmlns:a="http://schemas.openxmlformats.org/drawingml/2006/main">
          <a:off x="2209772" y="5113002"/>
          <a:ext cx="914385" cy="304791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KINETISCHE     ENERGIE MAX</a:t>
          </a:r>
        </a:p>
      </cdr:txBody>
    </cdr:sp>
  </cdr:relSizeAnchor>
  <cdr:relSizeAnchor xmlns:cdr="http://schemas.openxmlformats.org/drawingml/2006/chartDrawing">
    <cdr:from>
      <cdr:x>0.28489</cdr:x>
      <cdr:y>0.55922</cdr:y>
    </cdr:from>
    <cdr:to>
      <cdr:x>0.38398</cdr:x>
      <cdr:y>0.71712</cdr:y>
    </cdr:to>
    <cdr:sp macro="" textlink="">
      <cdr:nvSpPr>
        <cdr:cNvPr id="23" name="Tekstvak 1"/>
        <cdr:cNvSpPr txBox="1"/>
      </cdr:nvSpPr>
      <cdr:spPr>
        <a:xfrm xmlns:a="http://schemas.openxmlformats.org/drawingml/2006/main">
          <a:off x="2628928" y="3238527"/>
          <a:ext cx="914384" cy="914431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TWEE QUANTA</a:t>
          </a:r>
        </a:p>
      </cdr:txBody>
    </cdr:sp>
  </cdr:relSizeAnchor>
  <cdr:relSizeAnchor xmlns:cdr="http://schemas.openxmlformats.org/drawingml/2006/chartDrawing">
    <cdr:from>
      <cdr:x>0.56234</cdr:x>
      <cdr:y>0.65789</cdr:y>
    </cdr:from>
    <cdr:to>
      <cdr:x>0.66144</cdr:x>
      <cdr:y>0.81578</cdr:y>
    </cdr:to>
    <cdr:sp macro="" textlink="">
      <cdr:nvSpPr>
        <cdr:cNvPr id="24" name="Tekstvak 1"/>
        <cdr:cNvSpPr txBox="1"/>
      </cdr:nvSpPr>
      <cdr:spPr>
        <a:xfrm xmlns:a="http://schemas.openxmlformats.org/drawingml/2006/main">
          <a:off x="5189145" y="3809994"/>
          <a:ext cx="914477" cy="91437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0.42857</cdr:x>
      <cdr:y>0.14737</cdr:y>
    </cdr:from>
    <cdr:to>
      <cdr:x>0.54005</cdr:x>
      <cdr:y>0.68421</cdr:y>
    </cdr:to>
    <cdr:sp macro="" textlink="">
      <cdr:nvSpPr>
        <cdr:cNvPr id="25" name="Rechte verbindingslijn 8"/>
        <cdr:cNvSpPr/>
      </cdr:nvSpPr>
      <cdr:spPr>
        <a:xfrm xmlns:a="http://schemas.openxmlformats.org/drawingml/2006/main">
          <a:off x="3954780" y="853440"/>
          <a:ext cx="1028700" cy="310896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0.32948</cdr:x>
      <cdr:y>0.19605</cdr:y>
    </cdr:from>
    <cdr:to>
      <cdr:x>0.54005</cdr:x>
      <cdr:y>0.67895</cdr:y>
    </cdr:to>
    <cdr:sp macro="" textlink="">
      <cdr:nvSpPr>
        <cdr:cNvPr id="27" name="Rechte verbindingslijn 12"/>
        <cdr:cNvSpPr/>
      </cdr:nvSpPr>
      <cdr:spPr>
        <a:xfrm xmlns:a="http://schemas.openxmlformats.org/drawingml/2006/main">
          <a:off x="3040380" y="1135380"/>
          <a:ext cx="1943100" cy="2796540"/>
        </a:xfrm>
        <a:prstGeom xmlns:a="http://schemas.openxmlformats.org/drawingml/2006/main" prst="line">
          <a:avLst/>
        </a:prstGeom>
        <a:ln xmlns:a="http://schemas.openxmlformats.org/drawingml/2006/main">
          <a:prstDash val="sysDash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0.42609</cdr:x>
      <cdr:y>0.2</cdr:y>
    </cdr:from>
    <cdr:to>
      <cdr:x>0.53675</cdr:x>
      <cdr:y>0.52895</cdr:y>
    </cdr:to>
    <cdr:sp macro="" textlink="">
      <cdr:nvSpPr>
        <cdr:cNvPr id="28" name="Rechte verbindingslijn 13"/>
        <cdr:cNvSpPr/>
      </cdr:nvSpPr>
      <cdr:spPr>
        <a:xfrm xmlns:a="http://schemas.openxmlformats.org/drawingml/2006/main">
          <a:off x="3931920" y="1158240"/>
          <a:ext cx="1021080" cy="190500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0.23369</cdr:x>
      <cdr:y>0.20132</cdr:y>
    </cdr:from>
    <cdr:to>
      <cdr:x>0.53675</cdr:x>
      <cdr:y>0.52895</cdr:y>
    </cdr:to>
    <cdr:sp macro="" textlink="">
      <cdr:nvSpPr>
        <cdr:cNvPr id="29" name="Rechte verbindingslijn 14"/>
        <cdr:cNvSpPr/>
      </cdr:nvSpPr>
      <cdr:spPr>
        <a:xfrm xmlns:a="http://schemas.openxmlformats.org/drawingml/2006/main">
          <a:off x="2156460" y="1165860"/>
          <a:ext cx="2796540" cy="189738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0.33031</cdr:x>
      <cdr:y>0.19605</cdr:y>
    </cdr:from>
    <cdr:to>
      <cdr:x>0.5384</cdr:x>
      <cdr:y>0.53026</cdr:y>
    </cdr:to>
    <cdr:sp macro="" textlink="">
      <cdr:nvSpPr>
        <cdr:cNvPr id="30" name="Rechte verbindingslijn 15"/>
        <cdr:cNvSpPr/>
      </cdr:nvSpPr>
      <cdr:spPr>
        <a:xfrm xmlns:a="http://schemas.openxmlformats.org/drawingml/2006/main">
          <a:off x="3048000" y="1135380"/>
          <a:ext cx="1920240" cy="1935480"/>
        </a:xfrm>
        <a:prstGeom xmlns:a="http://schemas.openxmlformats.org/drawingml/2006/main" prst="line">
          <a:avLst/>
        </a:prstGeom>
        <a:ln xmlns:a="http://schemas.openxmlformats.org/drawingml/2006/main">
          <a:prstDash val="sysDash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0.42692</cdr:x>
      <cdr:y>0.48553</cdr:y>
    </cdr:from>
    <cdr:to>
      <cdr:x>0.53592</cdr:x>
      <cdr:y>0.90921</cdr:y>
    </cdr:to>
    <cdr:sp macro="" textlink="">
      <cdr:nvSpPr>
        <cdr:cNvPr id="31" name="Rechte verbindingslijn 16"/>
        <cdr:cNvSpPr/>
      </cdr:nvSpPr>
      <cdr:spPr>
        <a:xfrm xmlns:a="http://schemas.openxmlformats.org/drawingml/2006/main" flipV="1">
          <a:off x="3939540" y="2811780"/>
          <a:ext cx="1005840" cy="245364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0.57968</cdr:x>
      <cdr:y>0.25263</cdr:y>
    </cdr:from>
    <cdr:to>
      <cdr:x>0.57969</cdr:x>
      <cdr:y>0.32632</cdr:y>
    </cdr:to>
    <cdr:sp macro="" textlink="">
      <cdr:nvSpPr>
        <cdr:cNvPr id="34" name="Rechte verbindingslijn 19"/>
        <cdr:cNvSpPr/>
      </cdr:nvSpPr>
      <cdr:spPr>
        <a:xfrm xmlns:a="http://schemas.openxmlformats.org/drawingml/2006/main" flipH="1">
          <a:off x="5349209" y="1463028"/>
          <a:ext cx="93" cy="426753"/>
        </a:xfrm>
        <a:prstGeom xmlns:a="http://schemas.openxmlformats.org/drawingml/2006/main" prst="line">
          <a:avLst/>
        </a:prstGeom>
        <a:ln xmlns:a="http://schemas.openxmlformats.org/drawingml/2006/main" w="19050">
          <a:head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0.5838</cdr:x>
      <cdr:y>0.23684</cdr:y>
    </cdr:from>
    <cdr:to>
      <cdr:x>0.917</cdr:x>
      <cdr:y>0.36631</cdr:y>
    </cdr:to>
    <cdr:sp macro="" textlink="">
      <cdr:nvSpPr>
        <cdr:cNvPr id="36" name="Tekstvak 43"/>
        <cdr:cNvSpPr txBox="1"/>
      </cdr:nvSpPr>
      <cdr:spPr>
        <a:xfrm xmlns:a="http://schemas.openxmlformats.org/drawingml/2006/main">
          <a:off x="5387213" y="1371563"/>
          <a:ext cx="3074688" cy="749821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DIP --&gt; TRANSITIE --&gt; QUANTIFICERING</a:t>
          </a:r>
        </a:p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NAAR NIEUWE</a:t>
          </a:r>
          <a:r>
            <a:rPr lang="nl-NL" sz="1400" b="1" baseline="0">
              <a:solidFill>
                <a:srgbClr val="1F497D"/>
              </a:solidFill>
            </a:rPr>
            <a:t> </a:t>
          </a:r>
          <a:r>
            <a:rPr lang="nl-NL" sz="1400" b="1">
              <a:solidFill>
                <a:srgbClr val="1F497D"/>
              </a:solidFill>
            </a:rPr>
            <a:t>EVENWICHTSPOSITIES</a:t>
          </a:r>
        </a:p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MET HOGERE FREQUENTIE</a:t>
          </a:r>
        </a:p>
      </cdr:txBody>
    </cdr:sp>
  </cdr:relSizeAnchor>
  <cdr:relSizeAnchor xmlns:cdr="http://schemas.openxmlformats.org/drawingml/2006/chartDrawing">
    <cdr:from>
      <cdr:x>0.28984</cdr:x>
      <cdr:y>0.01316</cdr:y>
    </cdr:from>
    <cdr:to>
      <cdr:x>0.38893</cdr:x>
      <cdr:y>0.17105</cdr:y>
    </cdr:to>
    <cdr:sp macro="" textlink="">
      <cdr:nvSpPr>
        <cdr:cNvPr id="37" name="Tekstvak 1"/>
        <cdr:cNvSpPr txBox="1"/>
      </cdr:nvSpPr>
      <cdr:spPr>
        <a:xfrm xmlns:a="http://schemas.openxmlformats.org/drawingml/2006/main">
          <a:off x="2674595" y="76188"/>
          <a:ext cx="914384" cy="91437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GEMIDDELDE</a:t>
          </a:r>
        </a:p>
        <a:p xmlns:a="http://schemas.openxmlformats.org/drawingml/2006/main">
          <a:r>
            <a:rPr lang="nl-NL" sz="1100" b="1"/>
            <a:t>GEMIDDELDE</a:t>
          </a:r>
        </a:p>
        <a:p xmlns:a="http://schemas.openxmlformats.org/drawingml/2006/main">
          <a:r>
            <a:rPr lang="nl-NL" sz="1100" b="1"/>
            <a:t>    POSITIE</a:t>
          </a:r>
        </a:p>
      </cdr:txBody>
    </cdr:sp>
  </cdr:relSizeAnchor>
  <cdr:relSizeAnchor xmlns:cdr="http://schemas.openxmlformats.org/drawingml/2006/chartDrawing">
    <cdr:from>
      <cdr:x>0.09001</cdr:x>
      <cdr:y>0.725</cdr:y>
    </cdr:from>
    <cdr:to>
      <cdr:x>0.18911</cdr:x>
      <cdr:y>0.88289</cdr:y>
    </cdr:to>
    <cdr:sp macro="" textlink="">
      <cdr:nvSpPr>
        <cdr:cNvPr id="41" name="Tekstvak 1"/>
        <cdr:cNvSpPr txBox="1"/>
      </cdr:nvSpPr>
      <cdr:spPr>
        <a:xfrm xmlns:a="http://schemas.openxmlformats.org/drawingml/2006/main">
          <a:off x="830613" y="4198629"/>
          <a:ext cx="914477" cy="914373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 QUANTUM 1  BIJNA </a:t>
          </a:r>
        </a:p>
        <a:p xmlns:a="http://schemas.openxmlformats.org/drawingml/2006/main">
          <a:r>
            <a:rPr lang="nl-NL" sz="1100" b="1"/>
            <a:t>2 KEER ZO</a:t>
          </a:r>
          <a:r>
            <a:rPr lang="nl-NL" sz="1100" b="1" baseline="0"/>
            <a:t> VER WEG</a:t>
          </a:r>
          <a:endParaRPr lang="nl-NL" sz="1100" b="1"/>
        </a:p>
      </cdr:txBody>
    </cdr:sp>
  </cdr:relSizeAnchor>
  <cdr:relSizeAnchor xmlns:cdr="http://schemas.openxmlformats.org/drawingml/2006/chartDrawing">
    <cdr:from>
      <cdr:x>0.01156</cdr:x>
      <cdr:y>0.84211</cdr:y>
    </cdr:from>
    <cdr:to>
      <cdr:x>0.11065</cdr:x>
      <cdr:y>1</cdr:y>
    </cdr:to>
    <cdr:sp macro="" textlink="">
      <cdr:nvSpPr>
        <cdr:cNvPr id="42" name="Tekstvak 41"/>
        <cdr:cNvSpPr txBox="1"/>
      </cdr:nvSpPr>
      <cdr:spPr>
        <a:xfrm xmlns:a="http://schemas.openxmlformats.org/drawingml/2006/main">
          <a:off x="106680" y="497586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GEMIDDELDE VAN</a:t>
          </a:r>
        </a:p>
        <a:p xmlns:a="http://schemas.openxmlformats.org/drawingml/2006/main">
          <a:r>
            <a:rPr lang="nl-NL" sz="1100" b="1"/>
            <a:t>GEMIDDELDE</a:t>
          </a:r>
        </a:p>
        <a:p xmlns:a="http://schemas.openxmlformats.org/drawingml/2006/main">
          <a:r>
            <a:rPr lang="nl-NL" sz="1100" b="1"/>
            <a:t>POSITIES</a:t>
          </a:r>
        </a:p>
      </cdr:txBody>
    </cdr:sp>
  </cdr:relSizeAnchor>
  <cdr:relSizeAnchor xmlns:cdr="http://schemas.openxmlformats.org/drawingml/2006/chartDrawing">
    <cdr:from>
      <cdr:x>0.58561</cdr:x>
      <cdr:y>0.37368</cdr:y>
    </cdr:from>
    <cdr:to>
      <cdr:x>0.95568</cdr:x>
      <cdr:y>0.46532</cdr:y>
    </cdr:to>
    <cdr:sp macro="" textlink="">
      <cdr:nvSpPr>
        <cdr:cNvPr id="33" name="Tekstvak 43"/>
        <cdr:cNvSpPr txBox="1"/>
      </cdr:nvSpPr>
      <cdr:spPr>
        <a:xfrm xmlns:a="http://schemas.openxmlformats.org/drawingml/2006/main">
          <a:off x="5403873" y="2164080"/>
          <a:ext cx="3414974" cy="530658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FREQUENTIES LOPEN UITEEN </a:t>
          </a:r>
        </a:p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WORDT INSTABIEL &amp; SLINGERT UIT ELKAAR</a:t>
          </a:r>
        </a:p>
      </cdr:txBody>
    </cdr:sp>
  </cdr:relSizeAnchor>
  <cdr:relSizeAnchor xmlns:cdr="http://schemas.openxmlformats.org/drawingml/2006/chartDrawing">
    <cdr:from>
      <cdr:x>0.55491</cdr:x>
      <cdr:y>0.46579</cdr:y>
    </cdr:from>
    <cdr:to>
      <cdr:x>0.59703</cdr:x>
      <cdr:y>0.57632</cdr:y>
    </cdr:to>
    <cdr:sp macro="" textlink="">
      <cdr:nvSpPr>
        <cdr:cNvPr id="39" name="Rechte verbindingslijn met pijl 38"/>
        <cdr:cNvSpPr/>
      </cdr:nvSpPr>
      <cdr:spPr>
        <a:xfrm xmlns:a="http://schemas.openxmlformats.org/drawingml/2006/main" flipH="1">
          <a:off x="5120640" y="2697480"/>
          <a:ext cx="388620" cy="640080"/>
        </a:xfrm>
        <a:prstGeom xmlns:a="http://schemas.openxmlformats.org/drawingml/2006/main" prst="straightConnector1">
          <a:avLst/>
        </a:prstGeom>
        <a:ln xmlns:a="http://schemas.openxmlformats.org/drawingml/2006/main"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0.58425</cdr:x>
      <cdr:y>0.13947</cdr:y>
    </cdr:from>
    <cdr:to>
      <cdr:x>0.95265</cdr:x>
      <cdr:y>0.23111</cdr:y>
    </cdr:to>
    <cdr:sp macro="" textlink="">
      <cdr:nvSpPr>
        <cdr:cNvPr id="40" name="Tekstvak 43"/>
        <cdr:cNvSpPr txBox="1"/>
      </cdr:nvSpPr>
      <cdr:spPr>
        <a:xfrm xmlns:a="http://schemas.openxmlformats.org/drawingml/2006/main">
          <a:off x="5391311" y="807720"/>
          <a:ext cx="3399585" cy="530658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VERSCHIL IN FREQUENTIES QUANTA GELIJK</a:t>
          </a:r>
        </a:p>
        <a:p xmlns:a="http://schemas.openxmlformats.org/drawingml/2006/main">
          <a:r>
            <a:rPr lang="nl-NL" sz="1400" b="1">
              <a:solidFill>
                <a:srgbClr val="1F497D"/>
              </a:solidFill>
            </a:rPr>
            <a:t>GEMIDDELDE OOK</a:t>
          </a:r>
        </a:p>
      </cdr:txBody>
    </cdr:sp>
  </cdr:relSizeAnchor>
  <cdr:relSizeAnchor xmlns:cdr="http://schemas.openxmlformats.org/drawingml/2006/chartDrawing">
    <cdr:from>
      <cdr:x>0.43187</cdr:x>
      <cdr:y>0.17895</cdr:y>
    </cdr:from>
    <cdr:to>
      <cdr:x>0.58216</cdr:x>
      <cdr:y>0.18684</cdr:y>
    </cdr:to>
    <cdr:sp macro="" textlink="">
      <cdr:nvSpPr>
        <cdr:cNvPr id="44" name="Rechte verbindingslijn met pijl 43"/>
        <cdr:cNvSpPr/>
      </cdr:nvSpPr>
      <cdr:spPr>
        <a:xfrm xmlns:a="http://schemas.openxmlformats.org/drawingml/2006/main" flipV="1">
          <a:off x="3985260" y="1036320"/>
          <a:ext cx="1386840" cy="45719"/>
        </a:xfrm>
        <a:prstGeom xmlns:a="http://schemas.openxmlformats.org/drawingml/2006/main" prst="straightConnector1">
          <a:avLst/>
        </a:prstGeom>
        <a:ln xmlns:a="http://schemas.openxmlformats.org/drawingml/2006/main">
          <a:tailEnd type="none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</c:userShapes>
</file>

<file path=xl/drawings/drawing9.xml><?xml version="1.0" encoding="utf-8"?>
<c:userShapes xmlns:c="http://schemas.openxmlformats.org/drawingml/2006/chart">
  <cdr:relSizeAnchor xmlns:cdr="http://schemas.openxmlformats.org/drawingml/2006/chartDrawing">
    <cdr:from>
      <cdr:x>0.28667</cdr:x>
      <cdr:y>0.89944</cdr:y>
    </cdr:from>
    <cdr:to>
      <cdr:x>0.90345</cdr:x>
      <cdr:y>0.94793</cdr:y>
    </cdr:to>
    <cdr:sp macro="" textlink="">
      <cdr:nvSpPr>
        <cdr:cNvPr id="2" name="Tekstvak 89"/>
        <cdr:cNvSpPr txBox="1"/>
      </cdr:nvSpPr>
      <cdr:spPr>
        <a:xfrm xmlns:a="http://schemas.openxmlformats.org/drawingml/2006/main">
          <a:off x="1310640" y="4907280"/>
          <a:ext cx="2819939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GEMIDDELDE VAN DE GEMIDDELDE POSITIE</a:t>
          </a:r>
        </a:p>
      </cdr:txBody>
    </cdr:sp>
  </cdr:relSizeAnchor>
  <cdr:relSizeAnchor xmlns:cdr="http://schemas.openxmlformats.org/drawingml/2006/chartDrawing">
    <cdr:from>
      <cdr:x>0.72667</cdr:x>
      <cdr:y>0.04609</cdr:y>
    </cdr:from>
    <cdr:to>
      <cdr:x>0.89167</cdr:x>
      <cdr:y>0.88547</cdr:y>
    </cdr:to>
    <cdr:sp macro="" textlink="">
      <cdr:nvSpPr>
        <cdr:cNvPr id="3" name="Ovaal 2"/>
        <cdr:cNvSpPr/>
      </cdr:nvSpPr>
      <cdr:spPr>
        <a:xfrm xmlns:a="http://schemas.openxmlformats.org/drawingml/2006/main">
          <a:off x="3322320" y="251460"/>
          <a:ext cx="754379" cy="4579620"/>
        </a:xfrm>
        <a:prstGeom xmlns:a="http://schemas.openxmlformats.org/drawingml/2006/main" prst="ellipse">
          <a:avLst/>
        </a:prstGeom>
        <a:noFill xmlns:a="http://schemas.openxmlformats.org/drawingml/2006/main"/>
        <a:ln xmlns:a="http://schemas.openxmlformats.org/drawingml/2006/main" w="25400" cap="flat" cmpd="sng" algn="ctr">
          <a:solidFill>
            <a:srgbClr val="7030A0"/>
          </a:solidFill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0.72167</cdr:x>
      <cdr:y>0.39665</cdr:y>
    </cdr:from>
    <cdr:to>
      <cdr:x>0.89278</cdr:x>
      <cdr:y>0.47671</cdr:y>
    </cdr:to>
    <cdr:sp macro="" textlink="">
      <cdr:nvSpPr>
        <cdr:cNvPr id="4" name="Tekstvak 138"/>
        <cdr:cNvSpPr txBox="1"/>
      </cdr:nvSpPr>
      <cdr:spPr>
        <a:xfrm xmlns:a="http://schemas.openxmlformats.org/drawingml/2006/main">
          <a:off x="3299460" y="2164080"/>
          <a:ext cx="782330" cy="436786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WORDT </a:t>
          </a:r>
        </a:p>
        <a:p xmlns:a="http://schemas.openxmlformats.org/drawingml/2006/main">
          <a:r>
            <a:rPr lang="nl-NL" sz="1100" b="1"/>
            <a:t>INSTABIEL</a:t>
          </a:r>
        </a:p>
      </cdr:txBody>
    </cdr:sp>
  </cdr:relSizeAnchor>
</c:userShapes>
</file>

<file path=xl/drawings/drawing10.xml><?xml version="1.0" encoding="utf-8"?>
<c:userShapes xmlns:c="http://schemas.openxmlformats.org/drawingml/2006/chart">
  <cdr:relSizeAnchor xmlns:cdr="http://schemas.openxmlformats.org/drawingml/2006/chartDrawing">
    <cdr:from>
      <cdr:x>0.355</cdr:x>
      <cdr:y>0.325</cdr:y>
    </cdr:from>
    <cdr:to>
      <cdr:x>0.62539</cdr:x>
      <cdr:y>0.42144</cdr:y>
    </cdr:to>
    <cdr:sp macro="" textlink="">
      <cdr:nvSpPr>
        <cdr:cNvPr id="2" name="Tekstvak 86"/>
        <cdr:cNvSpPr txBox="1"/>
      </cdr:nvSpPr>
      <cdr:spPr>
        <a:xfrm xmlns:a="http://schemas.openxmlformats.org/drawingml/2006/main">
          <a:off x="1623060" y="891540"/>
          <a:ext cx="1236236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0.11</cdr:x>
      <cdr:y>0.33889</cdr:y>
    </cdr:from>
    <cdr:to>
      <cdr:x>0.28728</cdr:x>
      <cdr:y>0.43533</cdr:y>
    </cdr:to>
    <cdr:sp macro="" textlink="">
      <cdr:nvSpPr>
        <cdr:cNvPr id="3" name="Tekstvak 87"/>
        <cdr:cNvSpPr txBox="1"/>
      </cdr:nvSpPr>
      <cdr:spPr>
        <a:xfrm xmlns:a="http://schemas.openxmlformats.org/drawingml/2006/main">
          <a:off x="502920" y="929640"/>
          <a:ext cx="810543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0.07167</cdr:x>
      <cdr:y>0.05</cdr:y>
    </cdr:from>
    <cdr:to>
      <cdr:x>0.19643</cdr:x>
      <cdr:y>0.14644</cdr:y>
    </cdr:to>
    <cdr:sp macro="" textlink="">
      <cdr:nvSpPr>
        <cdr:cNvPr id="4" name="Tekstvak 87"/>
        <cdr:cNvSpPr txBox="1"/>
      </cdr:nvSpPr>
      <cdr:spPr>
        <a:xfrm xmlns:a="http://schemas.openxmlformats.org/drawingml/2006/main">
          <a:off x="327660" y="137160"/>
          <a:ext cx="570413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Ekmax</a:t>
          </a:r>
        </a:p>
      </cdr:txBody>
    </cdr:sp>
  </cdr:relSizeAnchor>
  <cdr:relSizeAnchor xmlns:cdr="http://schemas.openxmlformats.org/drawingml/2006/chartDrawing">
    <cdr:from>
      <cdr:x>0.72667</cdr:x>
      <cdr:y>0.79722</cdr:y>
    </cdr:from>
    <cdr:to>
      <cdr:x>0.92033</cdr:x>
      <cdr:y>0.89366</cdr:y>
    </cdr:to>
    <cdr:sp macro="" textlink="">
      <cdr:nvSpPr>
        <cdr:cNvPr id="5" name="Tekstvak 79"/>
        <cdr:cNvSpPr txBox="1"/>
      </cdr:nvSpPr>
      <cdr:spPr>
        <a:xfrm xmlns:a="http://schemas.openxmlformats.org/drawingml/2006/main">
          <a:off x="3322320" y="2186940"/>
          <a:ext cx="885435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AMPLITUDE</a:t>
          </a:r>
        </a:p>
      </cdr:txBody>
    </cdr:sp>
  </cdr:relSizeAnchor>
</c:userShapes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180</xdr:row>
      <xdr:rowOff>0</xdr:rowOff>
    </xdr:from>
    <xdr:to>
      <xdr:col>7</xdr:col>
      <xdr:colOff>7620</xdr:colOff>
      <xdr:row>195</xdr:row>
      <xdr:rowOff>0</xdr:rowOff>
    </xdr:to>
    <xdr:graphicFrame macro="">
      <xdr:nvGraphicFramePr>
        <xdr:cNvPr id="48" name="Grafiek 4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7620</xdr:colOff>
      <xdr:row>180</xdr:row>
      <xdr:rowOff>0</xdr:rowOff>
    </xdr:from>
    <xdr:to>
      <xdr:col>14</xdr:col>
      <xdr:colOff>312420</xdr:colOff>
      <xdr:row>195</xdr:row>
      <xdr:rowOff>0</xdr:rowOff>
    </xdr:to>
    <xdr:graphicFrame macro="">
      <xdr:nvGraphicFramePr>
        <xdr:cNvPr id="50" name="Grafiek 4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99</xdr:row>
      <xdr:rowOff>15240</xdr:rowOff>
    </xdr:from>
    <xdr:to>
      <xdr:col>11</xdr:col>
      <xdr:colOff>601980</xdr:colOff>
      <xdr:row>107</xdr:row>
      <xdr:rowOff>76200</xdr:rowOff>
    </xdr:to>
    <xdr:sp macro="" textlink="">
      <xdr:nvSpPr>
        <xdr:cNvPr id="27" name="Rechthoek 26"/>
        <xdr:cNvSpPr/>
      </xdr:nvSpPr>
      <xdr:spPr>
        <a:xfrm>
          <a:off x="0" y="14142720"/>
          <a:ext cx="7604760" cy="15240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0</xdr:colOff>
      <xdr:row>69</xdr:row>
      <xdr:rowOff>91440</xdr:rowOff>
    </xdr:from>
    <xdr:to>
      <xdr:col>11</xdr:col>
      <xdr:colOff>601980</xdr:colOff>
      <xdr:row>76</xdr:row>
      <xdr:rowOff>15240</xdr:rowOff>
    </xdr:to>
    <xdr:sp macro="" textlink="">
      <xdr:nvSpPr>
        <xdr:cNvPr id="19" name="Rechthoek 18"/>
        <xdr:cNvSpPr/>
      </xdr:nvSpPr>
      <xdr:spPr>
        <a:xfrm>
          <a:off x="0" y="6492240"/>
          <a:ext cx="7604760" cy="120396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0</xdr:colOff>
      <xdr:row>36</xdr:row>
      <xdr:rowOff>15240</xdr:rowOff>
    </xdr:from>
    <xdr:to>
      <xdr:col>12</xdr:col>
      <xdr:colOff>0</xdr:colOff>
      <xdr:row>62</xdr:row>
      <xdr:rowOff>167640</xdr:rowOff>
    </xdr:to>
    <xdr:graphicFrame macro="">
      <xdr:nvGraphicFramePr>
        <xdr:cNvPr id="2" name="Grafiek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32</xdr:col>
      <xdr:colOff>30480</xdr:colOff>
      <xdr:row>78</xdr:row>
      <xdr:rowOff>53340</xdr:rowOff>
    </xdr:from>
    <xdr:to>
      <xdr:col>35</xdr:col>
      <xdr:colOff>342900</xdr:colOff>
      <xdr:row>99</xdr:row>
      <xdr:rowOff>0</xdr:rowOff>
    </xdr:to>
    <xdr:graphicFrame macro="">
      <xdr:nvGraphicFramePr>
        <xdr:cNvPr id="11" name="Grafiek 10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oneCellAnchor>
    <xdr:from>
      <xdr:col>8</xdr:col>
      <xdr:colOff>175260</xdr:colOff>
      <xdr:row>60</xdr:row>
      <xdr:rowOff>38100</xdr:rowOff>
    </xdr:from>
    <xdr:ext cx="1570045" cy="264560"/>
    <xdr:sp macro="" textlink="">
      <xdr:nvSpPr>
        <xdr:cNvPr id="20" name="Tekstvak 19"/>
        <xdr:cNvSpPr txBox="1"/>
      </xdr:nvSpPr>
      <xdr:spPr>
        <a:xfrm>
          <a:off x="5349240" y="9456420"/>
          <a:ext cx="157004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LENNARD JONES FORCE</a:t>
          </a:r>
        </a:p>
      </xdr:txBody>
    </xdr:sp>
    <xdr:clientData/>
  </xdr:oneCellAnchor>
  <xdr:oneCellAnchor>
    <xdr:from>
      <xdr:col>9</xdr:col>
      <xdr:colOff>274320</xdr:colOff>
      <xdr:row>53</xdr:row>
      <xdr:rowOff>91440</xdr:rowOff>
    </xdr:from>
    <xdr:ext cx="804195" cy="264560"/>
    <xdr:sp macro="" textlink="">
      <xdr:nvSpPr>
        <xdr:cNvPr id="21" name="Tekstvak 20"/>
        <xdr:cNvSpPr txBox="1"/>
      </xdr:nvSpPr>
      <xdr:spPr>
        <a:xfrm>
          <a:off x="6057900" y="4297680"/>
          <a:ext cx="80419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COULOMB</a:t>
          </a:r>
        </a:p>
      </xdr:txBody>
    </xdr:sp>
    <xdr:clientData/>
  </xdr:oneCellAnchor>
  <xdr:twoCellAnchor editAs="oneCell">
    <xdr:from>
      <xdr:col>0</xdr:col>
      <xdr:colOff>0</xdr:colOff>
      <xdr:row>71</xdr:row>
      <xdr:rowOff>137160</xdr:rowOff>
    </xdr:from>
    <xdr:to>
      <xdr:col>11</xdr:col>
      <xdr:colOff>15240</xdr:colOff>
      <xdr:row>98</xdr:row>
      <xdr:rowOff>87295</xdr:rowOff>
    </xdr:to>
    <xdr:pic>
      <xdr:nvPicPr>
        <xdr:cNvPr id="22" name="Afbeelding 21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5335"/>
        <a:stretch>
          <a:fillRect/>
        </a:stretch>
      </xdr:blipFill>
      <xdr:spPr>
        <a:xfrm>
          <a:off x="0" y="12893040"/>
          <a:ext cx="7231380" cy="49259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15240</xdr:rowOff>
    </xdr:from>
    <xdr:to>
      <xdr:col>11</xdr:col>
      <xdr:colOff>422810</xdr:colOff>
      <xdr:row>133</xdr:row>
      <xdr:rowOff>3475</xdr:rowOff>
    </xdr:to>
    <xdr:pic>
      <xdr:nvPicPr>
        <xdr:cNvPr id="24" name="Afbeelding 23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13776960"/>
          <a:ext cx="7638950" cy="4925995"/>
        </a:xfrm>
        <a:prstGeom prst="rect">
          <a:avLst/>
        </a:prstGeom>
      </xdr:spPr>
    </xdr:pic>
    <xdr:clientData/>
  </xdr:twoCellAnchor>
  <xdr:oneCellAnchor>
    <xdr:from>
      <xdr:col>1</xdr:col>
      <xdr:colOff>175260</xdr:colOff>
      <xdr:row>75</xdr:row>
      <xdr:rowOff>30480</xdr:rowOff>
    </xdr:from>
    <xdr:ext cx="1454885" cy="436786"/>
    <xdr:sp macro="" textlink="">
      <xdr:nvSpPr>
        <xdr:cNvPr id="28" name="Tekstvak 27"/>
        <xdr:cNvSpPr txBox="1"/>
      </xdr:nvSpPr>
      <xdr:spPr>
        <a:xfrm>
          <a:off x="784860" y="12603480"/>
          <a:ext cx="145488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MET SIMULATIES </a:t>
          </a:r>
        </a:p>
        <a:p>
          <a:r>
            <a:rPr lang="nl-NL" sz="1100" b="1"/>
            <a:t>T.O.V. GEMIDDELDEN</a:t>
          </a:r>
        </a:p>
      </xdr:txBody>
    </xdr:sp>
    <xdr:clientData/>
  </xdr:oneCellAnchor>
  <xdr:oneCellAnchor>
    <xdr:from>
      <xdr:col>1</xdr:col>
      <xdr:colOff>236220</xdr:colOff>
      <xdr:row>122</xdr:row>
      <xdr:rowOff>15240</xdr:rowOff>
    </xdr:from>
    <xdr:ext cx="1186222" cy="436786"/>
    <xdr:sp macro="" textlink="">
      <xdr:nvSpPr>
        <xdr:cNvPr id="29" name="Tekstvak 28"/>
        <xdr:cNvSpPr txBox="1"/>
      </xdr:nvSpPr>
      <xdr:spPr>
        <a:xfrm>
          <a:off x="845820" y="21221700"/>
          <a:ext cx="118622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MET SIMULATIES</a:t>
          </a:r>
        </a:p>
        <a:p>
          <a:r>
            <a:rPr lang="nl-NL" sz="1100" b="1"/>
            <a:t>T.O.V. VAN X1o</a:t>
          </a:r>
        </a:p>
      </xdr:txBody>
    </xdr:sp>
    <xdr:clientData/>
  </xdr:oneCellAnchor>
  <xdr:twoCellAnchor editAs="oneCell">
    <xdr:from>
      <xdr:col>6</xdr:col>
      <xdr:colOff>243839</xdr:colOff>
      <xdr:row>98</xdr:row>
      <xdr:rowOff>162225</xdr:rowOff>
    </xdr:from>
    <xdr:to>
      <xdr:col>8</xdr:col>
      <xdr:colOff>190500</xdr:colOff>
      <xdr:row>105</xdr:row>
      <xdr:rowOff>99060</xdr:rowOff>
    </xdr:to>
    <xdr:pic>
      <xdr:nvPicPr>
        <xdr:cNvPr id="1026" name="il_fi" descr="http://i.ytimg.com/vi/ATu8QKPBzFU/0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7167" t="11111" r="25833" b="9556"/>
        <a:stretch>
          <a:fillRect/>
        </a:stretch>
      </xdr:blipFill>
      <xdr:spPr bwMode="auto">
        <a:xfrm>
          <a:off x="4198619" y="13558185"/>
          <a:ext cx="1165861" cy="121699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231616</xdr:colOff>
      <xdr:row>98</xdr:row>
      <xdr:rowOff>106680</xdr:rowOff>
    </xdr:from>
    <xdr:to>
      <xdr:col>2</xdr:col>
      <xdr:colOff>640079</xdr:colOff>
      <xdr:row>105</xdr:row>
      <xdr:rowOff>121920</xdr:rowOff>
    </xdr:to>
    <xdr:pic>
      <xdr:nvPicPr>
        <xdr:cNvPr id="1025" name="Picture 1" descr="http://users.skynet.be/roland/Blue/pirouette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1111" t="8882" r="19360" b="13315"/>
        <a:stretch>
          <a:fillRect/>
        </a:stretch>
      </xdr:blipFill>
      <xdr:spPr bwMode="auto">
        <a:xfrm>
          <a:off x="231616" y="13502640"/>
          <a:ext cx="1795303" cy="1295400"/>
        </a:xfrm>
        <a:prstGeom prst="rect">
          <a:avLst/>
        </a:prstGeom>
        <a:noFill/>
      </xdr:spPr>
    </xdr:pic>
    <xdr:clientData/>
  </xdr:twoCellAnchor>
  <xdr:twoCellAnchor>
    <xdr:from>
      <xdr:col>3</xdr:col>
      <xdr:colOff>594360</xdr:colOff>
      <xdr:row>81</xdr:row>
      <xdr:rowOff>144780</xdr:rowOff>
    </xdr:from>
    <xdr:to>
      <xdr:col>6</xdr:col>
      <xdr:colOff>137160</xdr:colOff>
      <xdr:row>81</xdr:row>
      <xdr:rowOff>144780</xdr:rowOff>
    </xdr:to>
    <xdr:cxnSp macro="">
      <xdr:nvCxnSpPr>
        <xdr:cNvPr id="49" name="Rechte verbindingslijn 48"/>
        <xdr:cNvCxnSpPr/>
      </xdr:nvCxnSpPr>
      <xdr:spPr>
        <a:xfrm>
          <a:off x="2720340" y="10431780"/>
          <a:ext cx="13716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</xdr:col>
      <xdr:colOff>800100</xdr:colOff>
      <xdr:row>81</xdr:row>
      <xdr:rowOff>167640</xdr:rowOff>
    </xdr:from>
    <xdr:ext cx="1122423" cy="436786"/>
    <xdr:sp macro="" textlink="">
      <xdr:nvSpPr>
        <xdr:cNvPr id="52" name="Tekstvak 51"/>
        <xdr:cNvSpPr txBox="1"/>
      </xdr:nvSpPr>
      <xdr:spPr>
        <a:xfrm>
          <a:off x="4145280" y="14752320"/>
          <a:ext cx="1122423" cy="436786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Ekmax = 1/2CU</a:t>
          </a:r>
          <a:r>
            <a:rPr lang="nl-NL" sz="1100" b="1" baseline="30000"/>
            <a:t>2</a:t>
          </a:r>
        </a:p>
        <a:p>
          <a:r>
            <a:rPr lang="nl-NL" sz="1100" b="1" baseline="0"/>
            <a:t>MET C = dF/dx</a:t>
          </a:r>
        </a:p>
      </xdr:txBody>
    </xdr:sp>
    <xdr:clientData/>
  </xdr:oneCellAnchor>
  <xdr:twoCellAnchor>
    <xdr:from>
      <xdr:col>1</xdr:col>
      <xdr:colOff>106680</xdr:colOff>
      <xdr:row>39</xdr:row>
      <xdr:rowOff>99060</xdr:rowOff>
    </xdr:from>
    <xdr:to>
      <xdr:col>2</xdr:col>
      <xdr:colOff>304800</xdr:colOff>
      <xdr:row>46</xdr:row>
      <xdr:rowOff>167640</xdr:rowOff>
    </xdr:to>
    <xdr:cxnSp macro="">
      <xdr:nvCxnSpPr>
        <xdr:cNvPr id="59" name="Rechte verbindingslijn 58"/>
        <xdr:cNvCxnSpPr/>
      </xdr:nvCxnSpPr>
      <xdr:spPr>
        <a:xfrm flipV="1">
          <a:off x="716280" y="6819900"/>
          <a:ext cx="975360" cy="13487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45720</xdr:colOff>
      <xdr:row>39</xdr:row>
      <xdr:rowOff>22860</xdr:rowOff>
    </xdr:from>
    <xdr:to>
      <xdr:col>3</xdr:col>
      <xdr:colOff>381000</xdr:colOff>
      <xdr:row>46</xdr:row>
      <xdr:rowOff>152400</xdr:rowOff>
    </xdr:to>
    <xdr:cxnSp macro="">
      <xdr:nvCxnSpPr>
        <xdr:cNvPr id="61" name="Rechte verbindingslijn 60"/>
        <xdr:cNvCxnSpPr/>
      </xdr:nvCxnSpPr>
      <xdr:spPr>
        <a:xfrm flipH="1" flipV="1">
          <a:off x="1432560" y="6743700"/>
          <a:ext cx="1074420" cy="14097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350520</xdr:colOff>
      <xdr:row>37</xdr:row>
      <xdr:rowOff>99060</xdr:rowOff>
    </xdr:from>
    <xdr:ext cx="1347741" cy="264560"/>
    <xdr:sp macro="" textlink="">
      <xdr:nvSpPr>
        <xdr:cNvPr id="62" name="Tekstvak 61"/>
        <xdr:cNvSpPr txBox="1"/>
      </xdr:nvSpPr>
      <xdr:spPr>
        <a:xfrm>
          <a:off x="960120" y="3253740"/>
          <a:ext cx="134774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HELLING</a:t>
          </a:r>
          <a:r>
            <a:rPr lang="nl-NL" sz="1100" b="1" baseline="0"/>
            <a:t> HETZELFDE</a:t>
          </a:r>
          <a:endParaRPr lang="nl-NL" sz="1100" b="1"/>
        </a:p>
      </xdr:txBody>
    </xdr:sp>
    <xdr:clientData/>
  </xdr:oneCellAnchor>
  <xdr:twoCellAnchor>
    <xdr:from>
      <xdr:col>1</xdr:col>
      <xdr:colOff>106680</xdr:colOff>
      <xdr:row>41</xdr:row>
      <xdr:rowOff>175260</xdr:rowOff>
    </xdr:from>
    <xdr:to>
      <xdr:col>1</xdr:col>
      <xdr:colOff>632460</xdr:colOff>
      <xdr:row>46</xdr:row>
      <xdr:rowOff>167640</xdr:rowOff>
    </xdr:to>
    <xdr:sp macro="" textlink="">
      <xdr:nvSpPr>
        <xdr:cNvPr id="65" name="Rechthoek 64"/>
        <xdr:cNvSpPr/>
      </xdr:nvSpPr>
      <xdr:spPr>
        <a:xfrm>
          <a:off x="716280" y="6118860"/>
          <a:ext cx="525780" cy="906780"/>
        </a:xfrm>
        <a:prstGeom prst="rect">
          <a:avLst/>
        </a:prstGeom>
        <a:solidFill>
          <a:schemeClr val="accent6">
            <a:lumMod val="75000"/>
            <a:alpha val="43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1</xdr:col>
      <xdr:colOff>129540</xdr:colOff>
      <xdr:row>77</xdr:row>
      <xdr:rowOff>160020</xdr:rowOff>
    </xdr:from>
    <xdr:to>
      <xdr:col>2</xdr:col>
      <xdr:colOff>137160</xdr:colOff>
      <xdr:row>85</xdr:row>
      <xdr:rowOff>45720</xdr:rowOff>
    </xdr:to>
    <xdr:sp macro="" textlink="">
      <xdr:nvSpPr>
        <xdr:cNvPr id="66" name="Rechthoek 65"/>
        <xdr:cNvSpPr/>
      </xdr:nvSpPr>
      <xdr:spPr>
        <a:xfrm>
          <a:off x="739140" y="11955780"/>
          <a:ext cx="784860" cy="1348740"/>
        </a:xfrm>
        <a:prstGeom prst="rect">
          <a:avLst/>
        </a:prstGeom>
        <a:solidFill>
          <a:schemeClr val="accent6">
            <a:lumMod val="75000"/>
            <a:alpha val="43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0</xdr:colOff>
      <xdr:row>165</xdr:row>
      <xdr:rowOff>7620</xdr:rowOff>
    </xdr:from>
    <xdr:to>
      <xdr:col>7</xdr:col>
      <xdr:colOff>7620</xdr:colOff>
      <xdr:row>180</xdr:row>
      <xdr:rowOff>7620</xdr:rowOff>
    </xdr:to>
    <xdr:graphicFrame macro="">
      <xdr:nvGraphicFramePr>
        <xdr:cNvPr id="41" name="Grafiek 40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7</xdr:col>
      <xdr:colOff>7620</xdr:colOff>
      <xdr:row>165</xdr:row>
      <xdr:rowOff>0</xdr:rowOff>
    </xdr:from>
    <xdr:to>
      <xdr:col>14</xdr:col>
      <xdr:colOff>312420</xdr:colOff>
      <xdr:row>180</xdr:row>
      <xdr:rowOff>0</xdr:rowOff>
    </xdr:to>
    <xdr:graphicFrame macro="">
      <xdr:nvGraphicFramePr>
        <xdr:cNvPr id="45" name="Grafiek 4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7</xdr:col>
      <xdr:colOff>7620</xdr:colOff>
      <xdr:row>195</xdr:row>
      <xdr:rowOff>7620</xdr:rowOff>
    </xdr:from>
    <xdr:to>
      <xdr:col>14</xdr:col>
      <xdr:colOff>312420</xdr:colOff>
      <xdr:row>210</xdr:row>
      <xdr:rowOff>7620</xdr:rowOff>
    </xdr:to>
    <xdr:graphicFrame macro="">
      <xdr:nvGraphicFramePr>
        <xdr:cNvPr id="58" name="Grafiek 5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195</xdr:row>
      <xdr:rowOff>0</xdr:rowOff>
    </xdr:from>
    <xdr:to>
      <xdr:col>7</xdr:col>
      <xdr:colOff>7620</xdr:colOff>
      <xdr:row>210</xdr:row>
      <xdr:rowOff>0</xdr:rowOff>
    </xdr:to>
    <xdr:graphicFrame macro="">
      <xdr:nvGraphicFramePr>
        <xdr:cNvPr id="60" name="Grafiek 5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219</xdr:row>
      <xdr:rowOff>160020</xdr:rowOff>
    </xdr:from>
    <xdr:to>
      <xdr:col>7</xdr:col>
      <xdr:colOff>7620</xdr:colOff>
      <xdr:row>234</xdr:row>
      <xdr:rowOff>160020</xdr:rowOff>
    </xdr:to>
    <xdr:graphicFrame macro="">
      <xdr:nvGraphicFramePr>
        <xdr:cNvPr id="63" name="Grafiek 6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</xdr:col>
      <xdr:colOff>723900</xdr:colOff>
      <xdr:row>176</xdr:row>
      <xdr:rowOff>53340</xdr:rowOff>
    </xdr:from>
    <xdr:to>
      <xdr:col>2</xdr:col>
      <xdr:colOff>426720</xdr:colOff>
      <xdr:row>181</xdr:row>
      <xdr:rowOff>83820</xdr:rowOff>
    </xdr:to>
    <xdr:cxnSp macro="">
      <xdr:nvCxnSpPr>
        <xdr:cNvPr id="68" name="Rechte verbindingslijn met pijl 67"/>
        <xdr:cNvCxnSpPr/>
      </xdr:nvCxnSpPr>
      <xdr:spPr>
        <a:xfrm flipH="1">
          <a:off x="1333500" y="30586680"/>
          <a:ext cx="480060" cy="94488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99060</xdr:colOff>
      <xdr:row>175</xdr:row>
      <xdr:rowOff>152400</xdr:rowOff>
    </xdr:from>
    <xdr:to>
      <xdr:col>10</xdr:col>
      <xdr:colOff>167640</xdr:colOff>
      <xdr:row>181</xdr:row>
      <xdr:rowOff>137160</xdr:rowOff>
    </xdr:to>
    <xdr:cxnSp macro="">
      <xdr:nvCxnSpPr>
        <xdr:cNvPr id="70" name="Rechte verbindingslijn met pijl 69"/>
        <xdr:cNvCxnSpPr/>
      </xdr:nvCxnSpPr>
      <xdr:spPr>
        <a:xfrm flipH="1">
          <a:off x="6096000" y="29367480"/>
          <a:ext cx="678180" cy="10820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563880</xdr:colOff>
      <xdr:row>197</xdr:row>
      <xdr:rowOff>7620</xdr:rowOff>
    </xdr:from>
    <xdr:to>
      <xdr:col>5</xdr:col>
      <xdr:colOff>266700</xdr:colOff>
      <xdr:row>203</xdr:row>
      <xdr:rowOff>38100</xdr:rowOff>
    </xdr:to>
    <xdr:cxnSp macro="">
      <xdr:nvCxnSpPr>
        <xdr:cNvPr id="72" name="Rechte verbindingslijn met pijl 71"/>
        <xdr:cNvCxnSpPr/>
      </xdr:nvCxnSpPr>
      <xdr:spPr>
        <a:xfrm flipH="1" flipV="1">
          <a:off x="563880" y="33246060"/>
          <a:ext cx="3048000" cy="112776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579120</xdr:colOff>
      <xdr:row>198</xdr:row>
      <xdr:rowOff>114300</xdr:rowOff>
    </xdr:from>
    <xdr:to>
      <xdr:col>12</xdr:col>
      <xdr:colOff>441960</xdr:colOff>
      <xdr:row>205</xdr:row>
      <xdr:rowOff>91440</xdr:rowOff>
    </xdr:to>
    <xdr:cxnSp macro="">
      <xdr:nvCxnSpPr>
        <xdr:cNvPr id="77" name="Rechte verbindingslijn met pijl 76"/>
        <xdr:cNvCxnSpPr/>
      </xdr:nvCxnSpPr>
      <xdr:spPr>
        <a:xfrm flipH="1" flipV="1">
          <a:off x="5356860" y="34671000"/>
          <a:ext cx="2910840" cy="125730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68580</xdr:colOff>
      <xdr:row>197</xdr:row>
      <xdr:rowOff>38100</xdr:rowOff>
    </xdr:from>
    <xdr:to>
      <xdr:col>3</xdr:col>
      <xdr:colOff>129540</xdr:colOff>
      <xdr:row>198</xdr:row>
      <xdr:rowOff>7620</xdr:rowOff>
    </xdr:to>
    <xdr:cxnSp macro="">
      <xdr:nvCxnSpPr>
        <xdr:cNvPr id="81" name="Rechte verbindingslijn met pijl 80"/>
        <xdr:cNvCxnSpPr/>
      </xdr:nvCxnSpPr>
      <xdr:spPr>
        <a:xfrm flipH="1" flipV="1">
          <a:off x="678180" y="33276540"/>
          <a:ext cx="1577340" cy="152400"/>
        </a:xfrm>
        <a:prstGeom prst="straightConnector1">
          <a:avLst/>
        </a:prstGeom>
        <a:ln w="31750">
          <a:solidFill>
            <a:srgbClr val="E81EC2"/>
          </a:solidFill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502920</xdr:colOff>
      <xdr:row>195</xdr:row>
      <xdr:rowOff>45720</xdr:rowOff>
    </xdr:from>
    <xdr:to>
      <xdr:col>10</xdr:col>
      <xdr:colOff>304800</xdr:colOff>
      <xdr:row>201</xdr:row>
      <xdr:rowOff>15240</xdr:rowOff>
    </xdr:to>
    <xdr:cxnSp macro="">
      <xdr:nvCxnSpPr>
        <xdr:cNvPr id="83" name="Rechte verbindingslijn met pijl 82"/>
        <xdr:cNvCxnSpPr/>
      </xdr:nvCxnSpPr>
      <xdr:spPr>
        <a:xfrm flipH="1" flipV="1">
          <a:off x="5280660" y="34053780"/>
          <a:ext cx="1630680" cy="106680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518160</xdr:colOff>
      <xdr:row>195</xdr:row>
      <xdr:rowOff>53340</xdr:rowOff>
    </xdr:from>
    <xdr:to>
      <xdr:col>3</xdr:col>
      <xdr:colOff>167640</xdr:colOff>
      <xdr:row>198</xdr:row>
      <xdr:rowOff>22860</xdr:rowOff>
    </xdr:to>
    <xdr:cxnSp macro="">
      <xdr:nvCxnSpPr>
        <xdr:cNvPr id="85" name="Rechte verbindingslijn met pijl 84"/>
        <xdr:cNvCxnSpPr/>
      </xdr:nvCxnSpPr>
      <xdr:spPr>
        <a:xfrm flipH="1" flipV="1">
          <a:off x="1127760" y="32926020"/>
          <a:ext cx="1165860" cy="51816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601980</xdr:colOff>
      <xdr:row>198</xdr:row>
      <xdr:rowOff>91440</xdr:rowOff>
    </xdr:from>
    <xdr:to>
      <xdr:col>10</xdr:col>
      <xdr:colOff>320040</xdr:colOff>
      <xdr:row>201</xdr:row>
      <xdr:rowOff>60960</xdr:rowOff>
    </xdr:to>
    <xdr:cxnSp macro="">
      <xdr:nvCxnSpPr>
        <xdr:cNvPr id="88" name="Rechte verbindingslijn met pijl 87"/>
        <xdr:cNvCxnSpPr/>
      </xdr:nvCxnSpPr>
      <xdr:spPr>
        <a:xfrm>
          <a:off x="5379720" y="34648140"/>
          <a:ext cx="1546860" cy="51816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7620</xdr:colOff>
      <xdr:row>182</xdr:row>
      <xdr:rowOff>30480</xdr:rowOff>
    </xdr:from>
    <xdr:to>
      <xdr:col>5</xdr:col>
      <xdr:colOff>693420</xdr:colOff>
      <xdr:row>188</xdr:row>
      <xdr:rowOff>68580</xdr:rowOff>
    </xdr:to>
    <xdr:cxnSp macro="">
      <xdr:nvCxnSpPr>
        <xdr:cNvPr id="93" name="Rechte verbindingslijn met pijl 92"/>
        <xdr:cNvCxnSpPr/>
      </xdr:nvCxnSpPr>
      <xdr:spPr>
        <a:xfrm flipH="1" flipV="1">
          <a:off x="617220" y="30525720"/>
          <a:ext cx="3421380" cy="113538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15240</xdr:colOff>
      <xdr:row>182</xdr:row>
      <xdr:rowOff>22860</xdr:rowOff>
    </xdr:from>
    <xdr:to>
      <xdr:col>1</xdr:col>
      <xdr:colOff>716280</xdr:colOff>
      <xdr:row>182</xdr:row>
      <xdr:rowOff>175260</xdr:rowOff>
    </xdr:to>
    <xdr:cxnSp macro="">
      <xdr:nvCxnSpPr>
        <xdr:cNvPr id="95" name="Rechte verbindingslijn met pijl 94"/>
        <xdr:cNvCxnSpPr/>
      </xdr:nvCxnSpPr>
      <xdr:spPr>
        <a:xfrm>
          <a:off x="624840" y="30518100"/>
          <a:ext cx="701040" cy="15240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411480</xdr:colOff>
      <xdr:row>180</xdr:row>
      <xdr:rowOff>160020</xdr:rowOff>
    </xdr:from>
    <xdr:to>
      <xdr:col>1</xdr:col>
      <xdr:colOff>754380</xdr:colOff>
      <xdr:row>183</xdr:row>
      <xdr:rowOff>15240</xdr:rowOff>
    </xdr:to>
    <xdr:cxnSp macro="">
      <xdr:nvCxnSpPr>
        <xdr:cNvPr id="96" name="Rechte verbindingslijn met pijl 95"/>
        <xdr:cNvCxnSpPr/>
      </xdr:nvCxnSpPr>
      <xdr:spPr>
        <a:xfrm flipH="1" flipV="1">
          <a:off x="1021080" y="30289500"/>
          <a:ext cx="342900" cy="40386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7620</xdr:colOff>
      <xdr:row>182</xdr:row>
      <xdr:rowOff>30480</xdr:rowOff>
    </xdr:from>
    <xdr:to>
      <xdr:col>13</xdr:col>
      <xdr:colOff>121920</xdr:colOff>
      <xdr:row>190</xdr:row>
      <xdr:rowOff>45720</xdr:rowOff>
    </xdr:to>
    <xdr:cxnSp macro="">
      <xdr:nvCxnSpPr>
        <xdr:cNvPr id="100" name="Rechte verbindingslijn met pijl 99"/>
        <xdr:cNvCxnSpPr/>
      </xdr:nvCxnSpPr>
      <xdr:spPr>
        <a:xfrm flipH="1" flipV="1">
          <a:off x="5394960" y="31661100"/>
          <a:ext cx="3162300" cy="147828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30480</xdr:colOff>
      <xdr:row>182</xdr:row>
      <xdr:rowOff>91440</xdr:rowOff>
    </xdr:from>
    <xdr:to>
      <xdr:col>9</xdr:col>
      <xdr:colOff>15240</xdr:colOff>
      <xdr:row>185</xdr:row>
      <xdr:rowOff>152400</xdr:rowOff>
    </xdr:to>
    <xdr:cxnSp macro="">
      <xdr:nvCxnSpPr>
        <xdr:cNvPr id="101" name="Rechte verbindingslijn met pijl 100"/>
        <xdr:cNvCxnSpPr/>
      </xdr:nvCxnSpPr>
      <xdr:spPr>
        <a:xfrm>
          <a:off x="5417820" y="31722060"/>
          <a:ext cx="594360" cy="60960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579120</xdr:colOff>
      <xdr:row>179</xdr:row>
      <xdr:rowOff>167640</xdr:rowOff>
    </xdr:from>
    <xdr:to>
      <xdr:col>9</xdr:col>
      <xdr:colOff>15240</xdr:colOff>
      <xdr:row>185</xdr:row>
      <xdr:rowOff>106680</xdr:rowOff>
    </xdr:to>
    <xdr:cxnSp macro="">
      <xdr:nvCxnSpPr>
        <xdr:cNvPr id="102" name="Rechte verbindingslijn met pijl 101"/>
        <xdr:cNvCxnSpPr/>
      </xdr:nvCxnSpPr>
      <xdr:spPr>
        <a:xfrm flipH="1" flipV="1">
          <a:off x="5356860" y="31249620"/>
          <a:ext cx="655320" cy="1036320"/>
        </a:xfrm>
        <a:prstGeom prst="straightConnector1">
          <a:avLst/>
        </a:prstGeom>
        <a:ln w="317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480060</xdr:colOff>
      <xdr:row>220</xdr:row>
      <xdr:rowOff>137160</xdr:rowOff>
    </xdr:from>
    <xdr:to>
      <xdr:col>6</xdr:col>
      <xdr:colOff>60960</xdr:colOff>
      <xdr:row>232</xdr:row>
      <xdr:rowOff>121920</xdr:rowOff>
    </xdr:to>
    <xdr:cxnSp macro="">
      <xdr:nvCxnSpPr>
        <xdr:cNvPr id="107" name="Rechte verbindingslijn 106"/>
        <xdr:cNvCxnSpPr/>
      </xdr:nvCxnSpPr>
      <xdr:spPr>
        <a:xfrm flipV="1">
          <a:off x="480060" y="37581840"/>
          <a:ext cx="3749040" cy="21793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251460</xdr:colOff>
      <xdr:row>195</xdr:row>
      <xdr:rowOff>60960</xdr:rowOff>
    </xdr:from>
    <xdr:ext cx="250005" cy="264560"/>
    <xdr:sp macro="" textlink="">
      <xdr:nvSpPr>
        <xdr:cNvPr id="120" name="Tekstvak 119"/>
        <xdr:cNvSpPr txBox="1"/>
      </xdr:nvSpPr>
      <xdr:spPr>
        <a:xfrm>
          <a:off x="1638300" y="32933640"/>
          <a:ext cx="25000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?</a:t>
          </a:r>
        </a:p>
      </xdr:txBody>
    </xdr:sp>
    <xdr:clientData/>
  </xdr:oneCellAnchor>
  <xdr:twoCellAnchor>
    <xdr:from>
      <xdr:col>5</xdr:col>
      <xdr:colOff>266700</xdr:colOff>
      <xdr:row>200</xdr:row>
      <xdr:rowOff>152400</xdr:rowOff>
    </xdr:from>
    <xdr:to>
      <xdr:col>5</xdr:col>
      <xdr:colOff>281940</xdr:colOff>
      <xdr:row>208</xdr:row>
      <xdr:rowOff>38100</xdr:rowOff>
    </xdr:to>
    <xdr:cxnSp macro="">
      <xdr:nvCxnSpPr>
        <xdr:cNvPr id="124" name="Rechte verbindingslijn 123"/>
        <xdr:cNvCxnSpPr/>
      </xdr:nvCxnSpPr>
      <xdr:spPr>
        <a:xfrm flipH="1" flipV="1">
          <a:off x="3611880" y="33939480"/>
          <a:ext cx="15240" cy="13487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196</xdr:row>
      <xdr:rowOff>152400</xdr:rowOff>
    </xdr:from>
    <xdr:to>
      <xdr:col>1</xdr:col>
      <xdr:colOff>30480</xdr:colOff>
      <xdr:row>208</xdr:row>
      <xdr:rowOff>53340</xdr:rowOff>
    </xdr:to>
    <xdr:cxnSp macro="">
      <xdr:nvCxnSpPr>
        <xdr:cNvPr id="126" name="Rechte verbindingslijn 125"/>
        <xdr:cNvCxnSpPr/>
      </xdr:nvCxnSpPr>
      <xdr:spPr>
        <a:xfrm flipH="1" flipV="1">
          <a:off x="609600" y="34343340"/>
          <a:ext cx="30480" cy="20955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419100</xdr:colOff>
      <xdr:row>204</xdr:row>
      <xdr:rowOff>99060</xdr:rowOff>
    </xdr:from>
    <xdr:to>
      <xdr:col>12</xdr:col>
      <xdr:colOff>434340</xdr:colOff>
      <xdr:row>208</xdr:row>
      <xdr:rowOff>53340</xdr:rowOff>
    </xdr:to>
    <xdr:cxnSp macro="">
      <xdr:nvCxnSpPr>
        <xdr:cNvPr id="143" name="Rechte verbindingslijn 142"/>
        <xdr:cNvCxnSpPr/>
      </xdr:nvCxnSpPr>
      <xdr:spPr>
        <a:xfrm flipH="1" flipV="1">
          <a:off x="8244840" y="34617660"/>
          <a:ext cx="15240" cy="6858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594360</xdr:colOff>
      <xdr:row>199</xdr:row>
      <xdr:rowOff>30480</xdr:rowOff>
    </xdr:from>
    <xdr:to>
      <xdr:col>8</xdr:col>
      <xdr:colOff>22860</xdr:colOff>
      <xdr:row>208</xdr:row>
      <xdr:rowOff>60960</xdr:rowOff>
    </xdr:to>
    <xdr:cxnSp macro="">
      <xdr:nvCxnSpPr>
        <xdr:cNvPr id="145" name="Rechte verbindingslijn 144"/>
        <xdr:cNvCxnSpPr/>
      </xdr:nvCxnSpPr>
      <xdr:spPr>
        <a:xfrm flipH="1" flipV="1">
          <a:off x="5372100" y="34770060"/>
          <a:ext cx="38100" cy="16764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335280</xdr:colOff>
      <xdr:row>220</xdr:row>
      <xdr:rowOff>129540</xdr:rowOff>
    </xdr:from>
    <xdr:to>
      <xdr:col>5</xdr:col>
      <xdr:colOff>335280</xdr:colOff>
      <xdr:row>233</xdr:row>
      <xdr:rowOff>30480</xdr:rowOff>
    </xdr:to>
    <xdr:cxnSp macro="">
      <xdr:nvCxnSpPr>
        <xdr:cNvPr id="153" name="Rechte verbindingslijn 152"/>
        <xdr:cNvCxnSpPr/>
      </xdr:nvCxnSpPr>
      <xdr:spPr>
        <a:xfrm flipV="1">
          <a:off x="3680460" y="38709600"/>
          <a:ext cx="0" cy="22783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236220</xdr:colOff>
      <xdr:row>226</xdr:row>
      <xdr:rowOff>45720</xdr:rowOff>
    </xdr:from>
    <xdr:to>
      <xdr:col>3</xdr:col>
      <xdr:colOff>236220</xdr:colOff>
      <xdr:row>233</xdr:row>
      <xdr:rowOff>30480</xdr:rowOff>
    </xdr:to>
    <xdr:cxnSp macro="">
      <xdr:nvCxnSpPr>
        <xdr:cNvPr id="154" name="Rechte verbindingslijn 153"/>
        <xdr:cNvCxnSpPr/>
      </xdr:nvCxnSpPr>
      <xdr:spPr>
        <a:xfrm flipV="1">
          <a:off x="2362200" y="39723060"/>
          <a:ext cx="0" cy="12649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182</xdr:row>
      <xdr:rowOff>76200</xdr:rowOff>
    </xdr:from>
    <xdr:to>
      <xdr:col>1</xdr:col>
      <xdr:colOff>7620</xdr:colOff>
      <xdr:row>193</xdr:row>
      <xdr:rowOff>38100</xdr:rowOff>
    </xdr:to>
    <xdr:cxnSp macro="">
      <xdr:nvCxnSpPr>
        <xdr:cNvPr id="167" name="Rechte verbindingslijn 166"/>
        <xdr:cNvCxnSpPr/>
      </xdr:nvCxnSpPr>
      <xdr:spPr>
        <a:xfrm flipH="1" flipV="1">
          <a:off x="609600" y="30571440"/>
          <a:ext cx="7620" cy="19735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7620</xdr:colOff>
      <xdr:row>182</xdr:row>
      <xdr:rowOff>76200</xdr:rowOff>
    </xdr:from>
    <xdr:to>
      <xdr:col>8</xdr:col>
      <xdr:colOff>38100</xdr:colOff>
      <xdr:row>193</xdr:row>
      <xdr:rowOff>53340</xdr:rowOff>
    </xdr:to>
    <xdr:cxnSp macro="">
      <xdr:nvCxnSpPr>
        <xdr:cNvPr id="170" name="Rechte verbindingslijn 169"/>
        <xdr:cNvCxnSpPr/>
      </xdr:nvCxnSpPr>
      <xdr:spPr>
        <a:xfrm flipH="1" flipV="1">
          <a:off x="5394960" y="31706820"/>
          <a:ext cx="30480" cy="19888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731520</xdr:colOff>
      <xdr:row>167</xdr:row>
      <xdr:rowOff>45720</xdr:rowOff>
    </xdr:from>
    <xdr:to>
      <xdr:col>1</xdr:col>
      <xdr:colOff>769620</xdr:colOff>
      <xdr:row>178</xdr:row>
      <xdr:rowOff>45720</xdr:rowOff>
    </xdr:to>
    <xdr:cxnSp macro="">
      <xdr:nvCxnSpPr>
        <xdr:cNvPr id="179" name="Rechte verbindingslijn 178"/>
        <xdr:cNvCxnSpPr/>
      </xdr:nvCxnSpPr>
      <xdr:spPr>
        <a:xfrm flipH="1" flipV="1">
          <a:off x="1341120" y="28933140"/>
          <a:ext cx="38100" cy="20116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68580</xdr:colOff>
      <xdr:row>166</xdr:row>
      <xdr:rowOff>45720</xdr:rowOff>
    </xdr:from>
    <xdr:to>
      <xdr:col>9</xdr:col>
      <xdr:colOff>76200</xdr:colOff>
      <xdr:row>178</xdr:row>
      <xdr:rowOff>45720</xdr:rowOff>
    </xdr:to>
    <xdr:cxnSp macro="">
      <xdr:nvCxnSpPr>
        <xdr:cNvPr id="181" name="Rechte verbindingslijn 180"/>
        <xdr:cNvCxnSpPr/>
      </xdr:nvCxnSpPr>
      <xdr:spPr>
        <a:xfrm flipH="1" flipV="1">
          <a:off x="6065520" y="28750260"/>
          <a:ext cx="7620" cy="219456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22860</xdr:colOff>
      <xdr:row>188</xdr:row>
      <xdr:rowOff>76200</xdr:rowOff>
    </xdr:from>
    <xdr:ext cx="1828962" cy="609013"/>
    <xdr:sp macro="" textlink="">
      <xdr:nvSpPr>
        <xdr:cNvPr id="184" name="Tekstvak 183"/>
        <xdr:cNvSpPr txBox="1"/>
      </xdr:nvSpPr>
      <xdr:spPr>
        <a:xfrm>
          <a:off x="1409700" y="31668720"/>
          <a:ext cx="182896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VERANDERING VAN POSITIE</a:t>
          </a:r>
        </a:p>
        <a:p>
          <a:r>
            <a:rPr lang="nl-NL" sz="1100" b="1"/>
            <a:t>GAAT TEN KOSTE VAN </a:t>
          </a:r>
        </a:p>
        <a:p>
          <a:r>
            <a:rPr lang="nl-NL" sz="1100" b="1"/>
            <a:t>POTENTIELE ENERGIE</a:t>
          </a:r>
        </a:p>
      </xdr:txBody>
    </xdr:sp>
    <xdr:clientData/>
  </xdr:oneCellAnchor>
  <xdr:twoCellAnchor>
    <xdr:from>
      <xdr:col>5</xdr:col>
      <xdr:colOff>441960</xdr:colOff>
      <xdr:row>249</xdr:row>
      <xdr:rowOff>60960</xdr:rowOff>
    </xdr:from>
    <xdr:to>
      <xdr:col>5</xdr:col>
      <xdr:colOff>441960</xdr:colOff>
      <xdr:row>250</xdr:row>
      <xdr:rowOff>99060</xdr:rowOff>
    </xdr:to>
    <xdr:cxnSp macro="">
      <xdr:nvCxnSpPr>
        <xdr:cNvPr id="187" name="Rechte verbindingslijn met pijl 186"/>
        <xdr:cNvCxnSpPr/>
      </xdr:nvCxnSpPr>
      <xdr:spPr>
        <a:xfrm flipV="1">
          <a:off x="3787140" y="42992040"/>
          <a:ext cx="0" cy="2362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358140</xdr:colOff>
      <xdr:row>249</xdr:row>
      <xdr:rowOff>0</xdr:rowOff>
    </xdr:from>
    <xdr:to>
      <xdr:col>7</xdr:col>
      <xdr:colOff>15240</xdr:colOff>
      <xdr:row>250</xdr:row>
      <xdr:rowOff>114300</xdr:rowOff>
    </xdr:to>
    <xdr:cxnSp macro="">
      <xdr:nvCxnSpPr>
        <xdr:cNvPr id="189" name="Rechte verbindingslijn met pijl 188"/>
        <xdr:cNvCxnSpPr/>
      </xdr:nvCxnSpPr>
      <xdr:spPr>
        <a:xfrm flipV="1">
          <a:off x="4526280" y="42931080"/>
          <a:ext cx="266700" cy="3124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358140</xdr:colOff>
      <xdr:row>250</xdr:row>
      <xdr:rowOff>0</xdr:rowOff>
    </xdr:from>
    <xdr:to>
      <xdr:col>7</xdr:col>
      <xdr:colOff>38100</xdr:colOff>
      <xdr:row>250</xdr:row>
      <xdr:rowOff>152400</xdr:rowOff>
    </xdr:to>
    <xdr:cxnSp macro="">
      <xdr:nvCxnSpPr>
        <xdr:cNvPr id="191" name="Rechte verbindingslijn met pijl 190"/>
        <xdr:cNvCxnSpPr/>
      </xdr:nvCxnSpPr>
      <xdr:spPr>
        <a:xfrm flipV="1">
          <a:off x="4526280" y="43129200"/>
          <a:ext cx="289560" cy="1524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434340</xdr:colOff>
      <xdr:row>249</xdr:row>
      <xdr:rowOff>76200</xdr:rowOff>
    </xdr:from>
    <xdr:to>
      <xdr:col>2</xdr:col>
      <xdr:colOff>434340</xdr:colOff>
      <xdr:row>250</xdr:row>
      <xdr:rowOff>114300</xdr:rowOff>
    </xdr:to>
    <xdr:cxnSp macro="">
      <xdr:nvCxnSpPr>
        <xdr:cNvPr id="197" name="Rechte verbindingslijn met pijl 196"/>
        <xdr:cNvCxnSpPr/>
      </xdr:nvCxnSpPr>
      <xdr:spPr>
        <a:xfrm flipV="1">
          <a:off x="1821180" y="43007280"/>
          <a:ext cx="0" cy="2362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335280</xdr:colOff>
      <xdr:row>249</xdr:row>
      <xdr:rowOff>15240</xdr:rowOff>
    </xdr:from>
    <xdr:to>
      <xdr:col>3</xdr:col>
      <xdr:colOff>601980</xdr:colOff>
      <xdr:row>250</xdr:row>
      <xdr:rowOff>129540</xdr:rowOff>
    </xdr:to>
    <xdr:cxnSp macro="">
      <xdr:nvCxnSpPr>
        <xdr:cNvPr id="198" name="Rechte verbindingslijn met pijl 197"/>
        <xdr:cNvCxnSpPr/>
      </xdr:nvCxnSpPr>
      <xdr:spPr>
        <a:xfrm flipV="1">
          <a:off x="2461260" y="42946320"/>
          <a:ext cx="266700" cy="3124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403860</xdr:colOff>
      <xdr:row>249</xdr:row>
      <xdr:rowOff>175260</xdr:rowOff>
    </xdr:from>
    <xdr:to>
      <xdr:col>4</xdr:col>
      <xdr:colOff>99060</xdr:colOff>
      <xdr:row>250</xdr:row>
      <xdr:rowOff>114300</xdr:rowOff>
    </xdr:to>
    <xdr:cxnSp macro="">
      <xdr:nvCxnSpPr>
        <xdr:cNvPr id="199" name="Rechte verbindingslijn met pijl 198"/>
        <xdr:cNvCxnSpPr/>
      </xdr:nvCxnSpPr>
      <xdr:spPr>
        <a:xfrm flipV="1">
          <a:off x="2529840" y="43106340"/>
          <a:ext cx="304800" cy="1371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457200</xdr:colOff>
      <xdr:row>278</xdr:row>
      <xdr:rowOff>91440</xdr:rowOff>
    </xdr:from>
    <xdr:to>
      <xdr:col>1</xdr:col>
      <xdr:colOff>68580</xdr:colOff>
      <xdr:row>280</xdr:row>
      <xdr:rowOff>53340</xdr:rowOff>
    </xdr:to>
    <xdr:cxnSp macro="">
      <xdr:nvCxnSpPr>
        <xdr:cNvPr id="104" name="Rechte verbindingslijn met pijl 103"/>
        <xdr:cNvCxnSpPr/>
      </xdr:nvCxnSpPr>
      <xdr:spPr>
        <a:xfrm>
          <a:off x="457200" y="47845980"/>
          <a:ext cx="220980" cy="3276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647700</xdr:colOff>
      <xdr:row>174</xdr:row>
      <xdr:rowOff>38100</xdr:rowOff>
    </xdr:from>
    <xdr:to>
      <xdr:col>5</xdr:col>
      <xdr:colOff>655320</xdr:colOff>
      <xdr:row>178</xdr:row>
      <xdr:rowOff>60960</xdr:rowOff>
    </xdr:to>
    <xdr:cxnSp macro="">
      <xdr:nvCxnSpPr>
        <xdr:cNvPr id="117" name="Rechte verbindingslijn 116"/>
        <xdr:cNvCxnSpPr/>
      </xdr:nvCxnSpPr>
      <xdr:spPr>
        <a:xfrm flipH="1" flipV="1">
          <a:off x="3992880" y="30205680"/>
          <a:ext cx="7620" cy="7543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144780</xdr:colOff>
      <xdr:row>174</xdr:row>
      <xdr:rowOff>91440</xdr:rowOff>
    </xdr:from>
    <xdr:to>
      <xdr:col>13</xdr:col>
      <xdr:colOff>152400</xdr:colOff>
      <xdr:row>178</xdr:row>
      <xdr:rowOff>53340</xdr:rowOff>
    </xdr:to>
    <xdr:cxnSp macro="">
      <xdr:nvCxnSpPr>
        <xdr:cNvPr id="121" name="Rechte verbindingslijn 120"/>
        <xdr:cNvCxnSpPr/>
      </xdr:nvCxnSpPr>
      <xdr:spPr>
        <a:xfrm flipH="1" flipV="1">
          <a:off x="8580120" y="30259020"/>
          <a:ext cx="7620" cy="6934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670560</xdr:colOff>
      <xdr:row>186</xdr:row>
      <xdr:rowOff>137160</xdr:rowOff>
    </xdr:from>
    <xdr:to>
      <xdr:col>5</xdr:col>
      <xdr:colOff>670560</xdr:colOff>
      <xdr:row>193</xdr:row>
      <xdr:rowOff>60960</xdr:rowOff>
    </xdr:to>
    <xdr:cxnSp macro="">
      <xdr:nvCxnSpPr>
        <xdr:cNvPr id="128" name="Rechte verbindingslijn 127"/>
        <xdr:cNvCxnSpPr/>
      </xdr:nvCxnSpPr>
      <xdr:spPr>
        <a:xfrm flipV="1">
          <a:off x="4015740" y="31363920"/>
          <a:ext cx="0" cy="120396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137160</xdr:colOff>
      <xdr:row>189</xdr:row>
      <xdr:rowOff>137160</xdr:rowOff>
    </xdr:from>
    <xdr:to>
      <xdr:col>13</xdr:col>
      <xdr:colOff>137160</xdr:colOff>
      <xdr:row>193</xdr:row>
      <xdr:rowOff>30480</xdr:rowOff>
    </xdr:to>
    <xdr:cxnSp macro="">
      <xdr:nvCxnSpPr>
        <xdr:cNvPr id="130" name="Rechte verbindingslijn 129"/>
        <xdr:cNvCxnSpPr/>
      </xdr:nvCxnSpPr>
      <xdr:spPr>
        <a:xfrm flipV="1">
          <a:off x="8572500" y="31912560"/>
          <a:ext cx="0" cy="6248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434340</xdr:colOff>
      <xdr:row>229</xdr:row>
      <xdr:rowOff>167640</xdr:rowOff>
    </xdr:from>
    <xdr:to>
      <xdr:col>3</xdr:col>
      <xdr:colOff>502920</xdr:colOff>
      <xdr:row>233</xdr:row>
      <xdr:rowOff>7620</xdr:rowOff>
    </xdr:to>
    <xdr:cxnSp macro="">
      <xdr:nvCxnSpPr>
        <xdr:cNvPr id="135" name="Rechte verbindingslijn 134"/>
        <xdr:cNvCxnSpPr/>
      </xdr:nvCxnSpPr>
      <xdr:spPr>
        <a:xfrm flipV="1">
          <a:off x="434340" y="39258240"/>
          <a:ext cx="2194560" cy="5715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30480</xdr:colOff>
      <xdr:row>72</xdr:row>
      <xdr:rowOff>129540</xdr:rowOff>
    </xdr:from>
    <xdr:ext cx="1020857" cy="264560"/>
    <xdr:sp macro="" textlink="">
      <xdr:nvSpPr>
        <xdr:cNvPr id="64" name="Tekstvak 63"/>
        <xdr:cNvSpPr txBox="1"/>
      </xdr:nvSpPr>
      <xdr:spPr>
        <a:xfrm>
          <a:off x="2766060" y="12153900"/>
          <a:ext cx="102085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q2                q1</a:t>
          </a:r>
        </a:p>
      </xdr:txBody>
    </xdr:sp>
    <xdr:clientData/>
  </xdr:oneCellAnchor>
  <xdr:oneCellAnchor>
    <xdr:from>
      <xdr:col>4</xdr:col>
      <xdr:colOff>68580</xdr:colOff>
      <xdr:row>80</xdr:row>
      <xdr:rowOff>22860</xdr:rowOff>
    </xdr:from>
    <xdr:ext cx="748154" cy="264560"/>
    <xdr:sp macro="" textlink="">
      <xdr:nvSpPr>
        <xdr:cNvPr id="57" name="Tekstvak 56"/>
        <xdr:cNvSpPr txBox="1"/>
      </xdr:nvSpPr>
      <xdr:spPr>
        <a:xfrm>
          <a:off x="2804160" y="13510260"/>
          <a:ext cx="74815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U            U</a:t>
          </a:r>
        </a:p>
      </xdr:txBody>
    </xdr:sp>
    <xdr:clientData/>
  </xdr:oneCellAnchor>
  <xdr:twoCellAnchor>
    <xdr:from>
      <xdr:col>4</xdr:col>
      <xdr:colOff>45720</xdr:colOff>
      <xdr:row>84</xdr:row>
      <xdr:rowOff>91440</xdr:rowOff>
    </xdr:from>
    <xdr:to>
      <xdr:col>6</xdr:col>
      <xdr:colOff>160020</xdr:colOff>
      <xdr:row>84</xdr:row>
      <xdr:rowOff>91440</xdr:rowOff>
    </xdr:to>
    <xdr:cxnSp macro="">
      <xdr:nvCxnSpPr>
        <xdr:cNvPr id="51" name="Rechte verbindingslijn 50"/>
        <xdr:cNvCxnSpPr/>
      </xdr:nvCxnSpPr>
      <xdr:spPr>
        <a:xfrm>
          <a:off x="2781300" y="10927080"/>
          <a:ext cx="1333500" cy="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220980</xdr:colOff>
      <xdr:row>80</xdr:row>
      <xdr:rowOff>76200</xdr:rowOff>
    </xdr:from>
    <xdr:to>
      <xdr:col>5</xdr:col>
      <xdr:colOff>220980</xdr:colOff>
      <xdr:row>81</xdr:row>
      <xdr:rowOff>129540</xdr:rowOff>
    </xdr:to>
    <xdr:cxnSp macro="">
      <xdr:nvCxnSpPr>
        <xdr:cNvPr id="55" name="Rechte verbindingslijn 54"/>
        <xdr:cNvCxnSpPr/>
      </xdr:nvCxnSpPr>
      <xdr:spPr>
        <a:xfrm flipV="1">
          <a:off x="3566160" y="10180320"/>
          <a:ext cx="0" cy="2362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22860</xdr:colOff>
      <xdr:row>80</xdr:row>
      <xdr:rowOff>91440</xdr:rowOff>
    </xdr:from>
    <xdr:to>
      <xdr:col>4</xdr:col>
      <xdr:colOff>22860</xdr:colOff>
      <xdr:row>81</xdr:row>
      <xdr:rowOff>144780</xdr:rowOff>
    </xdr:to>
    <xdr:cxnSp macro="">
      <xdr:nvCxnSpPr>
        <xdr:cNvPr id="56" name="Rechte verbindingslijn 55"/>
        <xdr:cNvCxnSpPr/>
      </xdr:nvCxnSpPr>
      <xdr:spPr>
        <a:xfrm flipV="1">
          <a:off x="2758440" y="10195560"/>
          <a:ext cx="0" cy="2362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723900</xdr:colOff>
      <xdr:row>100</xdr:row>
      <xdr:rowOff>160020</xdr:rowOff>
    </xdr:from>
    <xdr:to>
      <xdr:col>3</xdr:col>
      <xdr:colOff>556260</xdr:colOff>
      <xdr:row>101</xdr:row>
      <xdr:rowOff>144780</xdr:rowOff>
    </xdr:to>
    <xdr:cxnSp macro="">
      <xdr:nvCxnSpPr>
        <xdr:cNvPr id="32" name="Rechte verbindingslijn met pijl 31"/>
        <xdr:cNvCxnSpPr/>
      </xdr:nvCxnSpPr>
      <xdr:spPr>
        <a:xfrm flipV="1">
          <a:off x="2110740" y="17305020"/>
          <a:ext cx="571500" cy="1676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731520</xdr:colOff>
      <xdr:row>101</xdr:row>
      <xdr:rowOff>144780</xdr:rowOff>
    </xdr:from>
    <xdr:to>
      <xdr:col>4</xdr:col>
      <xdr:colOff>556260</xdr:colOff>
      <xdr:row>102</xdr:row>
      <xdr:rowOff>68580</xdr:rowOff>
    </xdr:to>
    <xdr:cxnSp macro="">
      <xdr:nvCxnSpPr>
        <xdr:cNvPr id="34" name="Rechte verbindingslijn met pijl 33"/>
        <xdr:cNvCxnSpPr/>
      </xdr:nvCxnSpPr>
      <xdr:spPr>
        <a:xfrm>
          <a:off x="2118360" y="14089380"/>
          <a:ext cx="1173480" cy="10668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563880</xdr:colOff>
      <xdr:row>103</xdr:row>
      <xdr:rowOff>129540</xdr:rowOff>
    </xdr:from>
    <xdr:to>
      <xdr:col>6</xdr:col>
      <xdr:colOff>198120</xdr:colOff>
      <xdr:row>104</xdr:row>
      <xdr:rowOff>7620</xdr:rowOff>
    </xdr:to>
    <xdr:cxnSp macro="">
      <xdr:nvCxnSpPr>
        <xdr:cNvPr id="40" name="Rechte verbindingslijn met pijl 39"/>
        <xdr:cNvCxnSpPr/>
      </xdr:nvCxnSpPr>
      <xdr:spPr>
        <a:xfrm flipH="1">
          <a:off x="3909060" y="17823180"/>
          <a:ext cx="457200" cy="609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563880</xdr:colOff>
      <xdr:row>104</xdr:row>
      <xdr:rowOff>106680</xdr:rowOff>
    </xdr:from>
    <xdr:to>
      <xdr:col>6</xdr:col>
      <xdr:colOff>76200</xdr:colOff>
      <xdr:row>106</xdr:row>
      <xdr:rowOff>137160</xdr:rowOff>
    </xdr:to>
    <xdr:cxnSp macro="">
      <xdr:nvCxnSpPr>
        <xdr:cNvPr id="42" name="Rechte verbindingslijn met pijl 41"/>
        <xdr:cNvCxnSpPr/>
      </xdr:nvCxnSpPr>
      <xdr:spPr>
        <a:xfrm flipH="1">
          <a:off x="3909060" y="17983200"/>
          <a:ext cx="335280" cy="3962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495300</xdr:colOff>
      <xdr:row>105</xdr:row>
      <xdr:rowOff>15240</xdr:rowOff>
    </xdr:from>
    <xdr:to>
      <xdr:col>6</xdr:col>
      <xdr:colOff>91440</xdr:colOff>
      <xdr:row>114</xdr:row>
      <xdr:rowOff>38100</xdr:rowOff>
    </xdr:to>
    <xdr:cxnSp macro="">
      <xdr:nvCxnSpPr>
        <xdr:cNvPr id="44" name="Rechte verbindingslijn met pijl 43"/>
        <xdr:cNvCxnSpPr/>
      </xdr:nvCxnSpPr>
      <xdr:spPr>
        <a:xfrm flipH="1">
          <a:off x="3230880" y="18074640"/>
          <a:ext cx="1028700" cy="166878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716280</xdr:colOff>
      <xdr:row>102</xdr:row>
      <xdr:rowOff>0</xdr:rowOff>
    </xdr:from>
    <xdr:to>
      <xdr:col>3</xdr:col>
      <xdr:colOff>190500</xdr:colOff>
      <xdr:row>108</xdr:row>
      <xdr:rowOff>15240</xdr:rowOff>
    </xdr:to>
    <xdr:cxnSp macro="">
      <xdr:nvCxnSpPr>
        <xdr:cNvPr id="36" name="Rechte verbindingslijn met pijl 35"/>
        <xdr:cNvCxnSpPr/>
      </xdr:nvCxnSpPr>
      <xdr:spPr>
        <a:xfrm>
          <a:off x="2103120" y="17510760"/>
          <a:ext cx="213360" cy="11125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182880</xdr:colOff>
      <xdr:row>101</xdr:row>
      <xdr:rowOff>144780</xdr:rowOff>
    </xdr:from>
    <xdr:ext cx="841577" cy="264560"/>
    <xdr:sp macro="" textlink="">
      <xdr:nvSpPr>
        <xdr:cNvPr id="37" name="Tekstvak 36"/>
        <xdr:cNvSpPr txBox="1"/>
      </xdr:nvSpPr>
      <xdr:spPr>
        <a:xfrm>
          <a:off x="182880" y="18790920"/>
          <a:ext cx="8415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FFFF00"/>
              </a:solidFill>
            </a:rPr>
            <a:t>PIROUETTE</a:t>
          </a:r>
        </a:p>
      </xdr:txBody>
    </xdr:sp>
    <xdr:clientData/>
  </xdr:oneCellAnchor>
  <xdr:oneCellAnchor>
    <xdr:from>
      <xdr:col>3</xdr:col>
      <xdr:colOff>457200</xdr:colOff>
      <xdr:row>69</xdr:row>
      <xdr:rowOff>137160</xdr:rowOff>
    </xdr:from>
    <xdr:ext cx="1357295" cy="311496"/>
    <xdr:sp macro="" textlink="">
      <xdr:nvSpPr>
        <xdr:cNvPr id="111" name="Tekstvak 110"/>
        <xdr:cNvSpPr txBox="1"/>
      </xdr:nvSpPr>
      <xdr:spPr>
        <a:xfrm>
          <a:off x="2583180" y="12527280"/>
          <a:ext cx="1357295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400" b="1"/>
            <a:t>QUANTUM PUT</a:t>
          </a:r>
        </a:p>
      </xdr:txBody>
    </xdr:sp>
    <xdr:clientData/>
  </xdr:oneCellAnchor>
  <xdr:twoCellAnchor>
    <xdr:from>
      <xdr:col>4</xdr:col>
      <xdr:colOff>91440</xdr:colOff>
      <xdr:row>113</xdr:row>
      <xdr:rowOff>22860</xdr:rowOff>
    </xdr:from>
    <xdr:to>
      <xdr:col>5</xdr:col>
      <xdr:colOff>106680</xdr:colOff>
      <xdr:row>116</xdr:row>
      <xdr:rowOff>38100</xdr:rowOff>
    </xdr:to>
    <xdr:sp macro="" textlink="">
      <xdr:nvSpPr>
        <xdr:cNvPr id="86" name="Ovaal 85"/>
        <xdr:cNvSpPr/>
      </xdr:nvSpPr>
      <xdr:spPr>
        <a:xfrm>
          <a:off x="2827020" y="19545300"/>
          <a:ext cx="624840" cy="563880"/>
        </a:xfrm>
        <a:prstGeom prst="ellipse">
          <a:avLst/>
        </a:prstGeom>
        <a:noFill/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6</xdr:col>
      <xdr:colOff>53340</xdr:colOff>
      <xdr:row>114</xdr:row>
      <xdr:rowOff>129540</xdr:rowOff>
    </xdr:from>
    <xdr:ext cx="1911742" cy="436786"/>
    <xdr:sp macro="" textlink="">
      <xdr:nvSpPr>
        <xdr:cNvPr id="87" name="Tekstvak 86"/>
        <xdr:cNvSpPr txBox="1"/>
      </xdr:nvSpPr>
      <xdr:spPr>
        <a:xfrm>
          <a:off x="4221480" y="20787360"/>
          <a:ext cx="191174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HIER WORDT OOK HET IN </a:t>
          </a:r>
        </a:p>
        <a:p>
          <a:r>
            <a:rPr lang="nl-NL" sz="1100" b="1"/>
            <a:t>ELKAAR SCHUIVEN TE STERK</a:t>
          </a:r>
        </a:p>
      </xdr:txBody>
    </xdr:sp>
    <xdr:clientData/>
  </xdr:oneCellAnchor>
  <xdr:twoCellAnchor>
    <xdr:from>
      <xdr:col>5</xdr:col>
      <xdr:colOff>76134</xdr:colOff>
      <xdr:row>115</xdr:row>
      <xdr:rowOff>46962</xdr:rowOff>
    </xdr:from>
    <xdr:to>
      <xdr:col>6</xdr:col>
      <xdr:colOff>106680</xdr:colOff>
      <xdr:row>115</xdr:row>
      <xdr:rowOff>60960</xdr:rowOff>
    </xdr:to>
    <xdr:cxnSp macro="">
      <xdr:nvCxnSpPr>
        <xdr:cNvPr id="94" name="Rechte verbindingslijn 93"/>
        <xdr:cNvCxnSpPr/>
      </xdr:nvCxnSpPr>
      <xdr:spPr>
        <a:xfrm>
          <a:off x="3421314" y="20887662"/>
          <a:ext cx="853506" cy="13998"/>
        </a:xfrm>
        <a:prstGeom prst="line">
          <a:avLst/>
        </a:prstGeom>
        <a:ln w="12700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38100</xdr:colOff>
      <xdr:row>112</xdr:row>
      <xdr:rowOff>7620</xdr:rowOff>
    </xdr:from>
    <xdr:ext cx="3351943" cy="436786"/>
    <xdr:sp macro="" textlink="">
      <xdr:nvSpPr>
        <xdr:cNvPr id="92" name="Tekstvak 91"/>
        <xdr:cNvSpPr txBox="1"/>
      </xdr:nvSpPr>
      <xdr:spPr>
        <a:xfrm>
          <a:off x="4206240" y="20299680"/>
          <a:ext cx="3351943" cy="436786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n = 1 WORDT DE AMPLITUDE TE GROOT</a:t>
          </a:r>
        </a:p>
        <a:p>
          <a:r>
            <a:rPr lang="nl-NL" sz="1100" b="1"/>
            <a:t>VALT UIT ELKAAR (MIDDELPUNT ZOEKENDE KRACHT?)</a:t>
          </a:r>
        </a:p>
      </xdr:txBody>
    </xdr:sp>
    <xdr:clientData/>
  </xdr:oneCellAnchor>
  <xdr:twoCellAnchor>
    <xdr:from>
      <xdr:col>4</xdr:col>
      <xdr:colOff>350520</xdr:colOff>
      <xdr:row>108</xdr:row>
      <xdr:rowOff>167640</xdr:rowOff>
    </xdr:from>
    <xdr:to>
      <xdr:col>5</xdr:col>
      <xdr:colOff>365760</xdr:colOff>
      <xdr:row>112</xdr:row>
      <xdr:rowOff>0</xdr:rowOff>
    </xdr:to>
    <xdr:sp macro="" textlink="">
      <xdr:nvSpPr>
        <xdr:cNvPr id="97" name="Ovaal 96"/>
        <xdr:cNvSpPr/>
      </xdr:nvSpPr>
      <xdr:spPr>
        <a:xfrm>
          <a:off x="3086100" y="18775680"/>
          <a:ext cx="624840" cy="563880"/>
        </a:xfrm>
        <a:prstGeom prst="ellipse">
          <a:avLst/>
        </a:prstGeom>
        <a:noFill/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335280</xdr:colOff>
      <xdr:row>111</xdr:row>
      <xdr:rowOff>91440</xdr:rowOff>
    </xdr:from>
    <xdr:to>
      <xdr:col>6</xdr:col>
      <xdr:colOff>106680</xdr:colOff>
      <xdr:row>112</xdr:row>
      <xdr:rowOff>114300</xdr:rowOff>
    </xdr:to>
    <xdr:cxnSp macro="">
      <xdr:nvCxnSpPr>
        <xdr:cNvPr id="99" name="Rechte verbindingslijn 98"/>
        <xdr:cNvCxnSpPr/>
      </xdr:nvCxnSpPr>
      <xdr:spPr>
        <a:xfrm>
          <a:off x="3680460" y="20200620"/>
          <a:ext cx="594360" cy="205740"/>
        </a:xfrm>
        <a:prstGeom prst="line">
          <a:avLst/>
        </a:prstGeom>
        <a:ln w="12700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312420</xdr:colOff>
      <xdr:row>94</xdr:row>
      <xdr:rowOff>15240</xdr:rowOff>
    </xdr:from>
    <xdr:to>
      <xdr:col>5</xdr:col>
      <xdr:colOff>807720</xdr:colOff>
      <xdr:row>98</xdr:row>
      <xdr:rowOff>99060</xdr:rowOff>
    </xdr:to>
    <xdr:pic>
      <xdr:nvPicPr>
        <xdr:cNvPr id="3" name="rg_hi" descr="http://t1.gstatic.com/images?q=tbn:ANd9GcSUoNLge8JQOrDbBvGtDhnHpvHhH_suFHZzMHwHRLHZLushaT_3">
          <a:hlinkClick xmlns:r="http://schemas.openxmlformats.org/officeDocument/2006/relationships" r:id="rId13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55776" t="13830" r="1802" b="10106"/>
        <a:stretch>
          <a:fillRect/>
        </a:stretch>
      </xdr:blipFill>
      <xdr:spPr bwMode="auto">
        <a:xfrm>
          <a:off x="3048000" y="16977360"/>
          <a:ext cx="1104900" cy="853440"/>
        </a:xfrm>
        <a:prstGeom prst="rect">
          <a:avLst/>
        </a:prstGeom>
        <a:noFill/>
      </xdr:spPr>
    </xdr:pic>
    <xdr:clientData/>
  </xdr:twoCellAnchor>
  <xdr:twoCellAnchor>
    <xdr:from>
      <xdr:col>5</xdr:col>
      <xdr:colOff>708660</xdr:colOff>
      <xdr:row>95</xdr:row>
      <xdr:rowOff>175260</xdr:rowOff>
    </xdr:from>
    <xdr:to>
      <xdr:col>7</xdr:col>
      <xdr:colOff>83820</xdr:colOff>
      <xdr:row>98</xdr:row>
      <xdr:rowOff>167640</xdr:rowOff>
    </xdr:to>
    <xdr:cxnSp macro="">
      <xdr:nvCxnSpPr>
        <xdr:cNvPr id="115" name="Rechte verbindingslijn met pijl 114"/>
        <xdr:cNvCxnSpPr/>
      </xdr:nvCxnSpPr>
      <xdr:spPr>
        <a:xfrm flipH="1" flipV="1">
          <a:off x="4053840" y="16405860"/>
          <a:ext cx="807720" cy="5791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556260</xdr:colOff>
      <xdr:row>89</xdr:row>
      <xdr:rowOff>167641</xdr:rowOff>
    </xdr:from>
    <xdr:to>
      <xdr:col>7</xdr:col>
      <xdr:colOff>76200</xdr:colOff>
      <xdr:row>98</xdr:row>
      <xdr:rowOff>152400</xdr:rowOff>
    </xdr:to>
    <xdr:cxnSp macro="">
      <xdr:nvCxnSpPr>
        <xdr:cNvPr id="125" name="Rechte verbindingslijn met pijl 124"/>
        <xdr:cNvCxnSpPr/>
      </xdr:nvCxnSpPr>
      <xdr:spPr>
        <a:xfrm flipH="1" flipV="1">
          <a:off x="3291840" y="15300961"/>
          <a:ext cx="1562100" cy="1668779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114300</xdr:colOff>
      <xdr:row>37</xdr:row>
      <xdr:rowOff>53340</xdr:rowOff>
    </xdr:from>
    <xdr:ext cx="1955215" cy="436786"/>
    <xdr:sp macro="" textlink="">
      <xdr:nvSpPr>
        <xdr:cNvPr id="131" name="Tekstvak 130"/>
        <xdr:cNvSpPr txBox="1"/>
      </xdr:nvSpPr>
      <xdr:spPr>
        <a:xfrm>
          <a:off x="5501640" y="6408420"/>
          <a:ext cx="195521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GEZAMENLIJK BARRIERE </a:t>
          </a:r>
        </a:p>
        <a:p>
          <a:r>
            <a:rPr lang="nl-NL" sz="1100" b="1"/>
            <a:t>KERNKRACHT PLUS COULOMB</a:t>
          </a:r>
        </a:p>
      </xdr:txBody>
    </xdr:sp>
    <xdr:clientData/>
  </xdr:oneCellAnchor>
  <xdr:oneCellAnchor>
    <xdr:from>
      <xdr:col>6</xdr:col>
      <xdr:colOff>114300</xdr:colOff>
      <xdr:row>37</xdr:row>
      <xdr:rowOff>38100</xdr:rowOff>
    </xdr:from>
    <xdr:ext cx="1057021" cy="436786"/>
    <xdr:sp macro="" textlink="">
      <xdr:nvSpPr>
        <xdr:cNvPr id="132" name="Tekstvak 131"/>
        <xdr:cNvSpPr txBox="1"/>
      </xdr:nvSpPr>
      <xdr:spPr>
        <a:xfrm>
          <a:off x="4282440" y="6941820"/>
          <a:ext cx="105702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HALVE</a:t>
          </a:r>
        </a:p>
        <a:p>
          <a:r>
            <a:rPr lang="nl-NL" sz="1100" b="1"/>
            <a:t>KERNAFSTAND</a:t>
          </a:r>
        </a:p>
      </xdr:txBody>
    </xdr:sp>
    <xdr:clientData/>
  </xdr:oneCellAnchor>
  <xdr:twoCellAnchor editAs="oneCell">
    <xdr:from>
      <xdr:col>3</xdr:col>
      <xdr:colOff>243840</xdr:colOff>
      <xdr:row>94</xdr:row>
      <xdr:rowOff>15240</xdr:rowOff>
    </xdr:from>
    <xdr:to>
      <xdr:col>4</xdr:col>
      <xdr:colOff>419100</xdr:colOff>
      <xdr:row>98</xdr:row>
      <xdr:rowOff>99060</xdr:rowOff>
    </xdr:to>
    <xdr:pic>
      <xdr:nvPicPr>
        <xdr:cNvPr id="141" name="rg_hi" descr="http://t1.gstatic.com/images?q=tbn:ANd9GcSUoNLge8JQOrDbBvGtDhnHpvHhH_suFHZzMHwHRLHZLushaT_3">
          <a:hlinkClick xmlns:r="http://schemas.openxmlformats.org/officeDocument/2006/relationships" r:id="rId13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3153" t="13830" r="55732" b="10106"/>
        <a:stretch>
          <a:fillRect/>
        </a:stretch>
      </xdr:blipFill>
      <xdr:spPr bwMode="auto">
        <a:xfrm>
          <a:off x="2369820" y="16062960"/>
          <a:ext cx="784860" cy="853440"/>
        </a:xfrm>
        <a:prstGeom prst="rect">
          <a:avLst/>
        </a:prstGeom>
        <a:noFill/>
      </xdr:spPr>
    </xdr:pic>
    <xdr:clientData/>
  </xdr:twoCellAnchor>
  <xdr:oneCellAnchor>
    <xdr:from>
      <xdr:col>1</xdr:col>
      <xdr:colOff>312420</xdr:colOff>
      <xdr:row>54</xdr:row>
      <xdr:rowOff>175260</xdr:rowOff>
    </xdr:from>
    <xdr:ext cx="4001480" cy="749821"/>
    <xdr:sp macro="" textlink="">
      <xdr:nvSpPr>
        <xdr:cNvPr id="133" name="Tekstvak 132"/>
        <xdr:cNvSpPr txBox="1"/>
      </xdr:nvSpPr>
      <xdr:spPr>
        <a:xfrm>
          <a:off x="922020" y="9639300"/>
          <a:ext cx="4001480" cy="749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400" b="1"/>
            <a:t>     ORTHOGONALE KRACHTEN BIJ ATOOMOPENING</a:t>
          </a:r>
        </a:p>
        <a:p>
          <a:endParaRPr lang="nl-NL" sz="1400" b="1" baseline="0"/>
        </a:p>
        <a:p>
          <a:r>
            <a:rPr lang="nl-NL" sz="1400" b="1" baseline="0"/>
            <a:t>             "FORCES </a:t>
          </a:r>
          <a:r>
            <a:rPr lang="nl-NL" sz="1400" b="1"/>
            <a:t>IN THE ATOM WORMHOLE"</a:t>
          </a:r>
        </a:p>
      </xdr:txBody>
    </xdr:sp>
    <xdr:clientData/>
  </xdr:oneCellAnchor>
  <xdr:twoCellAnchor>
    <xdr:from>
      <xdr:col>2</xdr:col>
      <xdr:colOff>228600</xdr:colOff>
      <xdr:row>97</xdr:row>
      <xdr:rowOff>167640</xdr:rowOff>
    </xdr:from>
    <xdr:to>
      <xdr:col>3</xdr:col>
      <xdr:colOff>579120</xdr:colOff>
      <xdr:row>98</xdr:row>
      <xdr:rowOff>99060</xdr:rowOff>
    </xdr:to>
    <xdr:cxnSp macro="">
      <xdr:nvCxnSpPr>
        <xdr:cNvPr id="122" name="Rechte verbindingslijn met pijl 121"/>
        <xdr:cNvCxnSpPr/>
      </xdr:nvCxnSpPr>
      <xdr:spPr>
        <a:xfrm flipV="1">
          <a:off x="1615440" y="16802100"/>
          <a:ext cx="1089660" cy="1143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53340</xdr:colOff>
      <xdr:row>87</xdr:row>
      <xdr:rowOff>129540</xdr:rowOff>
    </xdr:from>
    <xdr:to>
      <xdr:col>4</xdr:col>
      <xdr:colOff>556260</xdr:colOff>
      <xdr:row>94</xdr:row>
      <xdr:rowOff>22858</xdr:rowOff>
    </xdr:to>
    <xdr:pic>
      <xdr:nvPicPr>
        <xdr:cNvPr id="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3032" t="15556" r="53427" b="12444"/>
        <a:stretch>
          <a:fillRect/>
        </a:stretch>
      </xdr:blipFill>
      <xdr:spPr bwMode="auto">
        <a:xfrm>
          <a:off x="1440180" y="14897100"/>
          <a:ext cx="1851660" cy="11734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6</xdr:col>
      <xdr:colOff>419100</xdr:colOff>
      <xdr:row>94</xdr:row>
      <xdr:rowOff>30480</xdr:rowOff>
    </xdr:from>
    <xdr:ext cx="2796856" cy="609013"/>
    <xdr:sp macro="" textlink="">
      <xdr:nvSpPr>
        <xdr:cNvPr id="144" name="Tekstvak 143"/>
        <xdr:cNvSpPr txBox="1"/>
      </xdr:nvSpPr>
      <xdr:spPr>
        <a:xfrm>
          <a:off x="4587240" y="16078200"/>
          <a:ext cx="2796856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</a:t>
          </a:r>
          <a:r>
            <a:rPr lang="nl-NL" sz="1100" b="1" baseline="0"/>
            <a:t> GROTE AMPLITUDEN </a:t>
          </a:r>
        </a:p>
        <a:p>
          <a:r>
            <a:rPr lang="nl-NL" sz="1100" b="1" baseline="0"/>
            <a:t>OGENSCHIJNLIJKE OVERLAP IN HET MIDDEN</a:t>
          </a:r>
        </a:p>
        <a:p>
          <a:r>
            <a:rPr lang="nl-NL" sz="1100" b="1" baseline="0"/>
            <a:t>BEWEGEN SYNCHROON RAKEN ELKAAR NIET</a:t>
          </a:r>
          <a:endParaRPr lang="nl-NL" sz="1100" b="1"/>
        </a:p>
      </xdr:txBody>
    </xdr:sp>
    <xdr:clientData/>
  </xdr:oneCellAnchor>
  <xdr:twoCellAnchor>
    <xdr:from>
      <xdr:col>2</xdr:col>
      <xdr:colOff>236220</xdr:colOff>
      <xdr:row>93</xdr:row>
      <xdr:rowOff>53340</xdr:rowOff>
    </xdr:from>
    <xdr:to>
      <xdr:col>3</xdr:col>
      <xdr:colOff>45720</xdr:colOff>
      <xdr:row>98</xdr:row>
      <xdr:rowOff>106680</xdr:rowOff>
    </xdr:to>
    <xdr:cxnSp macro="">
      <xdr:nvCxnSpPr>
        <xdr:cNvPr id="113" name="Rechte verbindingslijn met pijl 112"/>
        <xdr:cNvCxnSpPr/>
      </xdr:nvCxnSpPr>
      <xdr:spPr>
        <a:xfrm flipV="1">
          <a:off x="1623060" y="15918180"/>
          <a:ext cx="548640" cy="10058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182880</xdr:colOff>
      <xdr:row>91</xdr:row>
      <xdr:rowOff>114300</xdr:rowOff>
    </xdr:from>
    <xdr:ext cx="924484" cy="953466"/>
    <xdr:sp macro="" textlink="">
      <xdr:nvSpPr>
        <xdr:cNvPr id="148" name="Tekstvak 147"/>
        <xdr:cNvSpPr txBox="1"/>
      </xdr:nvSpPr>
      <xdr:spPr>
        <a:xfrm>
          <a:off x="792480" y="15613380"/>
          <a:ext cx="924484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ELKE n</a:t>
          </a:r>
        </a:p>
        <a:p>
          <a:r>
            <a:rPr lang="nl-NL" sz="1100" b="1"/>
            <a:t>BIJ HOGERE</a:t>
          </a:r>
        </a:p>
        <a:p>
          <a:r>
            <a:rPr lang="nl-NL" sz="1100" b="1"/>
            <a:t>FREQUENTIE</a:t>
          </a:r>
        </a:p>
        <a:p>
          <a:r>
            <a:rPr lang="nl-NL" sz="1100" b="1"/>
            <a:t>KLEINERE</a:t>
          </a:r>
        </a:p>
        <a:p>
          <a:r>
            <a:rPr lang="nl-NL" sz="1100" b="1"/>
            <a:t>AMPLITUDE</a:t>
          </a:r>
        </a:p>
      </xdr:txBody>
    </xdr:sp>
    <xdr:clientData/>
  </xdr:oneCellAnchor>
  <xdr:twoCellAnchor editAs="oneCell">
    <xdr:from>
      <xdr:col>3</xdr:col>
      <xdr:colOff>205740</xdr:colOff>
      <xdr:row>128</xdr:row>
      <xdr:rowOff>105676</xdr:rowOff>
    </xdr:from>
    <xdr:to>
      <xdr:col>5</xdr:col>
      <xdr:colOff>0</xdr:colOff>
      <xdr:row>129</xdr:row>
      <xdr:rowOff>152400</xdr:rowOff>
    </xdr:to>
    <xdr:pic>
      <xdr:nvPicPr>
        <xdr:cNvPr id="108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49541" t="36354" b="50220"/>
        <a:stretch>
          <a:fillRect/>
        </a:stretch>
      </xdr:blipFill>
      <xdr:spPr bwMode="auto">
        <a:xfrm rot="10800000">
          <a:off x="2331720" y="23323816"/>
          <a:ext cx="1013460" cy="22960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22858</xdr:colOff>
      <xdr:row>129</xdr:row>
      <xdr:rowOff>152312</xdr:rowOff>
    </xdr:from>
    <xdr:to>
      <xdr:col>4</xdr:col>
      <xdr:colOff>601979</xdr:colOff>
      <xdr:row>131</xdr:row>
      <xdr:rowOff>83819</xdr:rowOff>
    </xdr:to>
    <xdr:pic>
      <xdr:nvPicPr>
        <xdr:cNvPr id="106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t="20705" b="64317"/>
        <a:stretch>
          <a:fillRect/>
        </a:stretch>
      </xdr:blipFill>
      <xdr:spPr bwMode="auto">
        <a:xfrm rot="10800000">
          <a:off x="1409698" y="22638932"/>
          <a:ext cx="1927861" cy="297267"/>
        </a:xfrm>
        <a:prstGeom prst="rect">
          <a:avLst/>
        </a:prstGeom>
        <a:noFill/>
      </xdr:spPr>
    </xdr:pic>
    <xdr:clientData/>
  </xdr:twoCellAnchor>
  <xdr:oneCellAnchor>
    <xdr:from>
      <xdr:col>5</xdr:col>
      <xdr:colOff>784860</xdr:colOff>
      <xdr:row>124</xdr:row>
      <xdr:rowOff>121920</xdr:rowOff>
    </xdr:from>
    <xdr:ext cx="3307080" cy="1478280"/>
    <xdr:sp macro="" textlink="">
      <xdr:nvSpPr>
        <xdr:cNvPr id="127" name="Tekstvak 126"/>
        <xdr:cNvSpPr txBox="1"/>
      </xdr:nvSpPr>
      <xdr:spPr>
        <a:xfrm>
          <a:off x="4130040" y="22608540"/>
          <a:ext cx="3307080" cy="147828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JE KUNT DE MAXIMALE BEWEGINGEN OOK</a:t>
          </a:r>
        </a:p>
        <a:p>
          <a:r>
            <a:rPr lang="nl-NL" sz="1100" b="1"/>
            <a:t>VERGELIJKEN MET DIE BIJ EEN KLASSIEKE SNAAR</a:t>
          </a:r>
        </a:p>
        <a:p>
          <a:r>
            <a:rPr lang="nl-NL" sz="1100" b="1"/>
            <a:t>WAARBIJ DE SNAARDELEN ELK HUN EIGEN </a:t>
          </a:r>
        </a:p>
        <a:p>
          <a:r>
            <a:rPr lang="nl-NL" sz="1100" b="1"/>
            <a:t>BEVESTIGINGSPUNTEN KRIJGEN EN LANGER WORDEN</a:t>
          </a:r>
        </a:p>
        <a:p>
          <a:r>
            <a:rPr lang="nl-NL" sz="1100" b="1"/>
            <a:t>EN DE VOORSPANNING NAGENOEG GELIJK BLIJFT</a:t>
          </a:r>
        </a:p>
        <a:p>
          <a:r>
            <a:rPr lang="nl-NL" sz="1100" b="1"/>
            <a:t>DIT</a:t>
          </a:r>
          <a:r>
            <a:rPr lang="nl-NL" sz="1100" b="1" baseline="0"/>
            <a:t> IN OVEREENSTEMMING MET HET SNAARMODEL</a:t>
          </a:r>
        </a:p>
        <a:p>
          <a:r>
            <a:rPr lang="nl-NL" sz="1100" b="1" baseline="0"/>
            <a:t>MET TOENEMENDE LENGTE EN VOORSPANNING </a:t>
          </a:r>
        </a:p>
        <a:p>
          <a:r>
            <a:rPr lang="nl-NL" sz="1100" b="1" baseline="0"/>
            <a:t>(OOK MET GELIJKBLIJVENDE VOORSPANNING)</a:t>
          </a:r>
          <a:endParaRPr lang="nl-NL" sz="1100" b="1"/>
        </a:p>
      </xdr:txBody>
    </xdr:sp>
    <xdr:clientData/>
  </xdr:oneCellAnchor>
  <xdr:twoCellAnchor>
    <xdr:from>
      <xdr:col>3</xdr:col>
      <xdr:colOff>198120</xdr:colOff>
      <xdr:row>130</xdr:row>
      <xdr:rowOff>91440</xdr:rowOff>
    </xdr:from>
    <xdr:to>
      <xdr:col>3</xdr:col>
      <xdr:colOff>281940</xdr:colOff>
      <xdr:row>130</xdr:row>
      <xdr:rowOff>160020</xdr:rowOff>
    </xdr:to>
    <xdr:sp macro="" textlink="">
      <xdr:nvSpPr>
        <xdr:cNvPr id="129" name="Ovaal 128"/>
        <xdr:cNvSpPr/>
      </xdr:nvSpPr>
      <xdr:spPr>
        <a:xfrm>
          <a:off x="2324100" y="22760940"/>
          <a:ext cx="83820" cy="6858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 b="1"/>
        </a:p>
      </xdr:txBody>
    </xdr:sp>
    <xdr:clientData/>
  </xdr:twoCellAnchor>
  <xdr:twoCellAnchor>
    <xdr:from>
      <xdr:col>3</xdr:col>
      <xdr:colOff>594360</xdr:colOff>
      <xdr:row>128</xdr:row>
      <xdr:rowOff>175260</xdr:rowOff>
    </xdr:from>
    <xdr:to>
      <xdr:col>4</xdr:col>
      <xdr:colOff>68580</xdr:colOff>
      <xdr:row>129</xdr:row>
      <xdr:rowOff>60960</xdr:rowOff>
    </xdr:to>
    <xdr:sp macro="" textlink="">
      <xdr:nvSpPr>
        <xdr:cNvPr id="134" name="Ovaal 133"/>
        <xdr:cNvSpPr/>
      </xdr:nvSpPr>
      <xdr:spPr>
        <a:xfrm>
          <a:off x="2720340" y="22479000"/>
          <a:ext cx="83820" cy="6858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 b="1"/>
        </a:p>
      </xdr:txBody>
    </xdr:sp>
    <xdr:clientData/>
  </xdr:twoCellAnchor>
  <xdr:twoCellAnchor editAs="oneCell">
    <xdr:from>
      <xdr:col>4</xdr:col>
      <xdr:colOff>182880</xdr:colOff>
      <xdr:row>127</xdr:row>
      <xdr:rowOff>76200</xdr:rowOff>
    </xdr:from>
    <xdr:to>
      <xdr:col>6</xdr:col>
      <xdr:colOff>7620</xdr:colOff>
      <xdr:row>128</xdr:row>
      <xdr:rowOff>122924</xdr:rowOff>
    </xdr:to>
    <xdr:pic>
      <xdr:nvPicPr>
        <xdr:cNvPr id="142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49541" t="36354" b="50220"/>
        <a:stretch>
          <a:fillRect/>
        </a:stretch>
      </xdr:blipFill>
      <xdr:spPr bwMode="auto">
        <a:xfrm>
          <a:off x="2918460" y="23111460"/>
          <a:ext cx="1257300" cy="229604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128</xdr:row>
      <xdr:rowOff>106680</xdr:rowOff>
    </xdr:from>
    <xdr:to>
      <xdr:col>5</xdr:col>
      <xdr:colOff>0</xdr:colOff>
      <xdr:row>129</xdr:row>
      <xdr:rowOff>90938</xdr:rowOff>
    </xdr:to>
    <xdr:cxnSp macro="">
      <xdr:nvCxnSpPr>
        <xdr:cNvPr id="147" name="Rechte verbindingslijn 146"/>
        <xdr:cNvCxnSpPr/>
      </xdr:nvCxnSpPr>
      <xdr:spPr>
        <a:xfrm>
          <a:off x="3345180" y="22410420"/>
          <a:ext cx="0" cy="167138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182880</xdr:colOff>
      <xdr:row>127</xdr:row>
      <xdr:rowOff>114300</xdr:rowOff>
    </xdr:from>
    <xdr:to>
      <xdr:col>4</xdr:col>
      <xdr:colOff>182880</xdr:colOff>
      <xdr:row>128</xdr:row>
      <xdr:rowOff>98558</xdr:rowOff>
    </xdr:to>
    <xdr:cxnSp macro="">
      <xdr:nvCxnSpPr>
        <xdr:cNvPr id="152" name="Rechte verbindingslijn 151"/>
        <xdr:cNvCxnSpPr/>
      </xdr:nvCxnSpPr>
      <xdr:spPr>
        <a:xfrm>
          <a:off x="2918460" y="23149560"/>
          <a:ext cx="0" cy="167138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137160</xdr:colOff>
      <xdr:row>127</xdr:row>
      <xdr:rowOff>152400</xdr:rowOff>
    </xdr:from>
    <xdr:to>
      <xdr:col>5</xdr:col>
      <xdr:colOff>220980</xdr:colOff>
      <xdr:row>128</xdr:row>
      <xdr:rowOff>38100</xdr:rowOff>
    </xdr:to>
    <xdr:sp macro="" textlink="">
      <xdr:nvSpPr>
        <xdr:cNvPr id="155" name="Ovaal 154"/>
        <xdr:cNvSpPr/>
      </xdr:nvSpPr>
      <xdr:spPr>
        <a:xfrm>
          <a:off x="3482340" y="22273260"/>
          <a:ext cx="83820" cy="68580"/>
        </a:xfrm>
        <a:prstGeom prst="ellipse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 b="1"/>
        </a:p>
      </xdr:txBody>
    </xdr:sp>
    <xdr:clientData/>
  </xdr:twoCellAnchor>
  <xdr:twoCellAnchor>
    <xdr:from>
      <xdr:col>5</xdr:col>
      <xdr:colOff>182880</xdr:colOff>
      <xdr:row>83</xdr:row>
      <xdr:rowOff>38100</xdr:rowOff>
    </xdr:from>
    <xdr:to>
      <xdr:col>5</xdr:col>
      <xdr:colOff>205740</xdr:colOff>
      <xdr:row>132</xdr:row>
      <xdr:rowOff>22860</xdr:rowOff>
    </xdr:to>
    <xdr:cxnSp macro="">
      <xdr:nvCxnSpPr>
        <xdr:cNvPr id="47" name="Rechte verbindingslijn 46"/>
        <xdr:cNvCxnSpPr/>
      </xdr:nvCxnSpPr>
      <xdr:spPr>
        <a:xfrm flipH="1">
          <a:off x="3528060" y="14074140"/>
          <a:ext cx="22860" cy="898398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15240</xdr:colOff>
      <xdr:row>82</xdr:row>
      <xdr:rowOff>106680</xdr:rowOff>
    </xdr:from>
    <xdr:to>
      <xdr:col>4</xdr:col>
      <xdr:colOff>45720</xdr:colOff>
      <xdr:row>132</xdr:row>
      <xdr:rowOff>91440</xdr:rowOff>
    </xdr:to>
    <xdr:cxnSp macro="">
      <xdr:nvCxnSpPr>
        <xdr:cNvPr id="46" name="Rechte verbindingslijn 45"/>
        <xdr:cNvCxnSpPr/>
      </xdr:nvCxnSpPr>
      <xdr:spPr>
        <a:xfrm flipH="1">
          <a:off x="2750820" y="13959840"/>
          <a:ext cx="30480" cy="916686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373380</xdr:colOff>
      <xdr:row>72</xdr:row>
      <xdr:rowOff>160020</xdr:rowOff>
    </xdr:from>
    <xdr:to>
      <xdr:col>4</xdr:col>
      <xdr:colOff>419100</xdr:colOff>
      <xdr:row>132</xdr:row>
      <xdr:rowOff>68580</xdr:rowOff>
    </xdr:to>
    <xdr:cxnSp macro="">
      <xdr:nvCxnSpPr>
        <xdr:cNvPr id="54" name="Rechte verbindingslijn 53"/>
        <xdr:cNvCxnSpPr/>
      </xdr:nvCxnSpPr>
      <xdr:spPr>
        <a:xfrm flipV="1">
          <a:off x="3108960" y="12550140"/>
          <a:ext cx="45720" cy="10919460"/>
        </a:xfrm>
        <a:prstGeom prst="line">
          <a:avLst/>
        </a:prstGeom>
        <a:ln>
          <a:prstDash val="sysDash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114300</xdr:colOff>
      <xdr:row>72</xdr:row>
      <xdr:rowOff>60960</xdr:rowOff>
    </xdr:from>
    <xdr:to>
      <xdr:col>5</xdr:col>
      <xdr:colOff>320040</xdr:colOff>
      <xdr:row>85</xdr:row>
      <xdr:rowOff>76200</xdr:rowOff>
    </xdr:to>
    <xdr:pic>
      <xdr:nvPicPr>
        <xdr:cNvPr id="119" name="Afbeelding 118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5102" r="24780" b="2219"/>
        <a:stretch>
          <a:fillRect/>
        </a:stretch>
      </xdr:blipFill>
      <xdr:spPr>
        <a:xfrm>
          <a:off x="723900" y="12451080"/>
          <a:ext cx="2941320" cy="2392680"/>
        </a:xfrm>
        <a:prstGeom prst="rect">
          <a:avLst/>
        </a:prstGeom>
      </xdr:spPr>
    </xdr:pic>
    <xdr:clientData/>
  </xdr:twoCellAnchor>
  <xdr:twoCellAnchor>
    <xdr:from>
      <xdr:col>4</xdr:col>
      <xdr:colOff>160020</xdr:colOff>
      <xdr:row>174</xdr:row>
      <xdr:rowOff>22860</xdr:rowOff>
    </xdr:from>
    <xdr:to>
      <xdr:col>5</xdr:col>
      <xdr:colOff>777240</xdr:colOff>
      <xdr:row>178</xdr:row>
      <xdr:rowOff>15240</xdr:rowOff>
    </xdr:to>
    <xdr:sp macro="" textlink="">
      <xdr:nvSpPr>
        <xdr:cNvPr id="114" name="Ovaal 113"/>
        <xdr:cNvSpPr/>
      </xdr:nvSpPr>
      <xdr:spPr>
        <a:xfrm rot="20980969">
          <a:off x="2895600" y="31104840"/>
          <a:ext cx="1226820" cy="723900"/>
        </a:xfrm>
        <a:prstGeom prst="ellipse">
          <a:avLst/>
        </a:prstGeom>
        <a:noFill/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4</xdr:col>
      <xdr:colOff>182880</xdr:colOff>
      <xdr:row>171</xdr:row>
      <xdr:rowOff>152400</xdr:rowOff>
    </xdr:from>
    <xdr:ext cx="1618072" cy="436786"/>
    <xdr:sp macro="" textlink="">
      <xdr:nvSpPr>
        <xdr:cNvPr id="116" name="Tekstvak 115"/>
        <xdr:cNvSpPr txBox="1"/>
      </xdr:nvSpPr>
      <xdr:spPr>
        <a:xfrm>
          <a:off x="2918460" y="30685740"/>
          <a:ext cx="161807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INSTABIEL </a:t>
          </a:r>
        </a:p>
        <a:p>
          <a:r>
            <a:rPr lang="nl-NL" sz="1100" b="1"/>
            <a:t>NIEUWE QUANTIFICATIE</a:t>
          </a:r>
        </a:p>
      </xdr:txBody>
    </xdr:sp>
    <xdr:clientData/>
  </xdr:oneCellAnchor>
  <xdr:oneCellAnchor>
    <xdr:from>
      <xdr:col>2</xdr:col>
      <xdr:colOff>106680</xdr:colOff>
      <xdr:row>167</xdr:row>
      <xdr:rowOff>22860</xdr:rowOff>
    </xdr:from>
    <xdr:ext cx="2364430" cy="436786"/>
    <xdr:sp macro="" textlink="">
      <xdr:nvSpPr>
        <xdr:cNvPr id="118" name="Tekstvak 117"/>
        <xdr:cNvSpPr txBox="1"/>
      </xdr:nvSpPr>
      <xdr:spPr>
        <a:xfrm>
          <a:off x="1493520" y="29824680"/>
          <a:ext cx="236443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LET OP VERSCHIL IN SCHAAL</a:t>
          </a:r>
        </a:p>
        <a:p>
          <a:r>
            <a:rPr lang="nl-NL" sz="1100" b="1"/>
            <a:t>EFFECTIEVE</a:t>
          </a:r>
          <a:r>
            <a:rPr lang="nl-NL" sz="1100" b="1" baseline="0"/>
            <a:t> EN OMLOOPFREQUENTIE</a:t>
          </a:r>
          <a:endParaRPr lang="nl-NL" sz="1100" b="1"/>
        </a:p>
      </xdr:txBody>
    </xdr:sp>
    <xdr:clientData/>
  </xdr:oneCellAnchor>
  <xdr:oneCellAnchor>
    <xdr:from>
      <xdr:col>0</xdr:col>
      <xdr:colOff>434340</xdr:colOff>
      <xdr:row>168</xdr:row>
      <xdr:rowOff>121920</xdr:rowOff>
    </xdr:from>
    <xdr:ext cx="832344" cy="436786"/>
    <xdr:sp macro="" textlink="">
      <xdr:nvSpPr>
        <xdr:cNvPr id="123" name="Tekstvak 122"/>
        <xdr:cNvSpPr txBox="1"/>
      </xdr:nvSpPr>
      <xdr:spPr>
        <a:xfrm>
          <a:off x="434340" y="30106620"/>
          <a:ext cx="83234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VRIJ </a:t>
          </a:r>
        </a:p>
        <a:p>
          <a:r>
            <a:rPr lang="nl-NL" sz="1100" b="1"/>
            <a:t>CONSTANT</a:t>
          </a:r>
        </a:p>
      </xdr:txBody>
    </xdr:sp>
    <xdr:clientData/>
  </xdr:oneCellAnchor>
  <xdr:oneCellAnchor>
    <xdr:from>
      <xdr:col>6</xdr:col>
      <xdr:colOff>144780</xdr:colOff>
      <xdr:row>70</xdr:row>
      <xdr:rowOff>60960</xdr:rowOff>
    </xdr:from>
    <xdr:ext cx="2903220" cy="2004060"/>
    <xdr:sp macro="" textlink="">
      <xdr:nvSpPr>
        <xdr:cNvPr id="136" name="Tekstvak 135"/>
        <xdr:cNvSpPr txBox="1"/>
      </xdr:nvSpPr>
      <xdr:spPr>
        <a:xfrm>
          <a:off x="4312920" y="12633960"/>
          <a:ext cx="2903220" cy="20040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BIJ TOENEMENDE ENERGIE GAAN DE </a:t>
          </a:r>
          <a:r>
            <a:rPr lang="nl-NL" sz="1100" b="1" baseline="0"/>
            <a:t>QUANTA</a:t>
          </a:r>
          <a:endParaRPr lang="nl-NL" sz="1100" b="1"/>
        </a:p>
        <a:p>
          <a:r>
            <a:rPr lang="nl-NL" sz="1100" b="1"/>
            <a:t>NAAR LINKS EN HOGER OP DE RODE LIJN.</a:t>
          </a:r>
        </a:p>
        <a:p>
          <a:r>
            <a:rPr lang="nl-NL" sz="1100" b="1"/>
            <a:t>DUS BIJ HOGERE KINETISCHE ENERGIE MOETEN DE QUANTA OOK HUN POTENTI</a:t>
          </a:r>
          <a:r>
            <a:rPr lang="nl-NL" sz="1100" b="1">
              <a:latin typeface="Calibri"/>
              <a:cs typeface="Calibri"/>
            </a:rPr>
            <a:t>Ë</a:t>
          </a:r>
          <a:r>
            <a:rPr lang="nl-NL" sz="1100" b="1"/>
            <a:t>LE ENERGIE IETS VERHOGEN. </a:t>
          </a:r>
        </a:p>
        <a:p>
          <a:r>
            <a:rPr lang="nl-NL" sz="1100" b="1"/>
            <a:t>BIJ</a:t>
          </a:r>
          <a:r>
            <a:rPr lang="nl-NL" sz="1100" b="1" baseline="0"/>
            <a:t> QUANTUM 1 VANAF HET NULPUNT TOT DE EVENWICHTSPOSITIE BIJ n = 1.</a:t>
          </a:r>
          <a:endParaRPr lang="nl-NL" sz="1100" b="1"/>
        </a:p>
        <a:p>
          <a:r>
            <a:rPr lang="nl-NL" sz="1100" b="1"/>
            <a:t>UITEINDELIJK STAAN ZE BIJ QUANTIFICERING </a:t>
          </a:r>
        </a:p>
        <a:p>
          <a:r>
            <a:rPr lang="nl-NL" sz="1100" b="1"/>
            <a:t>ZOWEL KINETISCHE ENERGIE ALS</a:t>
          </a:r>
        </a:p>
        <a:p>
          <a:r>
            <a:rPr lang="nl-NL" sz="1100" b="1"/>
            <a:t>POTENTI</a:t>
          </a:r>
          <a:r>
            <a:rPr lang="nl-NL" sz="1100" b="1">
              <a:latin typeface="Calibri"/>
              <a:cs typeface="Calibri"/>
            </a:rPr>
            <a:t>Ë</a:t>
          </a:r>
          <a:r>
            <a:rPr lang="nl-NL" sz="1100" b="1"/>
            <a:t>LE ENERGIE AF OM DE NIEUWE</a:t>
          </a:r>
          <a:r>
            <a:rPr lang="nl-NL" sz="1100" b="1" baseline="0"/>
            <a:t> EVENWICHTSPOSITIES TE KUNNEN BEREIKEN</a:t>
          </a:r>
          <a:endParaRPr lang="nl-NL" sz="1100" b="1"/>
        </a:p>
        <a:p>
          <a:r>
            <a:rPr lang="nl-NL" sz="1100" b="1"/>
            <a:t> </a:t>
          </a:r>
        </a:p>
      </xdr:txBody>
    </xdr:sp>
    <xdr:clientData/>
  </xdr:oneCellAnchor>
  <xdr:twoCellAnchor editAs="oneCell">
    <xdr:from>
      <xdr:col>1</xdr:col>
      <xdr:colOff>60960</xdr:colOff>
      <xdr:row>100</xdr:row>
      <xdr:rowOff>106680</xdr:rowOff>
    </xdr:from>
    <xdr:to>
      <xdr:col>6</xdr:col>
      <xdr:colOff>60960</xdr:colOff>
      <xdr:row>120</xdr:row>
      <xdr:rowOff>0</xdr:rowOff>
    </xdr:to>
    <xdr:pic>
      <xdr:nvPicPr>
        <xdr:cNvPr id="139" name="Afbeelding 138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689" t="13537" r="7853" b="3384"/>
        <a:stretch>
          <a:fillRect/>
        </a:stretch>
      </xdr:blipFill>
      <xdr:spPr>
        <a:xfrm>
          <a:off x="670560" y="18204180"/>
          <a:ext cx="3558540" cy="3550920"/>
        </a:xfrm>
        <a:prstGeom prst="rect">
          <a:avLst/>
        </a:prstGeom>
      </xdr:spPr>
    </xdr:pic>
    <xdr:clientData/>
  </xdr:twoCellAnchor>
  <xdr:twoCellAnchor>
    <xdr:from>
      <xdr:col>3</xdr:col>
      <xdr:colOff>236220</xdr:colOff>
      <xdr:row>69</xdr:row>
      <xdr:rowOff>76200</xdr:rowOff>
    </xdr:from>
    <xdr:to>
      <xdr:col>5</xdr:col>
      <xdr:colOff>800100</xdr:colOff>
      <xdr:row>132</xdr:row>
      <xdr:rowOff>30480</xdr:rowOff>
    </xdr:to>
    <xdr:sp macro="" textlink="">
      <xdr:nvSpPr>
        <xdr:cNvPr id="110" name="Rechthoek 109"/>
        <xdr:cNvSpPr/>
      </xdr:nvSpPr>
      <xdr:spPr>
        <a:xfrm>
          <a:off x="2362200" y="12466320"/>
          <a:ext cx="1783080" cy="11513820"/>
        </a:xfrm>
        <a:prstGeom prst="rect">
          <a:avLst/>
        </a:prstGeom>
        <a:solidFill>
          <a:schemeClr val="accent1">
            <a:alpha val="38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1</xdr:col>
      <xdr:colOff>121921</xdr:colOff>
      <xdr:row>106</xdr:row>
      <xdr:rowOff>167640</xdr:rowOff>
    </xdr:from>
    <xdr:to>
      <xdr:col>2</xdr:col>
      <xdr:colOff>99060</xdr:colOff>
      <xdr:row>119</xdr:row>
      <xdr:rowOff>91432</xdr:rowOff>
    </xdr:to>
    <xdr:sp macro="" textlink="">
      <xdr:nvSpPr>
        <xdr:cNvPr id="149" name="Rechthoek 148"/>
        <xdr:cNvSpPr/>
      </xdr:nvSpPr>
      <xdr:spPr>
        <a:xfrm>
          <a:off x="731521" y="19362420"/>
          <a:ext cx="754379" cy="2301232"/>
        </a:xfrm>
        <a:prstGeom prst="rect">
          <a:avLst/>
        </a:prstGeom>
        <a:solidFill>
          <a:srgbClr val="C0504D">
            <a:alpha val="59000"/>
          </a:srgbClr>
        </a:solidFill>
        <a:ln w="25400" cap="flat" cmpd="sng" algn="ctr">
          <a:noFill/>
          <a:prstDash val="solid"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nl-NL" sz="1100" b="1">
              <a:solidFill>
                <a:srgbClr val="1F497D"/>
              </a:solidFill>
            </a:rPr>
            <a:t> </a:t>
          </a:r>
        </a:p>
      </xdr:txBody>
    </xdr:sp>
    <xdr:clientData/>
  </xdr:twoCellAnchor>
  <xdr:oneCellAnchor>
    <xdr:from>
      <xdr:col>6</xdr:col>
      <xdr:colOff>198120</xdr:colOff>
      <xdr:row>88</xdr:row>
      <xdr:rowOff>0</xdr:rowOff>
    </xdr:from>
    <xdr:ext cx="3249223" cy="609013"/>
    <xdr:sp macro="" textlink="">
      <xdr:nvSpPr>
        <xdr:cNvPr id="160" name="Tekstvak 159"/>
        <xdr:cNvSpPr txBox="1"/>
      </xdr:nvSpPr>
      <xdr:spPr>
        <a:xfrm>
          <a:off x="4366260" y="16230600"/>
          <a:ext cx="3249223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ER GELDT PER QUANTUM STEEDS</a:t>
          </a:r>
          <a:r>
            <a:rPr lang="nl-NL" sz="1100" b="1" baseline="0"/>
            <a:t> EEN MAXIMUM  </a:t>
          </a:r>
        </a:p>
        <a:p>
          <a:r>
            <a:rPr lang="nl-NL" sz="1100" b="1" baseline="0"/>
            <a:t>AAN UITWISSELING TUSSEN KINETISCHE EN </a:t>
          </a:r>
        </a:p>
        <a:p>
          <a:r>
            <a:rPr lang="nl-NL" sz="1100" b="1" baseline="0"/>
            <a:t>POTENTI</a:t>
          </a:r>
          <a:r>
            <a:rPr lang="nl-NL" sz="1100" b="1" baseline="0">
              <a:latin typeface="Calibri"/>
              <a:cs typeface="Calibri"/>
            </a:rPr>
            <a:t>Ë</a:t>
          </a:r>
          <a:r>
            <a:rPr lang="nl-NL" sz="1100" b="1" baseline="0"/>
            <a:t>LE ENERGIE</a:t>
          </a:r>
          <a:endParaRPr lang="nl-NL" sz="1100" b="1"/>
        </a:p>
      </xdr:txBody>
    </xdr:sp>
    <xdr:clientData/>
  </xdr:oneCell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0.19829</cdr:x>
      <cdr:y>0.44445</cdr:y>
    </cdr:from>
    <cdr:to>
      <cdr:x>0.46868</cdr:x>
      <cdr:y>0.54089</cdr:y>
    </cdr:to>
    <cdr:sp macro="" textlink="">
      <cdr:nvSpPr>
        <cdr:cNvPr id="2" name="Tekstvak 86"/>
        <cdr:cNvSpPr txBox="1"/>
      </cdr:nvSpPr>
      <cdr:spPr>
        <a:xfrm xmlns:a="http://schemas.openxmlformats.org/drawingml/2006/main">
          <a:off x="948909" y="1219203"/>
          <a:ext cx="129391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0.29283</cdr:x>
      <cdr:y>0.1</cdr:y>
    </cdr:from>
    <cdr:to>
      <cdr:x>0.47011</cdr:x>
      <cdr:y>0.19644</cdr:y>
    </cdr:to>
    <cdr:sp macro="" textlink="">
      <cdr:nvSpPr>
        <cdr:cNvPr id="3" name="Tekstvak 87"/>
        <cdr:cNvSpPr txBox="1"/>
      </cdr:nvSpPr>
      <cdr:spPr>
        <a:xfrm xmlns:a="http://schemas.openxmlformats.org/drawingml/2006/main">
          <a:off x="1401318" y="274323"/>
          <a:ext cx="848349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0.74841</cdr:x>
      <cdr:y>0.78333</cdr:y>
    </cdr:from>
    <cdr:to>
      <cdr:x>0.94586</cdr:x>
      <cdr:y>0.875</cdr:y>
    </cdr:to>
    <cdr:sp macro="" textlink="">
      <cdr:nvSpPr>
        <cdr:cNvPr id="4" name="Tekstvak 3"/>
        <cdr:cNvSpPr txBox="1"/>
      </cdr:nvSpPr>
      <cdr:spPr>
        <a:xfrm xmlns:a="http://schemas.openxmlformats.org/drawingml/2006/main">
          <a:off x="3581400" y="2148840"/>
          <a:ext cx="944880" cy="25146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AMPLITUDE</a:t>
          </a:r>
        </a:p>
      </cdr:txBody>
    </cdr:sp>
  </cdr:relSizeAnchor>
</c:userShapes>
</file>

<file path=xl/drawings/drawing13.xml><?xml version="1.0" encoding="utf-8"?>
<c:userShapes xmlns:c="http://schemas.openxmlformats.org/drawingml/2006/chart">
  <cdr:relSizeAnchor xmlns:cdr="http://schemas.openxmlformats.org/drawingml/2006/chartDrawing">
    <cdr:from>
      <cdr:x>0.35333</cdr:x>
      <cdr:y>0.53334</cdr:y>
    </cdr:from>
    <cdr:to>
      <cdr:x>0.62372</cdr:x>
      <cdr:y>0.62978</cdr:y>
    </cdr:to>
    <cdr:sp macro="" textlink="">
      <cdr:nvSpPr>
        <cdr:cNvPr id="2" name="Tekstvak 86"/>
        <cdr:cNvSpPr txBox="1"/>
      </cdr:nvSpPr>
      <cdr:spPr>
        <a:xfrm xmlns:a="http://schemas.openxmlformats.org/drawingml/2006/main">
          <a:off x="1615425" y="1463046"/>
          <a:ext cx="123622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0.26833</cdr:x>
      <cdr:y>0.17778</cdr:y>
    </cdr:from>
    <cdr:to>
      <cdr:x>0.44561</cdr:x>
      <cdr:y>0.27422</cdr:y>
    </cdr:to>
    <cdr:sp macro="" textlink="">
      <cdr:nvSpPr>
        <cdr:cNvPr id="3" name="Tekstvak 87"/>
        <cdr:cNvSpPr txBox="1"/>
      </cdr:nvSpPr>
      <cdr:spPr>
        <a:xfrm xmlns:a="http://schemas.openxmlformats.org/drawingml/2006/main">
          <a:off x="1226805" y="487692"/>
          <a:ext cx="81052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0.2</cdr:x>
      <cdr:y>0.71389</cdr:y>
    </cdr:from>
    <cdr:to>
      <cdr:x>0.63026</cdr:x>
      <cdr:y>0.87311</cdr:y>
    </cdr:to>
    <cdr:sp macro="" textlink="">
      <cdr:nvSpPr>
        <cdr:cNvPr id="4" name="Tekstvak 183"/>
        <cdr:cNvSpPr txBox="1"/>
      </cdr:nvSpPr>
      <cdr:spPr>
        <a:xfrm xmlns:a="http://schemas.openxmlformats.org/drawingml/2006/main">
          <a:off x="914400" y="1958343"/>
          <a:ext cx="1967149" cy="436772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DE OVERSTAP IS NAAR DE </a:t>
          </a:r>
        </a:p>
        <a:p xmlns:a="http://schemas.openxmlformats.org/drawingml/2006/main">
          <a:r>
            <a:rPr lang="nl-NL" sz="1100" b="1"/>
            <a:t>NIEUWE  EVENWICHTSPOSITIE</a:t>
          </a:r>
        </a:p>
      </cdr:txBody>
    </cdr:sp>
  </cdr:relSizeAnchor>
</c:userShapes>
</file>

<file path=xl/drawings/drawing14.xml><?xml version="1.0" encoding="utf-8"?>
<c:userShapes xmlns:c="http://schemas.openxmlformats.org/drawingml/2006/chart">
  <cdr:relSizeAnchor xmlns:cdr="http://schemas.openxmlformats.org/drawingml/2006/chartDrawing">
    <cdr:from>
      <cdr:x>0.33227</cdr:x>
      <cdr:y>0.24534</cdr:y>
    </cdr:from>
    <cdr:to>
      <cdr:x>0.4481</cdr:x>
      <cdr:y>0.43168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2600266" y="1203936"/>
          <a:ext cx="906456" cy="914423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T.O.V. OPENING</a:t>
          </a:r>
        </a:p>
      </cdr:txBody>
    </cdr:sp>
  </cdr:relSizeAnchor>
  <cdr:relSizeAnchor xmlns:cdr="http://schemas.openxmlformats.org/drawingml/2006/chartDrawing">
    <cdr:from>
      <cdr:x>0.77592</cdr:x>
      <cdr:y>0.15993</cdr:y>
    </cdr:from>
    <cdr:to>
      <cdr:x>0.89175</cdr:x>
      <cdr:y>0.34627</cdr:y>
    </cdr:to>
    <cdr:sp macro="" textlink="">
      <cdr:nvSpPr>
        <cdr:cNvPr id="3" name="Tekstvak 1"/>
        <cdr:cNvSpPr txBox="1"/>
      </cdr:nvSpPr>
      <cdr:spPr>
        <a:xfrm xmlns:a="http://schemas.openxmlformats.org/drawingml/2006/main">
          <a:off x="6072144" y="784839"/>
          <a:ext cx="906456" cy="91442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100" b="1"/>
            <a:t>T.O.V. KERN</a:t>
          </a:r>
        </a:p>
      </cdr:txBody>
    </cdr:sp>
  </cdr:relSizeAnchor>
</c:userShapes>
</file>

<file path=xl/drawings/drawing15.xml><?xml version="1.0" encoding="utf-8"?>
<c:userShapes xmlns:c="http://schemas.openxmlformats.org/drawingml/2006/chart">
  <cdr:relSizeAnchor xmlns:cdr="http://schemas.openxmlformats.org/drawingml/2006/chartDrawing">
    <cdr:from>
      <cdr:x>0.09263</cdr:x>
      <cdr:y>0.53333</cdr:y>
    </cdr:from>
    <cdr:to>
      <cdr:x>0.26991</cdr:x>
      <cdr:y>0.62977</cdr:y>
    </cdr:to>
    <cdr:sp macro="" textlink="">
      <cdr:nvSpPr>
        <cdr:cNvPr id="2" name="Tekstvak 87"/>
        <cdr:cNvSpPr txBox="1"/>
      </cdr:nvSpPr>
      <cdr:spPr>
        <a:xfrm xmlns:a="http://schemas.openxmlformats.org/drawingml/2006/main">
          <a:off x="443265" y="1463034"/>
          <a:ext cx="848348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</c:userShapes>
</file>

<file path=xl/drawings/drawing16.xml><?xml version="1.0" encoding="utf-8"?>
<c:userShapes xmlns:c="http://schemas.openxmlformats.org/drawingml/2006/chart">
  <cdr:relSizeAnchor xmlns:cdr="http://schemas.openxmlformats.org/drawingml/2006/chartDrawing">
    <cdr:from>
      <cdr:x>0.095</cdr:x>
      <cdr:y>0.48889</cdr:y>
    </cdr:from>
    <cdr:to>
      <cdr:x>0.27228</cdr:x>
      <cdr:y>0.58533</cdr:y>
    </cdr:to>
    <cdr:sp macro="" textlink="">
      <cdr:nvSpPr>
        <cdr:cNvPr id="2" name="Tekstvak 87"/>
        <cdr:cNvSpPr txBox="1"/>
      </cdr:nvSpPr>
      <cdr:spPr>
        <a:xfrm xmlns:a="http://schemas.openxmlformats.org/drawingml/2006/main">
          <a:off x="434325" y="1341132"/>
          <a:ext cx="81052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0.58167</cdr:x>
      <cdr:y>0.56667</cdr:y>
    </cdr:from>
    <cdr:to>
      <cdr:x>0.85</cdr:x>
      <cdr:y>0.83056</cdr:y>
    </cdr:to>
    <cdr:sp macro="" textlink="">
      <cdr:nvSpPr>
        <cdr:cNvPr id="3" name="Ovaal 2"/>
        <cdr:cNvSpPr/>
      </cdr:nvSpPr>
      <cdr:spPr>
        <a:xfrm xmlns:a="http://schemas.openxmlformats.org/drawingml/2006/main" rot="20980969">
          <a:off x="2659381" y="1554480"/>
          <a:ext cx="1226820" cy="723900"/>
        </a:xfrm>
        <a:prstGeom xmlns:a="http://schemas.openxmlformats.org/drawingml/2006/main" prst="ellipse">
          <a:avLst/>
        </a:prstGeom>
        <a:noFill xmlns:a="http://schemas.openxmlformats.org/drawingml/2006/main"/>
        <a:ln xmlns:a="http://schemas.openxmlformats.org/drawingml/2006/main" w="25400" cap="flat" cmpd="sng" algn="ctr">
          <a:solidFill>
            <a:srgbClr val="7030A0"/>
          </a:solidFill>
          <a:prstDash val="solid"/>
        </a:ln>
        <a:effectLst xmlns:a="http://schemas.openxmlformats.org/drawingml/2006/main"/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rtlCol="0" anchor="ctr"/>
        <a:lstStyle xmlns:a="http://schemas.openxmlformats.org/drawingml/2006/main">
          <a:lvl1pPr marL="0" indent="0">
            <a:defRPr sz="1100">
              <a:solidFill>
                <a:sysClr val="window" lastClr="FFFFFF"/>
              </a:solidFill>
              <a:latin typeface="Calibri"/>
            </a:defRPr>
          </a:lvl1pPr>
          <a:lvl2pPr marL="457200" indent="0">
            <a:defRPr sz="1100">
              <a:solidFill>
                <a:sysClr val="window" lastClr="FFFFFF"/>
              </a:solidFill>
              <a:latin typeface="Calibri"/>
            </a:defRPr>
          </a:lvl2pPr>
          <a:lvl3pPr marL="914400" indent="0">
            <a:defRPr sz="1100">
              <a:solidFill>
                <a:sysClr val="window" lastClr="FFFFFF"/>
              </a:solidFill>
              <a:latin typeface="Calibri"/>
            </a:defRPr>
          </a:lvl3pPr>
          <a:lvl4pPr marL="1371600" indent="0">
            <a:defRPr sz="1100">
              <a:solidFill>
                <a:sysClr val="window" lastClr="FFFFFF"/>
              </a:solidFill>
              <a:latin typeface="Calibri"/>
            </a:defRPr>
          </a:lvl4pPr>
          <a:lvl5pPr marL="1828800" indent="0">
            <a:defRPr sz="1100">
              <a:solidFill>
                <a:sysClr val="window" lastClr="FFFFFF"/>
              </a:solidFill>
              <a:latin typeface="Calibri"/>
            </a:defRPr>
          </a:lvl5pPr>
          <a:lvl6pPr marL="2286000" indent="0">
            <a:defRPr sz="1100">
              <a:solidFill>
                <a:sysClr val="window" lastClr="FFFFFF"/>
              </a:solidFill>
              <a:latin typeface="Calibri"/>
            </a:defRPr>
          </a:lvl6pPr>
          <a:lvl7pPr marL="2743200" indent="0">
            <a:defRPr sz="1100">
              <a:solidFill>
                <a:sysClr val="window" lastClr="FFFFFF"/>
              </a:solidFill>
              <a:latin typeface="Calibri"/>
            </a:defRPr>
          </a:lvl7pPr>
          <a:lvl8pPr marL="3200400" indent="0">
            <a:defRPr sz="1100">
              <a:solidFill>
                <a:sysClr val="window" lastClr="FFFFFF"/>
              </a:solidFill>
              <a:latin typeface="Calibri"/>
            </a:defRPr>
          </a:lvl8pPr>
          <a:lvl9pPr marL="3657600" indent="0">
            <a:defRPr sz="1100">
              <a:solidFill>
                <a:sysClr val="window" lastClr="FFFFFF"/>
              </a:solidFill>
              <a:latin typeface="Calibri"/>
            </a:defRPr>
          </a:lvl9pPr>
        </a:lstStyle>
        <a:p xmlns:a="http://schemas.openxmlformats.org/drawingml/2006/main">
          <a:pPr algn="ctr"/>
          <a:endParaRPr lang="nl-NL" sz="1100"/>
        </a:p>
      </cdr:txBody>
    </cdr:sp>
  </cdr:relSizeAnchor>
  <cdr:relSizeAnchor xmlns:cdr="http://schemas.openxmlformats.org/drawingml/2006/chartDrawing">
    <cdr:from>
      <cdr:x>0.07167</cdr:x>
      <cdr:y>0.18889</cdr:y>
    </cdr:from>
    <cdr:to>
      <cdr:x>0.27586</cdr:x>
      <cdr:y>0.34811</cdr:y>
    </cdr:to>
    <cdr:sp macro="" textlink="">
      <cdr:nvSpPr>
        <cdr:cNvPr id="4" name="Tekstvak 122"/>
        <cdr:cNvSpPr txBox="1"/>
      </cdr:nvSpPr>
      <cdr:spPr>
        <a:xfrm xmlns:a="http://schemas.openxmlformats.org/drawingml/2006/main">
          <a:off x="327660" y="518160"/>
          <a:ext cx="933589" cy="436786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VERANDERT </a:t>
          </a:r>
        </a:p>
        <a:p xmlns:a="http://schemas.openxmlformats.org/drawingml/2006/main">
          <a:r>
            <a:rPr lang="nl-NL" sz="1100" b="1"/>
            <a:t>MEER </a:t>
          </a:r>
        </a:p>
      </cdr:txBody>
    </cdr:sp>
  </cdr:relSizeAnchor>
</c:userShapes>
</file>

<file path=xl/drawings/drawing17.xml><?xml version="1.0" encoding="utf-8"?>
<c:userShapes xmlns:c="http://schemas.openxmlformats.org/drawingml/2006/chart">
  <cdr:relSizeAnchor xmlns:cdr="http://schemas.openxmlformats.org/drawingml/2006/chartDrawing">
    <cdr:from>
      <cdr:x>0.85167</cdr:x>
      <cdr:y>0.8</cdr:y>
    </cdr:from>
    <cdr:to>
      <cdr:x>0.97643</cdr:x>
      <cdr:y>0.89644</cdr:y>
    </cdr:to>
    <cdr:sp macro="" textlink="">
      <cdr:nvSpPr>
        <cdr:cNvPr id="2" name="Tekstvak 87"/>
        <cdr:cNvSpPr txBox="1"/>
      </cdr:nvSpPr>
      <cdr:spPr>
        <a:xfrm xmlns:a="http://schemas.openxmlformats.org/drawingml/2006/main">
          <a:off x="3893820" y="2194560"/>
          <a:ext cx="57040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Ekmax</a:t>
          </a:r>
        </a:p>
      </cdr:txBody>
    </cdr:sp>
  </cdr:relSizeAnchor>
  <cdr:relSizeAnchor xmlns:cdr="http://schemas.openxmlformats.org/drawingml/2006/chartDrawing">
    <cdr:from>
      <cdr:x>0.14667</cdr:x>
      <cdr:y>0.675</cdr:y>
    </cdr:from>
    <cdr:to>
      <cdr:x>0.41706</cdr:x>
      <cdr:y>0.77144</cdr:y>
    </cdr:to>
    <cdr:sp macro="" textlink="">
      <cdr:nvSpPr>
        <cdr:cNvPr id="7" name="Tekstvak 86"/>
        <cdr:cNvSpPr txBox="1"/>
      </cdr:nvSpPr>
      <cdr:spPr>
        <a:xfrm xmlns:a="http://schemas.openxmlformats.org/drawingml/2006/main">
          <a:off x="670575" y="1851672"/>
          <a:ext cx="123622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0.45333</cdr:x>
      <cdr:y>0.25</cdr:y>
    </cdr:from>
    <cdr:to>
      <cdr:x>0.63061</cdr:x>
      <cdr:y>0.34644</cdr:y>
    </cdr:to>
    <cdr:sp macro="" textlink="">
      <cdr:nvSpPr>
        <cdr:cNvPr id="8" name="Tekstvak 87"/>
        <cdr:cNvSpPr txBox="1"/>
      </cdr:nvSpPr>
      <cdr:spPr>
        <a:xfrm xmlns:a="http://schemas.openxmlformats.org/drawingml/2006/main">
          <a:off x="2072640" y="685803"/>
          <a:ext cx="81052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0.25667</cdr:x>
      <cdr:y>0.10278</cdr:y>
    </cdr:from>
    <cdr:to>
      <cdr:x>0.31135</cdr:x>
      <cdr:y>0.19922</cdr:y>
    </cdr:to>
    <cdr:sp macro="" textlink="">
      <cdr:nvSpPr>
        <cdr:cNvPr id="9" name="Tekstvak 119"/>
        <cdr:cNvSpPr txBox="1"/>
      </cdr:nvSpPr>
      <cdr:spPr>
        <a:xfrm xmlns:a="http://schemas.openxmlformats.org/drawingml/2006/main">
          <a:off x="1173480" y="281940"/>
          <a:ext cx="250005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?</a:t>
          </a:r>
        </a:p>
      </cdr:txBody>
    </cdr:sp>
  </cdr:relSizeAnchor>
</c:userShapes>
</file>

<file path=xl/drawings/drawing18.xml><?xml version="1.0" encoding="utf-8"?>
<c:userShapes xmlns:c="http://schemas.openxmlformats.org/drawingml/2006/chart">
  <cdr:relSizeAnchor xmlns:cdr="http://schemas.openxmlformats.org/drawingml/2006/chartDrawing">
    <cdr:from>
      <cdr:x>0.79333</cdr:x>
      <cdr:y>0.78611</cdr:y>
    </cdr:from>
    <cdr:to>
      <cdr:x>0.91809</cdr:x>
      <cdr:y>0.88255</cdr:y>
    </cdr:to>
    <cdr:sp macro="" textlink="">
      <cdr:nvSpPr>
        <cdr:cNvPr id="2" name="Tekstvak 87"/>
        <cdr:cNvSpPr txBox="1"/>
      </cdr:nvSpPr>
      <cdr:spPr>
        <a:xfrm xmlns:a="http://schemas.openxmlformats.org/drawingml/2006/main">
          <a:off x="3627120" y="2156460"/>
          <a:ext cx="57040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Ekmax</a:t>
          </a:r>
        </a:p>
      </cdr:txBody>
    </cdr:sp>
  </cdr:relSizeAnchor>
  <cdr:relSizeAnchor xmlns:cdr="http://schemas.openxmlformats.org/drawingml/2006/chartDrawing">
    <cdr:from>
      <cdr:x>0.32333</cdr:x>
      <cdr:y>0.52222</cdr:y>
    </cdr:from>
    <cdr:to>
      <cdr:x>0.59372</cdr:x>
      <cdr:y>0.61866</cdr:y>
    </cdr:to>
    <cdr:sp macro="" textlink="">
      <cdr:nvSpPr>
        <cdr:cNvPr id="3" name="Tekstvak 86"/>
        <cdr:cNvSpPr txBox="1"/>
      </cdr:nvSpPr>
      <cdr:spPr>
        <a:xfrm xmlns:a="http://schemas.openxmlformats.org/drawingml/2006/main">
          <a:off x="1478280" y="1432560"/>
          <a:ext cx="123622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0.51</cdr:x>
      <cdr:y>0.17778</cdr:y>
    </cdr:from>
    <cdr:to>
      <cdr:x>0.68728</cdr:x>
      <cdr:y>0.27422</cdr:y>
    </cdr:to>
    <cdr:sp macro="" textlink="">
      <cdr:nvSpPr>
        <cdr:cNvPr id="4" name="Tekstvak 87"/>
        <cdr:cNvSpPr txBox="1"/>
      </cdr:nvSpPr>
      <cdr:spPr>
        <a:xfrm xmlns:a="http://schemas.openxmlformats.org/drawingml/2006/main">
          <a:off x="2331720" y="487683"/>
          <a:ext cx="81052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</c:userShapes>
</file>

<file path=xl/drawings/drawing19.xml><?xml version="1.0" encoding="utf-8"?>
<c:userShapes xmlns:c="http://schemas.openxmlformats.org/drawingml/2006/chart">
  <cdr:relSizeAnchor xmlns:cdr="http://schemas.openxmlformats.org/drawingml/2006/chartDrawing">
    <cdr:from>
      <cdr:x>0.78333</cdr:x>
      <cdr:y>0.78889</cdr:y>
    </cdr:from>
    <cdr:to>
      <cdr:x>0.90809</cdr:x>
      <cdr:y>0.88533</cdr:y>
    </cdr:to>
    <cdr:sp macro="" textlink="">
      <cdr:nvSpPr>
        <cdr:cNvPr id="2" name="Tekstvak 87"/>
        <cdr:cNvSpPr txBox="1"/>
      </cdr:nvSpPr>
      <cdr:spPr>
        <a:xfrm xmlns:a="http://schemas.openxmlformats.org/drawingml/2006/main">
          <a:off x="3581400" y="2164080"/>
          <a:ext cx="57040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Ekmax</a:t>
          </a:r>
        </a:p>
      </cdr:txBody>
    </cdr:sp>
  </cdr:relSizeAnchor>
  <cdr:relSizeAnchor xmlns:cdr="http://schemas.openxmlformats.org/drawingml/2006/chartDrawing">
    <cdr:from>
      <cdr:x>0.17798</cdr:x>
      <cdr:y>0.41388</cdr:y>
    </cdr:from>
    <cdr:to>
      <cdr:x>0.44837</cdr:x>
      <cdr:y>0.51032</cdr:y>
    </cdr:to>
    <cdr:sp macro="" textlink="">
      <cdr:nvSpPr>
        <cdr:cNvPr id="3" name="Tekstvak 86"/>
        <cdr:cNvSpPr txBox="1"/>
      </cdr:nvSpPr>
      <cdr:spPr>
        <a:xfrm xmlns:a="http://schemas.openxmlformats.org/drawingml/2006/main">
          <a:off x="851697" y="1135368"/>
          <a:ext cx="1293913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ENKEL QUANTUM</a:t>
          </a:r>
        </a:p>
      </cdr:txBody>
    </cdr:sp>
  </cdr:relSizeAnchor>
  <cdr:relSizeAnchor xmlns:cdr="http://schemas.openxmlformats.org/drawingml/2006/chartDrawing">
    <cdr:from>
      <cdr:x>0.48678</cdr:x>
      <cdr:y>0.70278</cdr:y>
    </cdr:from>
    <cdr:to>
      <cdr:x>0.66406</cdr:x>
      <cdr:y>0.79922</cdr:y>
    </cdr:to>
    <cdr:sp macro="" textlink="">
      <cdr:nvSpPr>
        <cdr:cNvPr id="4" name="Tekstvak 87"/>
        <cdr:cNvSpPr txBox="1"/>
      </cdr:nvSpPr>
      <cdr:spPr>
        <a:xfrm xmlns:a="http://schemas.openxmlformats.org/drawingml/2006/main">
          <a:off x="2329434" y="1927875"/>
          <a:ext cx="848349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2 QUANTA</a:t>
          </a:r>
        </a:p>
      </cdr:txBody>
    </cdr:sp>
  </cdr:relSizeAnchor>
  <cdr:relSizeAnchor xmlns:cdr="http://schemas.openxmlformats.org/drawingml/2006/chartDrawing">
    <cdr:from>
      <cdr:x>0.10667</cdr:x>
      <cdr:y>0.04444</cdr:y>
    </cdr:from>
    <cdr:to>
      <cdr:x>0.30033</cdr:x>
      <cdr:y>0.14088</cdr:y>
    </cdr:to>
    <cdr:sp macro="" textlink="">
      <cdr:nvSpPr>
        <cdr:cNvPr id="5" name="Tekstvak 79"/>
        <cdr:cNvSpPr txBox="1"/>
      </cdr:nvSpPr>
      <cdr:spPr>
        <a:xfrm xmlns:a="http://schemas.openxmlformats.org/drawingml/2006/main">
          <a:off x="487680" y="121920"/>
          <a:ext cx="885414" cy="2645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AMPLITUDE</a:t>
          </a:r>
        </a:p>
      </cdr:txBody>
    </cdr:sp>
  </cdr:relSizeAnchor>
  <cdr:relSizeAnchor xmlns:cdr="http://schemas.openxmlformats.org/drawingml/2006/chartDrawing">
    <cdr:from>
      <cdr:x>0.15127</cdr:x>
      <cdr:y>0.16389</cdr:y>
    </cdr:from>
    <cdr:to>
      <cdr:x>0.76752</cdr:x>
      <cdr:y>0.82778</cdr:y>
    </cdr:to>
    <cdr:sp macro="" textlink="">
      <cdr:nvSpPr>
        <cdr:cNvPr id="8" name="Rechte verbindingslijn met pijl 7"/>
        <cdr:cNvSpPr/>
      </cdr:nvSpPr>
      <cdr:spPr>
        <a:xfrm xmlns:a="http://schemas.openxmlformats.org/drawingml/2006/main" flipH="1">
          <a:off x="723898" y="449580"/>
          <a:ext cx="2948941" cy="1821180"/>
        </a:xfrm>
        <a:prstGeom xmlns:a="http://schemas.openxmlformats.org/drawingml/2006/main" prst="straightConnector1">
          <a:avLst/>
        </a:prstGeom>
        <a:ln xmlns:a="http://schemas.openxmlformats.org/drawingml/2006/main" w="31750">
          <a:solidFill>
            <a:srgbClr val="E81EC2"/>
          </a:solidFill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0.17197</cdr:x>
      <cdr:y>0.68889</cdr:y>
    </cdr:from>
    <cdr:to>
      <cdr:x>0.49045</cdr:x>
      <cdr:y>0.825</cdr:y>
    </cdr:to>
    <cdr:sp macro="" textlink="">
      <cdr:nvSpPr>
        <cdr:cNvPr id="11" name="Rechte verbindingslijn met pijl 10"/>
        <cdr:cNvSpPr/>
      </cdr:nvSpPr>
      <cdr:spPr>
        <a:xfrm xmlns:a="http://schemas.openxmlformats.org/drawingml/2006/main" flipV="1">
          <a:off x="822938" y="1889760"/>
          <a:ext cx="1524022" cy="373392"/>
        </a:xfrm>
        <a:prstGeom xmlns:a="http://schemas.openxmlformats.org/drawingml/2006/main" prst="straightConnector1">
          <a:avLst/>
        </a:prstGeom>
        <a:ln xmlns:a="http://schemas.openxmlformats.org/drawingml/2006/main" w="31750">
          <a:solidFill>
            <a:srgbClr val="E81EC2"/>
          </a:solidFill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0.15924</cdr:x>
      <cdr:y>0.68889</cdr:y>
    </cdr:from>
    <cdr:to>
      <cdr:x>0.48567</cdr:x>
      <cdr:y>0.86667</cdr:y>
    </cdr:to>
    <cdr:sp macro="" textlink="">
      <cdr:nvSpPr>
        <cdr:cNvPr id="9" name="Rechte verbindingslijn met pijl 8"/>
        <cdr:cNvSpPr/>
      </cdr:nvSpPr>
      <cdr:spPr>
        <a:xfrm xmlns:a="http://schemas.openxmlformats.org/drawingml/2006/main" flipH="1">
          <a:off x="762000" y="1889772"/>
          <a:ext cx="1562100" cy="487668"/>
        </a:xfrm>
        <a:prstGeom xmlns:a="http://schemas.openxmlformats.org/drawingml/2006/main" prst="straightConnector1">
          <a:avLst/>
        </a:prstGeom>
        <a:ln xmlns:a="http://schemas.openxmlformats.org/drawingml/2006/main" w="31750">
          <a:solidFill>
            <a:srgbClr val="E81EC2"/>
          </a:solidFill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/>
        <a:lstStyle xmlns:a="http://schemas.openxmlformats.org/drawingml/2006/main">
          <a:lvl1pPr marL="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endParaRPr lang="nl-NL"/>
        </a:p>
      </cdr:txBody>
    </cdr:sp>
  </cdr:relSizeAnchor>
</c:userShapes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314</xdr:row>
      <xdr:rowOff>15240</xdr:rowOff>
    </xdr:from>
    <xdr:to>
      <xdr:col>15</xdr:col>
      <xdr:colOff>342900</xdr:colOff>
      <xdr:row>345</xdr:row>
      <xdr:rowOff>38100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391412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344</xdr:row>
      <xdr:rowOff>99060</xdr:rowOff>
    </xdr:from>
    <xdr:to>
      <xdr:col>15</xdr:col>
      <xdr:colOff>342900</xdr:colOff>
      <xdr:row>375</xdr:row>
      <xdr:rowOff>121920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948434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502920</xdr:colOff>
      <xdr:row>375</xdr:row>
      <xdr:rowOff>38100</xdr:rowOff>
    </xdr:from>
    <xdr:to>
      <xdr:col>15</xdr:col>
      <xdr:colOff>396240</xdr:colOff>
      <xdr:row>388</xdr:row>
      <xdr:rowOff>116017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770120" y="25824180"/>
          <a:ext cx="4770120" cy="24553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374</xdr:row>
      <xdr:rowOff>175260</xdr:rowOff>
    </xdr:from>
    <xdr:to>
      <xdr:col>7</xdr:col>
      <xdr:colOff>502920</xdr:colOff>
      <xdr:row>388</xdr:row>
      <xdr:rowOff>70297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5778460"/>
          <a:ext cx="4770120" cy="24553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205740</xdr:colOff>
      <xdr:row>356</xdr:row>
      <xdr:rowOff>45720</xdr:rowOff>
    </xdr:from>
    <xdr:ext cx="1200906" cy="436786"/>
    <xdr:sp macro="" textlink="">
      <xdr:nvSpPr>
        <xdr:cNvPr id="9" name="Tekstvak 8"/>
        <xdr:cNvSpPr txBox="1"/>
      </xdr:nvSpPr>
      <xdr:spPr>
        <a:xfrm>
          <a:off x="5692140" y="22357080"/>
          <a:ext cx="120090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VOOR DE STOOT </a:t>
          </a:r>
        </a:p>
        <a:p>
          <a:r>
            <a:rPr lang="nl-NL" sz="1100" b="1"/>
            <a:t>ZELFDE</a:t>
          </a:r>
          <a:r>
            <a:rPr lang="nl-NL" sz="1100" b="1" baseline="0"/>
            <a:t> KANT</a:t>
          </a:r>
          <a:r>
            <a:rPr lang="nl-NL" sz="1100" b="1"/>
            <a:t>     </a:t>
          </a:r>
        </a:p>
      </xdr:txBody>
    </xdr:sp>
    <xdr:clientData/>
  </xdr:oneCellAnchor>
  <xdr:oneCellAnchor>
    <xdr:from>
      <xdr:col>9</xdr:col>
      <xdr:colOff>457200</xdr:colOff>
      <xdr:row>348</xdr:row>
      <xdr:rowOff>0</xdr:rowOff>
    </xdr:from>
    <xdr:ext cx="1937390" cy="781240"/>
    <xdr:sp macro="" textlink="">
      <xdr:nvSpPr>
        <xdr:cNvPr id="10" name="Tekstvak 9"/>
        <xdr:cNvSpPr txBox="1"/>
      </xdr:nvSpPr>
      <xdr:spPr>
        <a:xfrm>
          <a:off x="5943600" y="20116800"/>
          <a:ext cx="1937390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STOOT DRUKT QUANTUM 2</a:t>
          </a:r>
        </a:p>
        <a:p>
          <a:r>
            <a:rPr lang="nl-NL" sz="1100" b="1"/>
            <a:t>DOOR DE OPENING EN GEEFT </a:t>
          </a:r>
        </a:p>
        <a:p>
          <a:r>
            <a:rPr lang="nl-NL" sz="1100" b="1"/>
            <a:t>DIT ZOVEEL ENERGIE DAT HET</a:t>
          </a:r>
        </a:p>
        <a:p>
          <a:r>
            <a:rPr lang="nl-NL" sz="1100" b="1"/>
            <a:t>TERUG</a:t>
          </a:r>
          <a:r>
            <a:rPr lang="nl-NL" sz="1100" b="1" baseline="0"/>
            <a:t> KOMT</a:t>
          </a:r>
          <a:endParaRPr lang="nl-NL" sz="1100" b="1"/>
        </a:p>
      </xdr:txBody>
    </xdr:sp>
    <xdr:clientData/>
  </xdr:oneCellAnchor>
  <xdr:oneCellAnchor>
    <xdr:from>
      <xdr:col>12</xdr:col>
      <xdr:colOff>381000</xdr:colOff>
      <xdr:row>357</xdr:row>
      <xdr:rowOff>30480</xdr:rowOff>
    </xdr:from>
    <xdr:ext cx="1225207" cy="609013"/>
    <xdr:sp macro="" textlink="">
      <xdr:nvSpPr>
        <xdr:cNvPr id="11" name="Tekstvak 10"/>
        <xdr:cNvSpPr txBox="1"/>
      </xdr:nvSpPr>
      <xdr:spPr>
        <a:xfrm>
          <a:off x="7696200" y="22524720"/>
          <a:ext cx="122520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BOTSEN</a:t>
          </a:r>
        </a:p>
        <a:p>
          <a:r>
            <a:rPr lang="nl-NL" sz="1100" b="1"/>
            <a:t>EN ONTSNAPPEN </a:t>
          </a:r>
        </a:p>
        <a:p>
          <a:r>
            <a:rPr lang="nl-NL" sz="1100" b="1"/>
            <a:t>SAMEN</a:t>
          </a:r>
        </a:p>
      </xdr:txBody>
    </xdr:sp>
    <xdr:clientData/>
  </xdr:oneCellAnchor>
  <xdr:oneCellAnchor>
    <xdr:from>
      <xdr:col>5</xdr:col>
      <xdr:colOff>22860</xdr:colOff>
      <xdr:row>362</xdr:row>
      <xdr:rowOff>152400</xdr:rowOff>
    </xdr:from>
    <xdr:ext cx="1352230" cy="609013"/>
    <xdr:sp macro="" textlink="">
      <xdr:nvSpPr>
        <xdr:cNvPr id="12" name="Tekstvak 11"/>
        <xdr:cNvSpPr txBox="1"/>
      </xdr:nvSpPr>
      <xdr:spPr>
        <a:xfrm>
          <a:off x="3070860" y="23561040"/>
          <a:ext cx="1352230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TOTALE BEWEGING</a:t>
          </a:r>
          <a:r>
            <a:rPr lang="nl-NL" sz="1100" b="1" baseline="0"/>
            <a:t> </a:t>
          </a:r>
        </a:p>
        <a:p>
          <a:r>
            <a:rPr lang="nl-NL" sz="1100" b="1" baseline="0"/>
            <a:t>VOOR EN NA</a:t>
          </a:r>
        </a:p>
        <a:p>
          <a:r>
            <a:rPr lang="nl-NL" sz="1100" b="1" baseline="0"/>
            <a:t>DE STOOT</a:t>
          </a:r>
          <a:endParaRPr lang="nl-NL" sz="1100" b="1"/>
        </a:p>
      </xdr:txBody>
    </xdr:sp>
    <xdr:clientData/>
  </xdr:oneCellAnchor>
  <xdr:oneCellAnchor>
    <xdr:from>
      <xdr:col>4</xdr:col>
      <xdr:colOff>525780</xdr:colOff>
      <xdr:row>383</xdr:row>
      <xdr:rowOff>114300</xdr:rowOff>
    </xdr:from>
    <xdr:ext cx="1156983" cy="264560"/>
    <xdr:sp macro="" textlink="">
      <xdr:nvSpPr>
        <xdr:cNvPr id="13" name="Tekstvak 12"/>
        <xdr:cNvSpPr txBox="1"/>
      </xdr:nvSpPr>
      <xdr:spPr>
        <a:xfrm>
          <a:off x="2964180" y="27363420"/>
          <a:ext cx="115698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VOOR DE STOOT</a:t>
          </a:r>
        </a:p>
      </xdr:txBody>
    </xdr:sp>
    <xdr:clientData/>
  </xdr:oneCellAnchor>
  <xdr:oneCellAnchor>
    <xdr:from>
      <xdr:col>12</xdr:col>
      <xdr:colOff>76200</xdr:colOff>
      <xdr:row>377</xdr:row>
      <xdr:rowOff>167640</xdr:rowOff>
    </xdr:from>
    <xdr:ext cx="846065" cy="436786"/>
    <xdr:sp macro="" textlink="">
      <xdr:nvSpPr>
        <xdr:cNvPr id="14" name="Tekstvak 13"/>
        <xdr:cNvSpPr txBox="1"/>
      </xdr:nvSpPr>
      <xdr:spPr>
        <a:xfrm>
          <a:off x="7391400" y="26319480"/>
          <a:ext cx="84606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DIRECT NA </a:t>
          </a:r>
        </a:p>
        <a:p>
          <a:r>
            <a:rPr lang="nl-NL" sz="1100" b="1"/>
            <a:t>DE STOOT</a:t>
          </a:r>
        </a:p>
      </xdr:txBody>
    </xdr:sp>
    <xdr:clientData/>
  </xdr:oneCellAnchor>
  <xdr:oneCellAnchor>
    <xdr:from>
      <xdr:col>2</xdr:col>
      <xdr:colOff>160020</xdr:colOff>
      <xdr:row>339</xdr:row>
      <xdr:rowOff>45720</xdr:rowOff>
    </xdr:from>
    <xdr:ext cx="839525" cy="609013"/>
    <xdr:sp macro="" textlink="">
      <xdr:nvSpPr>
        <xdr:cNvPr id="17" name="Tekstvak 16"/>
        <xdr:cNvSpPr txBox="1"/>
      </xdr:nvSpPr>
      <xdr:spPr>
        <a:xfrm>
          <a:off x="1379220" y="18516600"/>
          <a:ext cx="839525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BEWEGING</a:t>
          </a:r>
        </a:p>
        <a:p>
          <a:r>
            <a:rPr lang="nl-NL" sz="1100" b="1"/>
            <a:t>VOOR DE</a:t>
          </a:r>
        </a:p>
        <a:p>
          <a:r>
            <a:rPr lang="nl-NL" sz="1100" b="1"/>
            <a:t>STOOT</a:t>
          </a:r>
        </a:p>
      </xdr:txBody>
    </xdr:sp>
    <xdr:clientData/>
  </xdr:oneCellAnchor>
  <xdr:oneCellAnchor>
    <xdr:from>
      <xdr:col>4</xdr:col>
      <xdr:colOff>243840</xdr:colOff>
      <xdr:row>331</xdr:row>
      <xdr:rowOff>144780</xdr:rowOff>
    </xdr:from>
    <xdr:ext cx="1514325" cy="953466"/>
    <xdr:sp macro="" textlink="">
      <xdr:nvSpPr>
        <xdr:cNvPr id="18" name="Tekstvak 17"/>
        <xdr:cNvSpPr txBox="1"/>
      </xdr:nvSpPr>
      <xdr:spPr>
        <a:xfrm>
          <a:off x="2682240" y="17152620"/>
          <a:ext cx="1514325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2 WORDT </a:t>
          </a:r>
        </a:p>
        <a:p>
          <a:r>
            <a:rPr lang="nl-NL" sz="1100" b="1"/>
            <a:t>DOOR DE STOOT</a:t>
          </a:r>
        </a:p>
        <a:p>
          <a:r>
            <a:rPr lang="nl-NL" sz="1100" b="1"/>
            <a:t>DOOR DE OPENING</a:t>
          </a:r>
        </a:p>
        <a:p>
          <a:r>
            <a:rPr lang="nl-NL" sz="1100" b="1"/>
            <a:t>GEDRUKT EN BLIJFT</a:t>
          </a:r>
        </a:p>
        <a:p>
          <a:r>
            <a:rPr lang="nl-NL" sz="1100" b="1"/>
            <a:t>AAN DE ANDERE KANT</a:t>
          </a:r>
        </a:p>
      </xdr:txBody>
    </xdr:sp>
    <xdr:clientData/>
  </xdr:oneCellAnchor>
  <xdr:oneCellAnchor>
    <xdr:from>
      <xdr:col>10</xdr:col>
      <xdr:colOff>198120</xdr:colOff>
      <xdr:row>331</xdr:row>
      <xdr:rowOff>106680</xdr:rowOff>
    </xdr:from>
    <xdr:ext cx="2037033" cy="609013"/>
    <xdr:sp macro="" textlink="">
      <xdr:nvSpPr>
        <xdr:cNvPr id="21" name="Tekstvak 20"/>
        <xdr:cNvSpPr txBox="1"/>
      </xdr:nvSpPr>
      <xdr:spPr>
        <a:xfrm>
          <a:off x="6294120" y="60822840"/>
          <a:ext cx="2037033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MEESTE</a:t>
          </a:r>
          <a:r>
            <a:rPr lang="nl-NL" sz="1100" b="1" baseline="0"/>
            <a:t> ENERGIE ABSORPTIE</a:t>
          </a:r>
        </a:p>
        <a:p>
          <a:r>
            <a:rPr lang="nl-NL" sz="1100" b="1" baseline="0"/>
            <a:t>DOOR QUANTA 2 </a:t>
          </a:r>
        </a:p>
        <a:p>
          <a:r>
            <a:rPr lang="nl-NL" sz="1100" b="1" baseline="0"/>
            <a:t>VEEL MINDER DOOR QUANTA 1</a:t>
          </a:r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421</xdr:row>
      <xdr:rowOff>0</xdr:rowOff>
    </xdr:from>
    <xdr:to>
      <xdr:col>15</xdr:col>
      <xdr:colOff>508000</xdr:colOff>
      <xdr:row>452</xdr:row>
      <xdr:rowOff>121920</xdr:rowOff>
    </xdr:to>
    <xdr:pic>
      <xdr:nvPicPr>
        <xdr:cNvPr id="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27500580"/>
          <a:ext cx="9652000" cy="5791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571500</xdr:colOff>
      <xdr:row>428</xdr:row>
      <xdr:rowOff>45720</xdr:rowOff>
    </xdr:from>
    <xdr:ext cx="1962204" cy="609013"/>
    <xdr:sp macro="" textlink="">
      <xdr:nvSpPr>
        <xdr:cNvPr id="23" name="Tekstvak 22"/>
        <xdr:cNvSpPr txBox="1"/>
      </xdr:nvSpPr>
      <xdr:spPr>
        <a:xfrm>
          <a:off x="6057900" y="28940760"/>
          <a:ext cx="196220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2 LIJKT NA DE STOOT</a:t>
          </a:r>
        </a:p>
        <a:p>
          <a:r>
            <a:rPr lang="nl-NL" sz="1100" b="1"/>
            <a:t>DOOR DE OPENING</a:t>
          </a:r>
        </a:p>
        <a:p>
          <a:r>
            <a:rPr lang="nl-NL" sz="1100" b="1"/>
            <a:t>HEEN</a:t>
          </a:r>
          <a:r>
            <a:rPr lang="nl-NL" sz="1100" b="1" baseline="0"/>
            <a:t> EN WEER TE GAAN</a:t>
          </a:r>
          <a:endParaRPr lang="nl-NL" sz="1100" b="1"/>
        </a:p>
      </xdr:txBody>
    </xdr:sp>
    <xdr:clientData/>
  </xdr:oneCellAnchor>
  <xdr:oneCellAnchor>
    <xdr:from>
      <xdr:col>2</xdr:col>
      <xdr:colOff>312420</xdr:colOff>
      <xdr:row>443</xdr:row>
      <xdr:rowOff>160020</xdr:rowOff>
    </xdr:from>
    <xdr:ext cx="3255699" cy="1125693"/>
    <xdr:sp macro="" textlink="">
      <xdr:nvSpPr>
        <xdr:cNvPr id="24" name="Tekstvak 23"/>
        <xdr:cNvSpPr txBox="1"/>
      </xdr:nvSpPr>
      <xdr:spPr>
        <a:xfrm>
          <a:off x="1531620" y="31798260"/>
          <a:ext cx="3255699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2 GAAT ECHTER AL SLINGEREND</a:t>
          </a:r>
        </a:p>
        <a:p>
          <a:r>
            <a:rPr lang="nl-NL" sz="1100" b="1" baseline="0"/>
            <a:t>IN DE Y RICHTING MET STEEDS LAGERE FREQUENTIE </a:t>
          </a:r>
        </a:p>
        <a:p>
          <a:r>
            <a:rPr lang="nl-NL" sz="1100" b="1" baseline="0"/>
            <a:t>DIT OMDAT HET PRECIES IN DIE RICHTING</a:t>
          </a:r>
        </a:p>
        <a:p>
          <a:r>
            <a:rPr lang="nl-NL" sz="1100" b="1" baseline="0"/>
            <a:t>VERTROK EN DE COULOMBSE KRACHT</a:t>
          </a:r>
        </a:p>
        <a:p>
          <a:r>
            <a:rPr lang="nl-NL" sz="1100" b="1" baseline="0"/>
            <a:t>NU EEN TRILLING OP AFSTAND KAN</a:t>
          </a:r>
        </a:p>
        <a:p>
          <a:r>
            <a:rPr lang="nl-NL" sz="1100" b="1" baseline="0"/>
            <a:t>VEROORZAKEN</a:t>
          </a:r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141</xdr:row>
      <xdr:rowOff>160020</xdr:rowOff>
    </xdr:from>
    <xdr:to>
      <xdr:col>15</xdr:col>
      <xdr:colOff>152400</xdr:colOff>
      <xdr:row>172</xdr:row>
      <xdr:rowOff>68580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903220"/>
          <a:ext cx="9296400" cy="55778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10</xdr:col>
      <xdr:colOff>548640</xdr:colOff>
      <xdr:row>159</xdr:row>
      <xdr:rowOff>76200</xdr:rowOff>
    </xdr:from>
    <xdr:ext cx="1519840" cy="264560"/>
    <xdr:sp macro="" textlink="">
      <xdr:nvSpPr>
        <xdr:cNvPr id="26" name="Tekstvak 25"/>
        <xdr:cNvSpPr txBox="1"/>
      </xdr:nvSpPr>
      <xdr:spPr>
        <a:xfrm>
          <a:off x="6644640" y="6111240"/>
          <a:ext cx="151984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ENERGIE</a:t>
          </a:r>
          <a:r>
            <a:rPr lang="nl-NL" sz="1100" b="1" baseline="0"/>
            <a:t> NA DE STOOT</a:t>
          </a:r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171</xdr:row>
      <xdr:rowOff>114300</xdr:rowOff>
    </xdr:from>
    <xdr:to>
      <xdr:col>15</xdr:col>
      <xdr:colOff>190500</xdr:colOff>
      <xdr:row>202</xdr:row>
      <xdr:rowOff>45720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8343900"/>
          <a:ext cx="9334500" cy="5600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548640</xdr:colOff>
      <xdr:row>156</xdr:row>
      <xdr:rowOff>129540</xdr:rowOff>
    </xdr:from>
    <xdr:ext cx="3200428" cy="264560"/>
    <xdr:sp macro="" textlink="">
      <xdr:nvSpPr>
        <xdr:cNvPr id="28" name="Tekstvak 27"/>
        <xdr:cNvSpPr txBox="1"/>
      </xdr:nvSpPr>
      <xdr:spPr>
        <a:xfrm>
          <a:off x="5425440" y="5615940"/>
          <a:ext cx="320042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POSITIES IN Y RICHTING VERANDEREN NAUWELIJKS</a:t>
          </a:r>
        </a:p>
      </xdr:txBody>
    </xdr:sp>
    <xdr:clientData/>
  </xdr:oneCellAnchor>
  <xdr:oneCellAnchor>
    <xdr:from>
      <xdr:col>6</xdr:col>
      <xdr:colOff>38100</xdr:colOff>
      <xdr:row>190</xdr:row>
      <xdr:rowOff>30480</xdr:rowOff>
    </xdr:from>
    <xdr:ext cx="1999522" cy="436786"/>
    <xdr:sp macro="" textlink="">
      <xdr:nvSpPr>
        <xdr:cNvPr id="29" name="Tekstvak 28"/>
        <xdr:cNvSpPr txBox="1"/>
      </xdr:nvSpPr>
      <xdr:spPr>
        <a:xfrm>
          <a:off x="3695700" y="11734800"/>
          <a:ext cx="199952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POSITIE</a:t>
          </a:r>
          <a:r>
            <a:rPr lang="nl-NL" sz="1100" b="1" baseline="0"/>
            <a:t> IN Y RICHTING WORDT</a:t>
          </a:r>
        </a:p>
        <a:p>
          <a:r>
            <a:rPr lang="nl-NL" sz="1100" b="1" baseline="0"/>
            <a:t>NA DE STOOT WEL GROTER</a:t>
          </a:r>
          <a:endParaRPr lang="nl-NL" sz="1100" b="1"/>
        </a:p>
      </xdr:txBody>
    </xdr:sp>
    <xdr:clientData/>
  </xdr:oneCellAnchor>
  <xdr:twoCellAnchor>
    <xdr:from>
      <xdr:col>6</xdr:col>
      <xdr:colOff>342900</xdr:colOff>
      <xdr:row>192</xdr:row>
      <xdr:rowOff>160020</xdr:rowOff>
    </xdr:from>
    <xdr:to>
      <xdr:col>6</xdr:col>
      <xdr:colOff>502920</xdr:colOff>
      <xdr:row>194</xdr:row>
      <xdr:rowOff>99060</xdr:rowOff>
    </xdr:to>
    <xdr:cxnSp macro="">
      <xdr:nvCxnSpPr>
        <xdr:cNvPr id="31" name="Rechte verbindingslijn met pijl 30"/>
        <xdr:cNvCxnSpPr/>
      </xdr:nvCxnSpPr>
      <xdr:spPr>
        <a:xfrm flipH="1">
          <a:off x="4000500" y="12230100"/>
          <a:ext cx="160020" cy="3048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106680</xdr:colOff>
      <xdr:row>185</xdr:row>
      <xdr:rowOff>30480</xdr:rowOff>
    </xdr:from>
    <xdr:to>
      <xdr:col>11</xdr:col>
      <xdr:colOff>381000</xdr:colOff>
      <xdr:row>190</xdr:row>
      <xdr:rowOff>7620</xdr:rowOff>
    </xdr:to>
    <xdr:cxnSp macro="">
      <xdr:nvCxnSpPr>
        <xdr:cNvPr id="33" name="Rechte verbindingslijn met pijl 32"/>
        <xdr:cNvCxnSpPr/>
      </xdr:nvCxnSpPr>
      <xdr:spPr>
        <a:xfrm flipV="1">
          <a:off x="4983480" y="10820400"/>
          <a:ext cx="2103120" cy="89154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373380</xdr:colOff>
      <xdr:row>201</xdr:row>
      <xdr:rowOff>114299</xdr:rowOff>
    </xdr:from>
    <xdr:to>
      <xdr:col>15</xdr:col>
      <xdr:colOff>83820</xdr:colOff>
      <xdr:row>223</xdr:row>
      <xdr:rowOff>12822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592580" y="13830299"/>
          <a:ext cx="7635240" cy="39218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223</xdr:row>
      <xdr:rowOff>38100</xdr:rowOff>
    </xdr:from>
    <xdr:to>
      <xdr:col>15</xdr:col>
      <xdr:colOff>317500</xdr:colOff>
      <xdr:row>254</xdr:row>
      <xdr:rowOff>45720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7777460"/>
          <a:ext cx="9461500" cy="5676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601980</xdr:colOff>
      <xdr:row>231</xdr:row>
      <xdr:rowOff>53340</xdr:rowOff>
    </xdr:from>
    <xdr:to>
      <xdr:col>8</xdr:col>
      <xdr:colOff>601980</xdr:colOff>
      <xdr:row>234</xdr:row>
      <xdr:rowOff>68580</xdr:rowOff>
    </xdr:to>
    <xdr:cxnSp macro="">
      <xdr:nvCxnSpPr>
        <xdr:cNvPr id="37" name="Rechte verbindingslijn met pijl 36"/>
        <xdr:cNvCxnSpPr/>
      </xdr:nvCxnSpPr>
      <xdr:spPr>
        <a:xfrm flipV="1">
          <a:off x="5478780" y="19255740"/>
          <a:ext cx="0" cy="563880"/>
        </a:xfrm>
        <a:prstGeom prst="straightConnector1">
          <a:avLst/>
        </a:prstGeom>
        <a:ln w="158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320040</xdr:colOff>
      <xdr:row>234</xdr:row>
      <xdr:rowOff>175260</xdr:rowOff>
    </xdr:from>
    <xdr:ext cx="639086" cy="264560"/>
    <xdr:sp macro="" textlink="">
      <xdr:nvSpPr>
        <xdr:cNvPr id="38" name="Tekstvak 37"/>
        <xdr:cNvSpPr txBox="1"/>
      </xdr:nvSpPr>
      <xdr:spPr>
        <a:xfrm>
          <a:off x="5196840" y="19926300"/>
          <a:ext cx="63908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IMPULS</a:t>
          </a:r>
        </a:p>
      </xdr:txBody>
    </xdr:sp>
    <xdr:clientData/>
  </xdr:oneCellAnchor>
  <xdr:oneCellAnchor>
    <xdr:from>
      <xdr:col>10</xdr:col>
      <xdr:colOff>106680</xdr:colOff>
      <xdr:row>232</xdr:row>
      <xdr:rowOff>15240</xdr:rowOff>
    </xdr:from>
    <xdr:ext cx="1548694" cy="264560"/>
    <xdr:sp macro="" textlink="">
      <xdr:nvSpPr>
        <xdr:cNvPr id="39" name="Tekstvak 38"/>
        <xdr:cNvSpPr txBox="1"/>
      </xdr:nvSpPr>
      <xdr:spPr>
        <a:xfrm>
          <a:off x="6202680" y="19400520"/>
          <a:ext cx="15486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GROTER EN ONRUSTIG </a:t>
          </a:r>
        </a:p>
      </xdr:txBody>
    </xdr:sp>
    <xdr:clientData/>
  </xdr:oneCellAnchor>
  <xdr:oneCellAnchor>
    <xdr:from>
      <xdr:col>3</xdr:col>
      <xdr:colOff>38100</xdr:colOff>
      <xdr:row>243</xdr:row>
      <xdr:rowOff>152400</xdr:rowOff>
    </xdr:from>
    <xdr:ext cx="940257" cy="264560"/>
    <xdr:sp macro="" textlink="">
      <xdr:nvSpPr>
        <xdr:cNvPr id="40" name="Tekstvak 39"/>
        <xdr:cNvSpPr txBox="1"/>
      </xdr:nvSpPr>
      <xdr:spPr>
        <a:xfrm>
          <a:off x="1866900" y="21549360"/>
          <a:ext cx="94025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SAMEN WEG</a:t>
          </a:r>
        </a:p>
      </xdr:txBody>
    </xdr:sp>
    <xdr:clientData/>
  </xdr:oneCellAnchor>
  <xdr:oneCellAnchor>
    <xdr:from>
      <xdr:col>1</xdr:col>
      <xdr:colOff>381000</xdr:colOff>
      <xdr:row>246</xdr:row>
      <xdr:rowOff>91440</xdr:rowOff>
    </xdr:from>
    <xdr:ext cx="2644506" cy="264560"/>
    <xdr:sp macro="" textlink="">
      <xdr:nvSpPr>
        <xdr:cNvPr id="41" name="Tekstvak 40"/>
        <xdr:cNvSpPr txBox="1"/>
      </xdr:nvSpPr>
      <xdr:spPr>
        <a:xfrm>
          <a:off x="990600" y="22037040"/>
          <a:ext cx="264450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BOCHT DOOR AFSTOTENDE</a:t>
          </a:r>
          <a:r>
            <a:rPr lang="nl-NL" sz="1100" b="1" baseline="0"/>
            <a:t> KRACHT KERN</a:t>
          </a:r>
          <a:endParaRPr lang="nl-NL" sz="1100" b="1"/>
        </a:p>
      </xdr:txBody>
    </xdr:sp>
    <xdr:clientData/>
  </xdr:oneCellAnchor>
  <xdr:oneCellAnchor>
    <xdr:from>
      <xdr:col>1</xdr:col>
      <xdr:colOff>83820</xdr:colOff>
      <xdr:row>249</xdr:row>
      <xdr:rowOff>15240</xdr:rowOff>
    </xdr:from>
    <xdr:ext cx="3197029" cy="609013"/>
    <xdr:sp macro="" textlink="">
      <xdr:nvSpPr>
        <xdr:cNvPr id="42" name="Tekstvak 41"/>
        <xdr:cNvSpPr txBox="1"/>
      </xdr:nvSpPr>
      <xdr:spPr>
        <a:xfrm>
          <a:off x="693420" y="25069800"/>
          <a:ext cx="319702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UIT ELKAAR OMDAT</a:t>
          </a:r>
          <a:r>
            <a:rPr lang="nl-NL" sz="1100" b="1" baseline="0"/>
            <a:t> ZE ELKAAR AFSTOTEN</a:t>
          </a:r>
        </a:p>
        <a:p>
          <a:r>
            <a:rPr lang="nl-NL" sz="1100" b="1" baseline="0"/>
            <a:t>ALS ER OOK EEN AANTREKKENDE KRACHT ZOU ZIJN</a:t>
          </a:r>
        </a:p>
        <a:p>
          <a:r>
            <a:rPr lang="nl-NL" sz="1100" b="1" baseline="0"/>
            <a:t>ZOUDEN ZE BIJ ELKAAR KUNNEN BLIJVEN</a:t>
          </a:r>
          <a:endParaRPr lang="nl-NL" sz="1100" b="1"/>
        </a:p>
      </xdr:txBody>
    </xdr:sp>
    <xdr:clientData/>
  </xdr:oneCellAnchor>
  <xdr:oneCellAnchor>
    <xdr:from>
      <xdr:col>8</xdr:col>
      <xdr:colOff>251460</xdr:colOff>
      <xdr:row>242</xdr:row>
      <xdr:rowOff>68580</xdr:rowOff>
    </xdr:from>
    <xdr:ext cx="1382814" cy="436786"/>
    <xdr:sp macro="" textlink="">
      <xdr:nvSpPr>
        <xdr:cNvPr id="43" name="Tekstvak 42"/>
        <xdr:cNvSpPr txBox="1"/>
      </xdr:nvSpPr>
      <xdr:spPr>
        <a:xfrm>
          <a:off x="5128260" y="21282660"/>
          <a:ext cx="138281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TYPISCH PATROON </a:t>
          </a:r>
        </a:p>
        <a:p>
          <a:r>
            <a:rPr lang="nl-NL" sz="1100" b="1"/>
            <a:t>VOOR INSTABILITEIT</a:t>
          </a:r>
        </a:p>
      </xdr:txBody>
    </xdr:sp>
    <xdr:clientData/>
  </xdr:oneCellAnchor>
  <xdr:twoCellAnchor editAs="oneCell">
    <xdr:from>
      <xdr:col>0</xdr:col>
      <xdr:colOff>0</xdr:colOff>
      <xdr:row>253</xdr:row>
      <xdr:rowOff>114300</xdr:rowOff>
    </xdr:from>
    <xdr:to>
      <xdr:col>15</xdr:col>
      <xdr:colOff>317500</xdr:colOff>
      <xdr:row>284</xdr:row>
      <xdr:rowOff>121920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23340060"/>
          <a:ext cx="9461500" cy="5676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30480</xdr:colOff>
      <xdr:row>281</xdr:row>
      <xdr:rowOff>7620</xdr:rowOff>
    </xdr:from>
    <xdr:ext cx="2496837" cy="264560"/>
    <xdr:sp macro="" textlink="">
      <xdr:nvSpPr>
        <xdr:cNvPr id="45" name="Tekstvak 44"/>
        <xdr:cNvSpPr txBox="1"/>
      </xdr:nvSpPr>
      <xdr:spPr>
        <a:xfrm>
          <a:off x="1859280" y="28902660"/>
          <a:ext cx="249683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VOORBEELD MET STOOT IN Y RICHTING</a:t>
          </a:r>
        </a:p>
      </xdr:txBody>
    </xdr:sp>
    <xdr:clientData/>
  </xdr:oneCellAnchor>
  <xdr:twoCellAnchor editAs="oneCell">
    <xdr:from>
      <xdr:col>0</xdr:col>
      <xdr:colOff>0</xdr:colOff>
      <xdr:row>283</xdr:row>
      <xdr:rowOff>175260</xdr:rowOff>
    </xdr:from>
    <xdr:to>
      <xdr:col>14</xdr:col>
      <xdr:colOff>546100</xdr:colOff>
      <xdr:row>313</xdr:row>
      <xdr:rowOff>137160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29436060"/>
          <a:ext cx="9080500" cy="5448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342900</xdr:colOff>
      <xdr:row>287</xdr:row>
      <xdr:rowOff>7620</xdr:rowOff>
    </xdr:from>
    <xdr:ext cx="858825" cy="264560"/>
    <xdr:sp macro="" textlink="">
      <xdr:nvSpPr>
        <xdr:cNvPr id="47" name="Tekstvak 46"/>
        <xdr:cNvSpPr txBox="1"/>
      </xdr:nvSpPr>
      <xdr:spPr>
        <a:xfrm>
          <a:off x="5829300" y="29999940"/>
          <a:ext cx="8588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IMPULS Fsy</a:t>
          </a:r>
        </a:p>
      </xdr:txBody>
    </xdr:sp>
    <xdr:clientData/>
  </xdr:oneCellAnchor>
  <xdr:oneCellAnchor>
    <xdr:from>
      <xdr:col>11</xdr:col>
      <xdr:colOff>152400</xdr:colOff>
      <xdr:row>290</xdr:row>
      <xdr:rowOff>129540</xdr:rowOff>
    </xdr:from>
    <xdr:ext cx="856838" cy="264560"/>
    <xdr:sp macro="" textlink="">
      <xdr:nvSpPr>
        <xdr:cNvPr id="49" name="Tekstvak 48"/>
        <xdr:cNvSpPr txBox="1"/>
      </xdr:nvSpPr>
      <xdr:spPr>
        <a:xfrm>
          <a:off x="6858000" y="30670500"/>
          <a:ext cx="85683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IMPULS Fsx</a:t>
          </a:r>
        </a:p>
      </xdr:txBody>
    </xdr:sp>
    <xdr:clientData/>
  </xdr:oneCellAnchor>
  <xdr:twoCellAnchor>
    <xdr:from>
      <xdr:col>9</xdr:col>
      <xdr:colOff>259080</xdr:colOff>
      <xdr:row>287</xdr:row>
      <xdr:rowOff>30480</xdr:rowOff>
    </xdr:from>
    <xdr:to>
      <xdr:col>9</xdr:col>
      <xdr:colOff>259080</xdr:colOff>
      <xdr:row>288</xdr:row>
      <xdr:rowOff>91440</xdr:rowOff>
    </xdr:to>
    <xdr:cxnSp macro="">
      <xdr:nvCxnSpPr>
        <xdr:cNvPr id="51" name="Rechte verbindingslijn met pijl 50"/>
        <xdr:cNvCxnSpPr/>
      </xdr:nvCxnSpPr>
      <xdr:spPr>
        <a:xfrm>
          <a:off x="5745480" y="30022800"/>
          <a:ext cx="0" cy="243840"/>
        </a:xfrm>
        <a:prstGeom prst="straightConnector1">
          <a:avLst/>
        </a:prstGeom>
        <a:ln w="1905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472440</xdr:colOff>
      <xdr:row>289</xdr:row>
      <xdr:rowOff>144780</xdr:rowOff>
    </xdr:from>
    <xdr:to>
      <xdr:col>12</xdr:col>
      <xdr:colOff>480060</xdr:colOff>
      <xdr:row>291</xdr:row>
      <xdr:rowOff>30480</xdr:rowOff>
    </xdr:to>
    <xdr:cxnSp macro="">
      <xdr:nvCxnSpPr>
        <xdr:cNvPr id="52" name="Rechte verbindingslijn met pijl 51"/>
        <xdr:cNvCxnSpPr/>
      </xdr:nvCxnSpPr>
      <xdr:spPr>
        <a:xfrm flipH="1" flipV="1">
          <a:off x="7787640" y="30502860"/>
          <a:ext cx="7620" cy="251460"/>
        </a:xfrm>
        <a:prstGeom prst="straightConnector1">
          <a:avLst/>
        </a:prstGeom>
        <a:ln w="1905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7620</xdr:colOff>
      <xdr:row>261</xdr:row>
      <xdr:rowOff>160020</xdr:rowOff>
    </xdr:from>
    <xdr:ext cx="858825" cy="264560"/>
    <xdr:sp macro="" textlink="">
      <xdr:nvSpPr>
        <xdr:cNvPr id="56" name="Tekstvak 55"/>
        <xdr:cNvSpPr txBox="1"/>
      </xdr:nvSpPr>
      <xdr:spPr>
        <a:xfrm>
          <a:off x="5494020" y="25397460"/>
          <a:ext cx="8588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IMPULS Fsy</a:t>
          </a:r>
        </a:p>
      </xdr:txBody>
    </xdr:sp>
    <xdr:clientData/>
  </xdr:oneCellAnchor>
  <xdr:twoCellAnchor>
    <xdr:from>
      <xdr:col>8</xdr:col>
      <xdr:colOff>495300</xdr:colOff>
      <xdr:row>260</xdr:row>
      <xdr:rowOff>76200</xdr:rowOff>
    </xdr:from>
    <xdr:to>
      <xdr:col>8</xdr:col>
      <xdr:colOff>495300</xdr:colOff>
      <xdr:row>261</xdr:row>
      <xdr:rowOff>167640</xdr:rowOff>
    </xdr:to>
    <xdr:cxnSp macro="">
      <xdr:nvCxnSpPr>
        <xdr:cNvPr id="57" name="Rechte verbindingslijn met pijl 56"/>
        <xdr:cNvCxnSpPr/>
      </xdr:nvCxnSpPr>
      <xdr:spPr>
        <a:xfrm flipV="1">
          <a:off x="5372100" y="25130760"/>
          <a:ext cx="0" cy="274320"/>
        </a:xfrm>
        <a:prstGeom prst="straightConnector1">
          <a:avLst/>
        </a:prstGeom>
        <a:ln w="1905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327660</xdr:colOff>
      <xdr:row>420</xdr:row>
      <xdr:rowOff>137160</xdr:rowOff>
    </xdr:from>
    <xdr:ext cx="184731" cy="264560"/>
    <xdr:sp macro="" textlink="">
      <xdr:nvSpPr>
        <xdr:cNvPr id="62" name="Tekstvak 61"/>
        <xdr:cNvSpPr txBox="1"/>
      </xdr:nvSpPr>
      <xdr:spPr>
        <a:xfrm>
          <a:off x="327660" y="5445252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oneCellAnchor>
    <xdr:from>
      <xdr:col>4</xdr:col>
      <xdr:colOff>563880</xdr:colOff>
      <xdr:row>406</xdr:row>
      <xdr:rowOff>30480</xdr:rowOff>
    </xdr:from>
    <xdr:ext cx="1532727" cy="436786"/>
    <xdr:sp macro="" textlink="">
      <xdr:nvSpPr>
        <xdr:cNvPr id="65" name="Tekstvak 64"/>
        <xdr:cNvSpPr txBox="1"/>
      </xdr:nvSpPr>
      <xdr:spPr>
        <a:xfrm>
          <a:off x="3002280" y="51785520"/>
          <a:ext cx="153272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/>
            <a:t>QUANTA</a:t>
          </a:r>
          <a:r>
            <a:rPr lang="nl-NL" sz="1100" baseline="0"/>
            <a:t> EERST IN HUN</a:t>
          </a:r>
        </a:p>
        <a:p>
          <a:r>
            <a:rPr lang="nl-NL" sz="1100" baseline="0"/>
            <a:t>EVENWICHTSPOSI</a:t>
          </a:r>
        </a:p>
      </xdr:txBody>
    </xdr:sp>
    <xdr:clientData/>
  </xdr:oneCellAnchor>
  <xdr:twoCellAnchor editAs="oneCell">
    <xdr:from>
      <xdr:col>0</xdr:col>
      <xdr:colOff>0</xdr:colOff>
      <xdr:row>388</xdr:row>
      <xdr:rowOff>18288</xdr:rowOff>
    </xdr:from>
    <xdr:to>
      <xdr:col>16</xdr:col>
      <xdr:colOff>7620</xdr:colOff>
      <xdr:row>420</xdr:row>
      <xdr:rowOff>22860</xdr:rowOff>
    </xdr:to>
    <xdr:pic>
      <xdr:nvPicPr>
        <xdr:cNvPr id="104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48481488"/>
          <a:ext cx="9761220" cy="58567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228600</xdr:colOff>
      <xdr:row>398</xdr:row>
      <xdr:rowOff>144780</xdr:rowOff>
    </xdr:from>
    <xdr:ext cx="1963166" cy="264560"/>
    <xdr:sp macro="" textlink="">
      <xdr:nvSpPr>
        <xdr:cNvPr id="67" name="Tekstvak 66"/>
        <xdr:cNvSpPr txBox="1"/>
      </xdr:nvSpPr>
      <xdr:spPr>
        <a:xfrm>
          <a:off x="5715000" y="50436780"/>
          <a:ext cx="19631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EERST IN EVENWICHTSPOSITIE</a:t>
          </a:r>
        </a:p>
      </xdr:txBody>
    </xdr:sp>
    <xdr:clientData/>
  </xdr:oneCellAnchor>
  <xdr:oneCellAnchor>
    <xdr:from>
      <xdr:col>11</xdr:col>
      <xdr:colOff>441960</xdr:colOff>
      <xdr:row>400</xdr:row>
      <xdr:rowOff>60960</xdr:rowOff>
    </xdr:from>
    <xdr:ext cx="2059153" cy="781240"/>
    <xdr:sp macro="" textlink="">
      <xdr:nvSpPr>
        <xdr:cNvPr id="68" name="Tekstvak 67"/>
        <xdr:cNvSpPr txBox="1"/>
      </xdr:nvSpPr>
      <xdr:spPr>
        <a:xfrm>
          <a:off x="7147560" y="50718720"/>
          <a:ext cx="2059153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QUANTA 2 NAAR ANDERE KANT</a:t>
          </a:r>
        </a:p>
        <a:p>
          <a:r>
            <a:rPr lang="nl-NL" sz="1100" b="1"/>
            <a:t>QUANTA 1 BLIJFT ZELFDE</a:t>
          </a:r>
          <a:r>
            <a:rPr lang="nl-NL" sz="1100" b="1" baseline="0"/>
            <a:t> KANT</a:t>
          </a:r>
          <a:endParaRPr lang="nl-NL" sz="1100" b="1"/>
        </a:p>
        <a:p>
          <a:r>
            <a:rPr lang="nl-NL" sz="1100" b="1"/>
            <a:t>ALS QUANTA 2 TERUG</a:t>
          </a:r>
          <a:r>
            <a:rPr lang="nl-NL" sz="1100" b="1" baseline="0"/>
            <a:t> KOMT</a:t>
          </a:r>
        </a:p>
        <a:p>
          <a:r>
            <a:rPr lang="nl-NL" sz="1100" b="1" baseline="0"/>
            <a:t>SAMEN WEG</a:t>
          </a:r>
          <a:endParaRPr lang="nl-NL" sz="1100" b="1"/>
        </a:p>
      </xdr:txBody>
    </xdr:sp>
    <xdr:clientData/>
  </xdr:oneCellAnchor>
  <xdr:twoCellAnchor>
    <xdr:from>
      <xdr:col>9</xdr:col>
      <xdr:colOff>220980</xdr:colOff>
      <xdr:row>393</xdr:row>
      <xdr:rowOff>68580</xdr:rowOff>
    </xdr:from>
    <xdr:to>
      <xdr:col>9</xdr:col>
      <xdr:colOff>228600</xdr:colOff>
      <xdr:row>395</xdr:row>
      <xdr:rowOff>15240</xdr:rowOff>
    </xdr:to>
    <xdr:cxnSp macro="">
      <xdr:nvCxnSpPr>
        <xdr:cNvPr id="71" name="Rechte verbindingslijn met pijl 70"/>
        <xdr:cNvCxnSpPr/>
      </xdr:nvCxnSpPr>
      <xdr:spPr>
        <a:xfrm>
          <a:off x="5707380" y="49446180"/>
          <a:ext cx="7620" cy="312420"/>
        </a:xfrm>
        <a:prstGeom prst="straightConnector1">
          <a:avLst/>
        </a:prstGeom>
        <a:ln w="158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350520</xdr:colOff>
      <xdr:row>393</xdr:row>
      <xdr:rowOff>53340</xdr:rowOff>
    </xdr:from>
    <xdr:ext cx="799578" cy="264560"/>
    <xdr:sp macro="" textlink="">
      <xdr:nvSpPr>
        <xdr:cNvPr id="76" name="Tekstvak 75"/>
        <xdr:cNvSpPr txBox="1"/>
      </xdr:nvSpPr>
      <xdr:spPr>
        <a:xfrm>
          <a:off x="5836920" y="49430940"/>
          <a:ext cx="79957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STOOT Fsx</a:t>
          </a:r>
        </a:p>
      </xdr:txBody>
    </xdr:sp>
    <xdr:clientData/>
  </xdr:oneCellAnchor>
  <xdr:oneCellAnchor>
    <xdr:from>
      <xdr:col>10</xdr:col>
      <xdr:colOff>457200</xdr:colOff>
      <xdr:row>264</xdr:row>
      <xdr:rowOff>121920</xdr:rowOff>
    </xdr:from>
    <xdr:ext cx="2203167" cy="436786"/>
    <xdr:sp macro="" textlink="">
      <xdr:nvSpPr>
        <xdr:cNvPr id="50" name="Tekstvak 49"/>
        <xdr:cNvSpPr txBox="1"/>
      </xdr:nvSpPr>
      <xdr:spPr>
        <a:xfrm>
          <a:off x="6553200" y="27919680"/>
          <a:ext cx="220316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HET KAN DUS EVEN DUREN </a:t>
          </a:r>
        </a:p>
        <a:p>
          <a:r>
            <a:rPr lang="nl-NL" sz="1100" b="1"/>
            <a:t>VOORDAT DE QUANTA</a:t>
          </a:r>
          <a:r>
            <a:rPr lang="nl-NL" sz="1100" b="1" baseline="0"/>
            <a:t> VRIJ KOMT</a:t>
          </a:r>
          <a:endParaRPr lang="nl-NL" sz="1100" b="1"/>
        </a:p>
      </xdr:txBody>
    </xdr:sp>
    <xdr:clientData/>
  </xdr:oneCellAnchor>
  <xdr:oneCellAnchor>
    <xdr:from>
      <xdr:col>12</xdr:col>
      <xdr:colOff>236220</xdr:colOff>
      <xdr:row>234</xdr:row>
      <xdr:rowOff>91440</xdr:rowOff>
    </xdr:from>
    <xdr:ext cx="1240019" cy="436786"/>
    <xdr:sp macro="" textlink="">
      <xdr:nvSpPr>
        <xdr:cNvPr id="53" name="Tekstvak 52"/>
        <xdr:cNvSpPr txBox="1"/>
      </xdr:nvSpPr>
      <xdr:spPr>
        <a:xfrm>
          <a:off x="7551420" y="22402800"/>
          <a:ext cx="124001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ONTSNAPPEN</a:t>
          </a:r>
        </a:p>
        <a:p>
          <a:r>
            <a:rPr lang="nl-NL" sz="1100" b="1"/>
            <a:t>KAN EVEN DUREN</a:t>
          </a:r>
        </a:p>
      </xdr:txBody>
    </xdr:sp>
    <xdr:clientData/>
  </xdr:oneCellAnchor>
  <xdr:oneCellAnchor>
    <xdr:from>
      <xdr:col>9</xdr:col>
      <xdr:colOff>304800</xdr:colOff>
      <xdr:row>324</xdr:row>
      <xdr:rowOff>137160</xdr:rowOff>
    </xdr:from>
    <xdr:ext cx="960263" cy="264560"/>
    <xdr:sp macro="" textlink="">
      <xdr:nvSpPr>
        <xdr:cNvPr id="54" name="Tekstvak 53"/>
        <xdr:cNvSpPr txBox="1"/>
      </xdr:nvSpPr>
      <xdr:spPr>
        <a:xfrm>
          <a:off x="5791200" y="38907720"/>
          <a:ext cx="96026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ZELFDE KANT</a:t>
          </a:r>
        </a:p>
      </xdr:txBody>
    </xdr:sp>
    <xdr:clientData/>
  </xdr:oneCellAnchor>
  <xdr:oneCellAnchor>
    <xdr:from>
      <xdr:col>9</xdr:col>
      <xdr:colOff>594360</xdr:colOff>
      <xdr:row>319</xdr:row>
      <xdr:rowOff>121920</xdr:rowOff>
    </xdr:from>
    <xdr:ext cx="1401409" cy="436786"/>
    <xdr:sp macro="" textlink="">
      <xdr:nvSpPr>
        <xdr:cNvPr id="55" name="Tekstvak 54"/>
        <xdr:cNvSpPr txBox="1"/>
      </xdr:nvSpPr>
      <xdr:spPr>
        <a:xfrm>
          <a:off x="6080760" y="37978080"/>
          <a:ext cx="140140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OVERGESTAPT </a:t>
          </a:r>
        </a:p>
        <a:p>
          <a:r>
            <a:rPr lang="nl-NL" sz="1100" b="1"/>
            <a:t>NAAR ANDERE KANT</a:t>
          </a:r>
        </a:p>
      </xdr:txBody>
    </xdr:sp>
    <xdr:clientData/>
  </xdr:oneCellAnchor>
  <xdr:twoCellAnchor editAs="oneCell">
    <xdr:from>
      <xdr:col>0</xdr:col>
      <xdr:colOff>0</xdr:colOff>
      <xdr:row>102</xdr:row>
      <xdr:rowOff>152400</xdr:rowOff>
    </xdr:from>
    <xdr:to>
      <xdr:col>15</xdr:col>
      <xdr:colOff>457200</xdr:colOff>
      <xdr:row>134</xdr:row>
      <xdr:rowOff>60960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7708880"/>
          <a:ext cx="9601200" cy="57607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72</xdr:row>
      <xdr:rowOff>60960</xdr:rowOff>
    </xdr:from>
    <xdr:to>
      <xdr:col>15</xdr:col>
      <xdr:colOff>406400</xdr:colOff>
      <xdr:row>103</xdr:row>
      <xdr:rowOff>121920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131040"/>
          <a:ext cx="9550400" cy="57302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41</xdr:row>
      <xdr:rowOff>160020</xdr:rowOff>
    </xdr:from>
    <xdr:to>
      <xdr:col>15</xdr:col>
      <xdr:colOff>342900</xdr:colOff>
      <xdr:row>73</xdr:row>
      <xdr:rowOff>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656082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22860</xdr:colOff>
      <xdr:row>75</xdr:row>
      <xdr:rowOff>83820</xdr:rowOff>
    </xdr:from>
    <xdr:ext cx="3916650" cy="436786"/>
    <xdr:sp macro="" textlink="">
      <xdr:nvSpPr>
        <xdr:cNvPr id="58" name="Tekstvak 57"/>
        <xdr:cNvSpPr txBox="1"/>
      </xdr:nvSpPr>
      <xdr:spPr>
        <a:xfrm>
          <a:off x="5509260" y="12702540"/>
          <a:ext cx="39166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AFHANKELIJK VAN DE BEWEGING OP MOMENT VAN DE IMPULS</a:t>
          </a:r>
        </a:p>
        <a:p>
          <a:r>
            <a:rPr lang="nl-NL" sz="1100" b="1"/>
            <a:t>KUNNEN DE ENERGIE EN DE BEWEGING OOK AFNEMEN</a:t>
          </a:r>
        </a:p>
      </xdr:txBody>
    </xdr:sp>
    <xdr:clientData/>
  </xdr:oneCellAnchor>
  <xdr:oneCellAnchor>
    <xdr:from>
      <xdr:col>13</xdr:col>
      <xdr:colOff>419100</xdr:colOff>
      <xdr:row>78</xdr:row>
      <xdr:rowOff>60960</xdr:rowOff>
    </xdr:from>
    <xdr:ext cx="854080" cy="609013"/>
    <xdr:sp macro="" textlink="">
      <xdr:nvSpPr>
        <xdr:cNvPr id="59" name="Tekstvak 58"/>
        <xdr:cNvSpPr txBox="1"/>
      </xdr:nvSpPr>
      <xdr:spPr>
        <a:xfrm>
          <a:off x="8343900" y="14691360"/>
          <a:ext cx="854080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STOOT</a:t>
          </a:r>
          <a:r>
            <a:rPr lang="nl-NL" sz="1100" b="1" baseline="0"/>
            <a:t> 2</a:t>
          </a:r>
        </a:p>
        <a:p>
          <a:r>
            <a:rPr lang="nl-NL" sz="1100" b="1"/>
            <a:t>QUANTA </a:t>
          </a:r>
        </a:p>
        <a:p>
          <a:r>
            <a:rPr lang="nl-NL" sz="1100" b="1"/>
            <a:t>AFGEREMD</a:t>
          </a:r>
        </a:p>
      </xdr:txBody>
    </xdr:sp>
    <xdr:clientData/>
  </xdr:oneCellAnchor>
  <xdr:oneCellAnchor>
    <xdr:from>
      <xdr:col>7</xdr:col>
      <xdr:colOff>563880</xdr:colOff>
      <xdr:row>89</xdr:row>
      <xdr:rowOff>152400</xdr:rowOff>
    </xdr:from>
    <xdr:ext cx="1640706" cy="953466"/>
    <xdr:sp macro="" textlink="">
      <xdr:nvSpPr>
        <xdr:cNvPr id="60" name="Tekstvak 59"/>
        <xdr:cNvSpPr txBox="1"/>
      </xdr:nvSpPr>
      <xdr:spPr>
        <a:xfrm>
          <a:off x="4831080" y="15331440"/>
          <a:ext cx="1640706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GAAT NA EERSTE STOOT </a:t>
          </a:r>
        </a:p>
        <a:p>
          <a:r>
            <a:rPr lang="nl-NL" sz="1100" b="1"/>
            <a:t>DOOR OPENING</a:t>
          </a:r>
        </a:p>
        <a:p>
          <a:r>
            <a:rPr lang="nl-NL" sz="1100" b="1"/>
            <a:t>KOMT TERUG EN</a:t>
          </a:r>
        </a:p>
        <a:p>
          <a:r>
            <a:rPr lang="nl-NL" sz="1100" b="1" baseline="0"/>
            <a:t>WORDT KLEINER</a:t>
          </a:r>
          <a:endParaRPr lang="nl-NL" sz="1100" b="1"/>
        </a:p>
        <a:p>
          <a:endParaRPr lang="nl-NL" sz="1100" b="1"/>
        </a:p>
      </xdr:txBody>
    </xdr:sp>
    <xdr:clientData/>
  </xdr:oneCellAnchor>
  <xdr:oneCellAnchor>
    <xdr:from>
      <xdr:col>7</xdr:col>
      <xdr:colOff>533400</xdr:colOff>
      <xdr:row>120</xdr:row>
      <xdr:rowOff>129540</xdr:rowOff>
    </xdr:from>
    <xdr:ext cx="1804405" cy="1297919"/>
    <xdr:sp macro="" textlink="">
      <xdr:nvSpPr>
        <xdr:cNvPr id="61" name="Tekstvak 60"/>
        <xdr:cNvSpPr txBox="1"/>
      </xdr:nvSpPr>
      <xdr:spPr>
        <a:xfrm>
          <a:off x="4800600" y="20977860"/>
          <a:ext cx="1804405" cy="129791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TWEE VOLDOENDE</a:t>
          </a:r>
        </a:p>
        <a:p>
          <a:r>
            <a:rPr lang="nl-NL" sz="1100" b="1"/>
            <a:t>GROTE EN</a:t>
          </a:r>
          <a:r>
            <a:rPr lang="nl-NL" sz="1100" b="1" baseline="0"/>
            <a:t> GOED GETIMEDE</a:t>
          </a:r>
        </a:p>
        <a:p>
          <a:r>
            <a:rPr lang="nl-NL" sz="1100" b="1" baseline="0"/>
            <a:t>STOTEN ONSTAAT </a:t>
          </a:r>
        </a:p>
        <a:p>
          <a:r>
            <a:rPr lang="nl-NL" sz="1100" b="1" baseline="0"/>
            <a:t>EEN ORBIT</a:t>
          </a:r>
        </a:p>
        <a:p>
          <a:r>
            <a:rPr lang="nl-NL" sz="1100" b="1" baseline="0"/>
            <a:t>OFTEWEL HET </a:t>
          </a:r>
        </a:p>
        <a:p>
          <a:r>
            <a:rPr lang="nl-NL" sz="1100" b="1" baseline="0"/>
            <a:t>QUANTA IS</a:t>
          </a:r>
        </a:p>
        <a:p>
          <a:r>
            <a:rPr lang="nl-NL" sz="1100" b="1" baseline="0"/>
            <a:t>VRIJGEMAAKT</a:t>
          </a:r>
          <a:endParaRPr lang="nl-NL" sz="1100" b="1"/>
        </a:p>
      </xdr:txBody>
    </xdr:sp>
    <xdr:clientData/>
  </xdr:oneCellAnchor>
  <xdr:twoCellAnchor>
    <xdr:from>
      <xdr:col>10</xdr:col>
      <xdr:colOff>335280</xdr:colOff>
      <xdr:row>49</xdr:row>
      <xdr:rowOff>144780</xdr:rowOff>
    </xdr:from>
    <xdr:to>
      <xdr:col>10</xdr:col>
      <xdr:colOff>335280</xdr:colOff>
      <xdr:row>51</xdr:row>
      <xdr:rowOff>30480</xdr:rowOff>
    </xdr:to>
    <xdr:cxnSp macro="">
      <xdr:nvCxnSpPr>
        <xdr:cNvPr id="64" name="Rechte verbindingslijn met pijl 63"/>
        <xdr:cNvCxnSpPr/>
      </xdr:nvCxnSpPr>
      <xdr:spPr>
        <a:xfrm>
          <a:off x="6431280" y="8008620"/>
          <a:ext cx="0" cy="2514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350520</xdr:colOff>
      <xdr:row>49</xdr:row>
      <xdr:rowOff>144780</xdr:rowOff>
    </xdr:from>
    <xdr:to>
      <xdr:col>12</xdr:col>
      <xdr:colOff>350520</xdr:colOff>
      <xdr:row>51</xdr:row>
      <xdr:rowOff>30480</xdr:rowOff>
    </xdr:to>
    <xdr:cxnSp macro="">
      <xdr:nvCxnSpPr>
        <xdr:cNvPr id="66" name="Rechte verbindingslijn met pijl 65"/>
        <xdr:cNvCxnSpPr/>
      </xdr:nvCxnSpPr>
      <xdr:spPr>
        <a:xfrm>
          <a:off x="7665720" y="8008620"/>
          <a:ext cx="0" cy="25146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0</xdr:colOff>
      <xdr:row>48</xdr:row>
      <xdr:rowOff>30480</xdr:rowOff>
    </xdr:from>
    <xdr:ext cx="1775166" cy="264560"/>
    <xdr:sp macro="" textlink="">
      <xdr:nvSpPr>
        <xdr:cNvPr id="69" name="Tekstvak 68"/>
        <xdr:cNvSpPr txBox="1"/>
      </xdr:nvSpPr>
      <xdr:spPr>
        <a:xfrm>
          <a:off x="6096000" y="7711440"/>
          <a:ext cx="17751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STOOT 1                  STOOT 2</a:t>
          </a:r>
        </a:p>
      </xdr:txBody>
    </xdr:sp>
    <xdr:clientData/>
  </xdr:oneCellAnchor>
  <xdr:oneCellAnchor>
    <xdr:from>
      <xdr:col>6</xdr:col>
      <xdr:colOff>541020</xdr:colOff>
      <xdr:row>66</xdr:row>
      <xdr:rowOff>167640</xdr:rowOff>
    </xdr:from>
    <xdr:ext cx="1018549" cy="609013"/>
    <xdr:sp macro="" textlink="">
      <xdr:nvSpPr>
        <xdr:cNvPr id="70" name="Tekstvak 69"/>
        <xdr:cNvSpPr txBox="1"/>
      </xdr:nvSpPr>
      <xdr:spPr>
        <a:xfrm>
          <a:off x="4198620" y="11140440"/>
          <a:ext cx="1018549" cy="609013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EERST MEER</a:t>
          </a:r>
          <a:r>
            <a:rPr lang="nl-NL" sz="1100" b="1" baseline="0"/>
            <a:t> </a:t>
          </a:r>
        </a:p>
        <a:p>
          <a:r>
            <a:rPr lang="nl-NL" sz="1100" b="1" baseline="0"/>
            <a:t>ENERGIE AAN </a:t>
          </a:r>
        </a:p>
        <a:p>
          <a:r>
            <a:rPr lang="nl-NL" sz="1100" b="1" baseline="0"/>
            <a:t>ZELFDE KANT</a:t>
          </a:r>
          <a:endParaRPr lang="nl-NL" sz="1100" b="1"/>
        </a:p>
      </xdr:txBody>
    </xdr:sp>
    <xdr:clientData/>
  </xdr:oneCellAnchor>
  <xdr:oneCellAnchor>
    <xdr:from>
      <xdr:col>12</xdr:col>
      <xdr:colOff>403860</xdr:colOff>
      <xdr:row>66</xdr:row>
      <xdr:rowOff>160020</xdr:rowOff>
    </xdr:from>
    <xdr:ext cx="1046825" cy="436786"/>
    <xdr:sp macro="" textlink="">
      <xdr:nvSpPr>
        <xdr:cNvPr id="72" name="Tekstvak 71"/>
        <xdr:cNvSpPr txBox="1"/>
      </xdr:nvSpPr>
      <xdr:spPr>
        <a:xfrm>
          <a:off x="7719060" y="11132820"/>
          <a:ext cx="1046825" cy="436786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NA 2</a:t>
          </a:r>
          <a:r>
            <a:rPr lang="nl-NL" sz="1100" b="1" baseline="30000"/>
            <a:t>e</a:t>
          </a:r>
          <a:r>
            <a:rPr lang="nl-NL" sz="1100" b="1"/>
            <a:t> STOOT</a:t>
          </a:r>
        </a:p>
        <a:p>
          <a:r>
            <a:rPr lang="nl-NL" sz="1100" b="1"/>
            <a:t>BEIDE</a:t>
          </a:r>
          <a:r>
            <a:rPr lang="nl-NL" sz="1100" b="1" baseline="0"/>
            <a:t> KANTEN</a:t>
          </a:r>
          <a:endParaRPr lang="nl-NL" sz="1100" b="1"/>
        </a:p>
      </xdr:txBody>
    </xdr:sp>
    <xdr:clientData/>
  </xdr:oneCellAnchor>
  <xdr:twoCellAnchor editAs="oneCell">
    <xdr:from>
      <xdr:col>0</xdr:col>
      <xdr:colOff>0</xdr:colOff>
      <xdr:row>453</xdr:row>
      <xdr:rowOff>129540</xdr:rowOff>
    </xdr:from>
    <xdr:to>
      <xdr:col>15</xdr:col>
      <xdr:colOff>297180</xdr:colOff>
      <xdr:row>484</xdr:row>
      <xdr:rowOff>124968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82974180"/>
          <a:ext cx="9441180" cy="566470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548640</xdr:colOff>
      <xdr:row>78</xdr:row>
      <xdr:rowOff>68580</xdr:rowOff>
    </xdr:from>
    <xdr:ext cx="793294" cy="609013"/>
    <xdr:sp macro="" textlink="">
      <xdr:nvSpPr>
        <xdr:cNvPr id="73" name="Tekstvak 72"/>
        <xdr:cNvSpPr txBox="1"/>
      </xdr:nvSpPr>
      <xdr:spPr>
        <a:xfrm>
          <a:off x="6035040" y="14698980"/>
          <a:ext cx="793294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STOOT 1</a:t>
          </a:r>
        </a:p>
        <a:p>
          <a:r>
            <a:rPr lang="nl-NL" sz="1100" b="1"/>
            <a:t>QUANTA </a:t>
          </a:r>
        </a:p>
        <a:p>
          <a:r>
            <a:rPr lang="nl-NL" sz="1100" b="1"/>
            <a:t>VERSNELD</a:t>
          </a:r>
        </a:p>
      </xdr:txBody>
    </xdr:sp>
    <xdr:clientData/>
  </xdr:oneCellAnchor>
  <xdr:twoCellAnchor>
    <xdr:from>
      <xdr:col>3</xdr:col>
      <xdr:colOff>129540</xdr:colOff>
      <xdr:row>93</xdr:row>
      <xdr:rowOff>160020</xdr:rowOff>
    </xdr:from>
    <xdr:to>
      <xdr:col>4</xdr:col>
      <xdr:colOff>68580</xdr:colOff>
      <xdr:row>98</xdr:row>
      <xdr:rowOff>152400</xdr:rowOff>
    </xdr:to>
    <xdr:sp macro="" textlink="">
      <xdr:nvSpPr>
        <xdr:cNvPr id="74" name="Boog 73"/>
        <xdr:cNvSpPr/>
      </xdr:nvSpPr>
      <xdr:spPr>
        <a:xfrm>
          <a:off x="1958340" y="17533620"/>
          <a:ext cx="548640" cy="906780"/>
        </a:xfrm>
        <a:prstGeom prst="arc">
          <a:avLst>
            <a:gd name="adj1" fmla="val 5916932"/>
            <a:gd name="adj2" fmla="val 16423884"/>
          </a:avLst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381000</xdr:colOff>
      <xdr:row>93</xdr:row>
      <xdr:rowOff>137160</xdr:rowOff>
    </xdr:from>
    <xdr:to>
      <xdr:col>4</xdr:col>
      <xdr:colOff>358140</xdr:colOff>
      <xdr:row>98</xdr:row>
      <xdr:rowOff>129540</xdr:rowOff>
    </xdr:to>
    <xdr:sp macro="" textlink="">
      <xdr:nvSpPr>
        <xdr:cNvPr id="75" name="Boog 74"/>
        <xdr:cNvSpPr/>
      </xdr:nvSpPr>
      <xdr:spPr>
        <a:xfrm>
          <a:off x="2209800" y="17510760"/>
          <a:ext cx="586740" cy="906780"/>
        </a:xfrm>
        <a:prstGeom prst="arc">
          <a:avLst>
            <a:gd name="adj1" fmla="val 16418443"/>
            <a:gd name="adj2" fmla="val 5268580"/>
          </a:avLst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4</xdr:col>
      <xdr:colOff>281940</xdr:colOff>
      <xdr:row>97</xdr:row>
      <xdr:rowOff>175260</xdr:rowOff>
    </xdr:from>
    <xdr:ext cx="962379" cy="781240"/>
    <xdr:sp macro="" textlink="">
      <xdr:nvSpPr>
        <xdr:cNvPr id="77" name="Tekstvak 76"/>
        <xdr:cNvSpPr txBox="1"/>
      </xdr:nvSpPr>
      <xdr:spPr>
        <a:xfrm>
          <a:off x="2720340" y="18280380"/>
          <a:ext cx="962379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BEWEGING</a:t>
          </a:r>
        </a:p>
        <a:p>
          <a:r>
            <a:rPr lang="nl-NL" sz="1100" b="1"/>
            <a:t>UITEINDELIJK</a:t>
          </a:r>
        </a:p>
        <a:p>
          <a:r>
            <a:rPr lang="nl-NL" sz="1100" b="1"/>
            <a:t>KLEINER</a:t>
          </a:r>
        </a:p>
        <a:p>
          <a:r>
            <a:rPr lang="nl-NL" sz="1100" b="1"/>
            <a:t>GEWORDEN</a:t>
          </a:r>
        </a:p>
      </xdr:txBody>
    </xdr:sp>
    <xdr:clientData/>
  </xdr:oneCellAnchor>
  <xdr:oneCellAnchor>
    <xdr:from>
      <xdr:col>1</xdr:col>
      <xdr:colOff>601980</xdr:colOff>
      <xdr:row>91</xdr:row>
      <xdr:rowOff>83820</xdr:rowOff>
    </xdr:from>
    <xdr:ext cx="1046825" cy="436786"/>
    <xdr:sp macro="" textlink="">
      <xdr:nvSpPr>
        <xdr:cNvPr id="78" name="Tekstvak 77"/>
        <xdr:cNvSpPr txBox="1"/>
      </xdr:nvSpPr>
      <xdr:spPr>
        <a:xfrm>
          <a:off x="1211580" y="17091660"/>
          <a:ext cx="10468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EVEN AAN </a:t>
          </a:r>
        </a:p>
        <a:p>
          <a:r>
            <a:rPr lang="nl-NL" sz="1100" b="1"/>
            <a:t>BEIDE KANTEN</a:t>
          </a:r>
        </a:p>
      </xdr:txBody>
    </xdr:sp>
    <xdr:clientData/>
  </xdr:oneCellAnchor>
  <xdr:oneCellAnchor>
    <xdr:from>
      <xdr:col>3</xdr:col>
      <xdr:colOff>426720</xdr:colOff>
      <xdr:row>476</xdr:row>
      <xdr:rowOff>53340</xdr:rowOff>
    </xdr:from>
    <xdr:ext cx="1083182" cy="264560"/>
    <xdr:sp macro="" textlink="">
      <xdr:nvSpPr>
        <xdr:cNvPr id="79" name="Tekstvak 78"/>
        <xdr:cNvSpPr txBox="1"/>
      </xdr:nvSpPr>
      <xdr:spPr>
        <a:xfrm>
          <a:off x="2255520" y="87104220"/>
          <a:ext cx="108318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NOG EEN KEER </a:t>
          </a:r>
        </a:p>
      </xdr:txBody>
    </xdr:sp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31</xdr:row>
      <xdr:rowOff>30480</xdr:rowOff>
    </xdr:from>
    <xdr:to>
      <xdr:col>15</xdr:col>
      <xdr:colOff>317500</xdr:colOff>
      <xdr:row>62</xdr:row>
      <xdr:rowOff>38100</xdr:rowOff>
    </xdr:to>
    <xdr:pic>
      <xdr:nvPicPr>
        <xdr:cNvPr id="512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127760"/>
          <a:ext cx="9461500" cy="5676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60</xdr:row>
      <xdr:rowOff>175260</xdr:rowOff>
    </xdr:from>
    <xdr:to>
      <xdr:col>15</xdr:col>
      <xdr:colOff>317500</xdr:colOff>
      <xdr:row>92</xdr:row>
      <xdr:rowOff>0</xdr:rowOff>
    </xdr:to>
    <xdr:pic>
      <xdr:nvPicPr>
        <xdr:cNvPr id="51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6576060"/>
          <a:ext cx="9461500" cy="5676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5</xdr:col>
      <xdr:colOff>45720</xdr:colOff>
      <xdr:row>80</xdr:row>
      <xdr:rowOff>60960</xdr:rowOff>
    </xdr:from>
    <xdr:ext cx="704680" cy="264560"/>
    <xdr:sp macro="" textlink="">
      <xdr:nvSpPr>
        <xdr:cNvPr id="6" name="Tekstvak 5"/>
        <xdr:cNvSpPr txBox="1"/>
      </xdr:nvSpPr>
      <xdr:spPr>
        <a:xfrm>
          <a:off x="3093720" y="10119360"/>
          <a:ext cx="70468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0,202</a:t>
          </a:r>
        </a:p>
      </xdr:txBody>
    </xdr:sp>
    <xdr:clientData/>
  </xdr:oneCellAnchor>
  <xdr:oneCellAnchor>
    <xdr:from>
      <xdr:col>5</xdr:col>
      <xdr:colOff>76200</xdr:colOff>
      <xdr:row>50</xdr:row>
      <xdr:rowOff>53340</xdr:rowOff>
    </xdr:from>
    <xdr:ext cx="707694" cy="264560"/>
    <xdr:sp macro="" textlink="">
      <xdr:nvSpPr>
        <xdr:cNvPr id="8" name="Tekstvak 7"/>
        <xdr:cNvSpPr txBox="1"/>
      </xdr:nvSpPr>
      <xdr:spPr>
        <a:xfrm>
          <a:off x="3124200" y="4625340"/>
          <a:ext cx="7076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0,200</a:t>
          </a:r>
        </a:p>
      </xdr:txBody>
    </xdr:sp>
    <xdr:clientData/>
  </xdr:oneCellAnchor>
  <xdr:twoCellAnchor editAs="oneCell">
    <xdr:from>
      <xdr:col>0</xdr:col>
      <xdr:colOff>0</xdr:colOff>
      <xdr:row>91</xdr:row>
      <xdr:rowOff>83820</xdr:rowOff>
    </xdr:from>
    <xdr:to>
      <xdr:col>15</xdr:col>
      <xdr:colOff>292100</xdr:colOff>
      <xdr:row>122</xdr:row>
      <xdr:rowOff>76200</xdr:rowOff>
    </xdr:to>
    <xdr:pic>
      <xdr:nvPicPr>
        <xdr:cNvPr id="51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2153900"/>
          <a:ext cx="9436100" cy="5661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5</xdr:col>
      <xdr:colOff>38100</xdr:colOff>
      <xdr:row>110</xdr:row>
      <xdr:rowOff>7620</xdr:rowOff>
    </xdr:from>
    <xdr:ext cx="707694" cy="264560"/>
    <xdr:sp macro="" textlink="">
      <xdr:nvSpPr>
        <xdr:cNvPr id="10" name="Tekstvak 9"/>
        <xdr:cNvSpPr txBox="1"/>
      </xdr:nvSpPr>
      <xdr:spPr>
        <a:xfrm>
          <a:off x="3086100" y="15552420"/>
          <a:ext cx="7076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0,204</a:t>
          </a:r>
        </a:p>
      </xdr:txBody>
    </xdr:sp>
    <xdr:clientData/>
  </xdr:oneCellAnchor>
  <xdr:twoCellAnchor editAs="oneCell">
    <xdr:from>
      <xdr:col>0</xdr:col>
      <xdr:colOff>0</xdr:colOff>
      <xdr:row>121</xdr:row>
      <xdr:rowOff>137160</xdr:rowOff>
    </xdr:from>
    <xdr:to>
      <xdr:col>15</xdr:col>
      <xdr:colOff>342900</xdr:colOff>
      <xdr:row>152</xdr:row>
      <xdr:rowOff>160020</xdr:rowOff>
    </xdr:to>
    <xdr:pic>
      <xdr:nvPicPr>
        <xdr:cNvPr id="512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769364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152</xdr:row>
      <xdr:rowOff>53340</xdr:rowOff>
    </xdr:from>
    <xdr:to>
      <xdr:col>15</xdr:col>
      <xdr:colOff>330200</xdr:colOff>
      <xdr:row>183</xdr:row>
      <xdr:rowOff>68580</xdr:rowOff>
    </xdr:to>
    <xdr:pic>
      <xdr:nvPicPr>
        <xdr:cNvPr id="512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23279100"/>
          <a:ext cx="9474200" cy="5684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182</xdr:row>
      <xdr:rowOff>152400</xdr:rowOff>
    </xdr:from>
    <xdr:to>
      <xdr:col>15</xdr:col>
      <xdr:colOff>342900</xdr:colOff>
      <xdr:row>213</xdr:row>
      <xdr:rowOff>175260</xdr:rowOff>
    </xdr:to>
    <xdr:pic>
      <xdr:nvPicPr>
        <xdr:cNvPr id="512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886456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5</xdr:col>
      <xdr:colOff>213360</xdr:colOff>
      <xdr:row>141</xdr:row>
      <xdr:rowOff>15240</xdr:rowOff>
    </xdr:from>
    <xdr:ext cx="707694" cy="264560"/>
    <xdr:sp macro="" textlink="">
      <xdr:nvSpPr>
        <xdr:cNvPr id="14" name="Tekstvak 13"/>
        <xdr:cNvSpPr txBox="1"/>
      </xdr:nvSpPr>
      <xdr:spPr>
        <a:xfrm>
          <a:off x="3261360" y="21229320"/>
          <a:ext cx="7076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0,206</a:t>
          </a:r>
        </a:p>
      </xdr:txBody>
    </xdr:sp>
    <xdr:clientData/>
  </xdr:oneCellAnchor>
  <xdr:oneCellAnchor>
    <xdr:from>
      <xdr:col>5</xdr:col>
      <xdr:colOff>266700</xdr:colOff>
      <xdr:row>171</xdr:row>
      <xdr:rowOff>68580</xdr:rowOff>
    </xdr:from>
    <xdr:ext cx="707694" cy="264560"/>
    <xdr:sp macro="" textlink="">
      <xdr:nvSpPr>
        <xdr:cNvPr id="16" name="Tekstvak 15"/>
        <xdr:cNvSpPr txBox="1"/>
      </xdr:nvSpPr>
      <xdr:spPr>
        <a:xfrm>
          <a:off x="3314700" y="26769060"/>
          <a:ext cx="7076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0,208</a:t>
          </a:r>
        </a:p>
      </xdr:txBody>
    </xdr:sp>
    <xdr:clientData/>
  </xdr:oneCellAnchor>
  <xdr:oneCellAnchor>
    <xdr:from>
      <xdr:col>4</xdr:col>
      <xdr:colOff>434340</xdr:colOff>
      <xdr:row>200</xdr:row>
      <xdr:rowOff>106680</xdr:rowOff>
    </xdr:from>
    <xdr:ext cx="636200" cy="264560"/>
    <xdr:sp macro="" textlink="">
      <xdr:nvSpPr>
        <xdr:cNvPr id="17" name="Tekstvak 16"/>
        <xdr:cNvSpPr txBox="1"/>
      </xdr:nvSpPr>
      <xdr:spPr>
        <a:xfrm>
          <a:off x="2872740" y="32110680"/>
          <a:ext cx="6362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 = 0,21</a:t>
          </a:r>
        </a:p>
      </xdr:txBody>
    </xdr:sp>
    <xdr:clientData/>
  </xdr:oneCellAnchor>
  <xdr:twoCellAnchor editAs="oneCell">
    <xdr:from>
      <xdr:col>0</xdr:col>
      <xdr:colOff>0</xdr:colOff>
      <xdr:row>220</xdr:row>
      <xdr:rowOff>0</xdr:rowOff>
    </xdr:from>
    <xdr:to>
      <xdr:col>15</xdr:col>
      <xdr:colOff>292100</xdr:colOff>
      <xdr:row>250</xdr:row>
      <xdr:rowOff>175260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39684960"/>
          <a:ext cx="9436100" cy="5661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250</xdr:row>
      <xdr:rowOff>68580</xdr:rowOff>
    </xdr:from>
    <xdr:to>
      <xdr:col>15</xdr:col>
      <xdr:colOff>330200</xdr:colOff>
      <xdr:row>281</xdr:row>
      <xdr:rowOff>83820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45239940"/>
          <a:ext cx="9474200" cy="5684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4</xdr:col>
      <xdr:colOff>0</xdr:colOff>
      <xdr:row>269</xdr:row>
      <xdr:rowOff>137160</xdr:rowOff>
    </xdr:from>
    <xdr:ext cx="1921873" cy="609013"/>
    <xdr:sp macro="" textlink="">
      <xdr:nvSpPr>
        <xdr:cNvPr id="18" name="Tekstvak 17"/>
        <xdr:cNvSpPr txBox="1"/>
      </xdr:nvSpPr>
      <xdr:spPr>
        <a:xfrm>
          <a:off x="2438400" y="48783240"/>
          <a:ext cx="1921873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SIGMA</a:t>
          </a:r>
          <a:r>
            <a:rPr lang="nl-NL" sz="1100" b="1" baseline="0"/>
            <a:t> = 0,08</a:t>
          </a:r>
        </a:p>
        <a:p>
          <a:endParaRPr lang="nl-NL" sz="1100" b="1" baseline="0"/>
        </a:p>
        <a:p>
          <a:r>
            <a:rPr lang="nl-NL" sz="1100" b="1" baseline="0"/>
            <a:t>LOOPT ER DIRECT DOORHEEN</a:t>
          </a:r>
          <a:endParaRPr lang="nl-NL" sz="1100" b="1"/>
        </a:p>
      </xdr:txBody>
    </xdr:sp>
    <xdr:clientData/>
  </xdr:oneCellAnchor>
  <xdr:oneCellAnchor>
    <xdr:from>
      <xdr:col>4</xdr:col>
      <xdr:colOff>358140</xdr:colOff>
      <xdr:row>239</xdr:row>
      <xdr:rowOff>7620</xdr:rowOff>
    </xdr:from>
    <xdr:ext cx="1360565" cy="436786"/>
    <xdr:sp macro="" textlink="">
      <xdr:nvSpPr>
        <xdr:cNvPr id="19" name="Tekstvak 18"/>
        <xdr:cNvSpPr txBox="1"/>
      </xdr:nvSpPr>
      <xdr:spPr>
        <a:xfrm>
          <a:off x="2796540" y="43167300"/>
          <a:ext cx="136056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SIGMA = 0,09</a:t>
          </a:r>
        </a:p>
        <a:p>
          <a:r>
            <a:rPr lang="nl-NL" sz="1100" b="1"/>
            <a:t>ONTSNAPT</a:t>
          </a:r>
          <a:r>
            <a:rPr lang="nl-NL" sz="1100" b="1" baseline="0"/>
            <a:t> SNELLER</a:t>
          </a:r>
          <a:endParaRPr lang="nl-NL" sz="1100" b="1"/>
        </a:p>
      </xdr:txBody>
    </xdr:sp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163</xdr:row>
      <xdr:rowOff>91440</xdr:rowOff>
    </xdr:from>
    <xdr:to>
      <xdr:col>15</xdr:col>
      <xdr:colOff>381000</xdr:colOff>
      <xdr:row>194</xdr:row>
      <xdr:rowOff>137160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5212080"/>
          <a:ext cx="9525000" cy="5715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194</xdr:row>
      <xdr:rowOff>22860</xdr:rowOff>
    </xdr:from>
    <xdr:to>
      <xdr:col>15</xdr:col>
      <xdr:colOff>281940</xdr:colOff>
      <xdr:row>225</xdr:row>
      <xdr:rowOff>9144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812798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224</xdr:row>
      <xdr:rowOff>76200</xdr:rowOff>
    </xdr:from>
    <xdr:to>
      <xdr:col>15</xdr:col>
      <xdr:colOff>281940</xdr:colOff>
      <xdr:row>255</xdr:row>
      <xdr:rowOff>62484</xdr:rowOff>
    </xdr:to>
    <xdr:pic>
      <xdr:nvPicPr>
        <xdr:cNvPr id="409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66772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254</xdr:row>
      <xdr:rowOff>129540</xdr:rowOff>
    </xdr:from>
    <xdr:to>
      <xdr:col>15</xdr:col>
      <xdr:colOff>281940</xdr:colOff>
      <xdr:row>285</xdr:row>
      <xdr:rowOff>115824</xdr:rowOff>
    </xdr:to>
    <xdr:pic>
      <xdr:nvPicPr>
        <xdr:cNvPr id="410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920746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284</xdr:row>
      <xdr:rowOff>175260</xdr:rowOff>
    </xdr:from>
    <xdr:to>
      <xdr:col>15</xdr:col>
      <xdr:colOff>281940</xdr:colOff>
      <xdr:row>315</xdr:row>
      <xdr:rowOff>161544</xdr:rowOff>
    </xdr:to>
    <xdr:pic>
      <xdr:nvPicPr>
        <xdr:cNvPr id="410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73958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315</xdr:row>
      <xdr:rowOff>68580</xdr:rowOff>
    </xdr:from>
    <xdr:to>
      <xdr:col>15</xdr:col>
      <xdr:colOff>281940</xdr:colOff>
      <xdr:row>346</xdr:row>
      <xdr:rowOff>54864</xdr:rowOff>
    </xdr:to>
    <xdr:pic>
      <xdr:nvPicPr>
        <xdr:cNvPr id="410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030218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345</xdr:row>
      <xdr:rowOff>129540</xdr:rowOff>
    </xdr:from>
    <xdr:to>
      <xdr:col>15</xdr:col>
      <xdr:colOff>281940</xdr:colOff>
      <xdr:row>376</xdr:row>
      <xdr:rowOff>115824</xdr:rowOff>
    </xdr:to>
    <xdr:pic>
      <xdr:nvPicPr>
        <xdr:cNvPr id="410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5849540"/>
          <a:ext cx="9425940" cy="56555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10</xdr:col>
      <xdr:colOff>76200</xdr:colOff>
      <xdr:row>4931</xdr:row>
      <xdr:rowOff>45720</xdr:rowOff>
    </xdr:from>
    <xdr:to>
      <xdr:col>17</xdr:col>
      <xdr:colOff>381000</xdr:colOff>
      <xdr:row>4946</xdr:row>
      <xdr:rowOff>45720</xdr:rowOff>
    </xdr:to>
    <xdr:graphicFrame macro="">
      <xdr:nvGraphicFramePr>
        <xdr:cNvPr id="24" name="Grafiek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533400</xdr:colOff>
      <xdr:row>20</xdr:row>
      <xdr:rowOff>22860</xdr:rowOff>
    </xdr:from>
    <xdr:to>
      <xdr:col>15</xdr:col>
      <xdr:colOff>91440</xdr:colOff>
      <xdr:row>46</xdr:row>
      <xdr:rowOff>129540</xdr:rowOff>
    </xdr:to>
    <xdr:graphicFrame macro="">
      <xdr:nvGraphicFramePr>
        <xdr:cNvPr id="25" name="Grafiek 2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oneCellAnchor>
    <xdr:from>
      <xdr:col>8</xdr:col>
      <xdr:colOff>160020</xdr:colOff>
      <xdr:row>21</xdr:row>
      <xdr:rowOff>114300</xdr:rowOff>
    </xdr:from>
    <xdr:ext cx="2628220" cy="264560"/>
    <xdr:sp macro="" textlink="">
      <xdr:nvSpPr>
        <xdr:cNvPr id="28" name="Tekstvak 27"/>
        <xdr:cNvSpPr txBox="1"/>
      </xdr:nvSpPr>
      <xdr:spPr>
        <a:xfrm>
          <a:off x="5036820" y="2674620"/>
          <a:ext cx="262822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WEERGAVE VOOR AANTAL TOPPEN LINKS</a:t>
          </a:r>
        </a:p>
      </xdr:txBody>
    </xdr:sp>
    <xdr:clientData/>
  </xdr:oneCellAnchor>
  <xdr:oneCellAnchor>
    <xdr:from>
      <xdr:col>7</xdr:col>
      <xdr:colOff>76200</xdr:colOff>
      <xdr:row>45</xdr:row>
      <xdr:rowOff>30480</xdr:rowOff>
    </xdr:from>
    <xdr:ext cx="4510850" cy="264560"/>
    <xdr:sp macro="" textlink="">
      <xdr:nvSpPr>
        <xdr:cNvPr id="29" name="Tekstvak 28"/>
        <xdr:cNvSpPr txBox="1"/>
      </xdr:nvSpPr>
      <xdr:spPr>
        <a:xfrm>
          <a:off x="4343400" y="6979920"/>
          <a:ext cx="451085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BIJ TOPPEN RECHTS LIJNEN</a:t>
          </a:r>
          <a:r>
            <a:rPr lang="nl-NL" sz="1100" b="1" baseline="0"/>
            <a:t> OP ZIJN KOP ZETTEN EN EINDEN WEG DENKEN</a:t>
          </a:r>
          <a:endParaRPr lang="nl-NL" sz="1100" b="1"/>
        </a:p>
      </xdr:txBody>
    </xdr:sp>
    <xdr:clientData/>
  </xdr:oneCellAnchor>
  <xdr:oneCellAnchor>
    <xdr:from>
      <xdr:col>13</xdr:col>
      <xdr:colOff>411480</xdr:colOff>
      <xdr:row>22</xdr:row>
      <xdr:rowOff>99060</xdr:rowOff>
    </xdr:from>
    <xdr:ext cx="868679" cy="781240"/>
    <xdr:sp macro="" textlink="">
      <xdr:nvSpPr>
        <xdr:cNvPr id="30" name="Tekstvak 29"/>
        <xdr:cNvSpPr txBox="1"/>
      </xdr:nvSpPr>
      <xdr:spPr>
        <a:xfrm>
          <a:off x="8336280" y="2842260"/>
          <a:ext cx="868679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RELATIEF</a:t>
          </a:r>
        </a:p>
        <a:p>
          <a:r>
            <a:rPr lang="nl-NL" sz="1100" b="1"/>
            <a:t>WEINIG </a:t>
          </a:r>
        </a:p>
        <a:p>
          <a:r>
            <a:rPr lang="nl-NL" sz="1100" b="1"/>
            <a:t>KINETISCHE </a:t>
          </a:r>
        </a:p>
        <a:p>
          <a:r>
            <a:rPr lang="nl-NL" sz="1100" b="1"/>
            <a:t>ENERGIE</a:t>
          </a:r>
        </a:p>
        <a:p>
          <a:endParaRPr lang="nl-NL" sz="1100" b="1"/>
        </a:p>
      </xdr:txBody>
    </xdr:sp>
    <xdr:clientData/>
  </xdr:oneCellAnchor>
  <xdr:oneCellAnchor>
    <xdr:from>
      <xdr:col>13</xdr:col>
      <xdr:colOff>434340</xdr:colOff>
      <xdr:row>40</xdr:row>
      <xdr:rowOff>68580</xdr:rowOff>
    </xdr:from>
    <xdr:ext cx="899605" cy="953466"/>
    <xdr:sp macro="" textlink="">
      <xdr:nvSpPr>
        <xdr:cNvPr id="31" name="Tekstvak 30"/>
        <xdr:cNvSpPr txBox="1"/>
      </xdr:nvSpPr>
      <xdr:spPr>
        <a:xfrm>
          <a:off x="8359140" y="6103620"/>
          <a:ext cx="899605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RELATIEF </a:t>
          </a:r>
        </a:p>
        <a:p>
          <a:r>
            <a:rPr lang="nl-NL" sz="1100" b="1"/>
            <a:t>VEEL </a:t>
          </a:r>
        </a:p>
        <a:p>
          <a:r>
            <a:rPr lang="nl-NL" sz="1100" b="1"/>
            <a:t>KINETISCHE </a:t>
          </a:r>
        </a:p>
        <a:p>
          <a:r>
            <a:rPr lang="nl-NL" sz="1100" b="1"/>
            <a:t> ENERGIE</a:t>
          </a:r>
        </a:p>
        <a:p>
          <a:endParaRPr lang="nl-NL" sz="1100" b="1"/>
        </a:p>
      </xdr:txBody>
    </xdr:sp>
    <xdr:clientData/>
  </xdr:oneCellAnchor>
  <xdr:twoCellAnchor>
    <xdr:from>
      <xdr:col>10</xdr:col>
      <xdr:colOff>254930</xdr:colOff>
      <xdr:row>23</xdr:row>
      <xdr:rowOff>13100</xdr:rowOff>
    </xdr:from>
    <xdr:to>
      <xdr:col>10</xdr:col>
      <xdr:colOff>266700</xdr:colOff>
      <xdr:row>45</xdr:row>
      <xdr:rowOff>38100</xdr:rowOff>
    </xdr:to>
    <xdr:cxnSp macro="">
      <xdr:nvCxnSpPr>
        <xdr:cNvPr id="33" name="Rechte verbindingslijn 32"/>
        <xdr:cNvCxnSpPr>
          <a:stCxn id="28" idx="2"/>
        </xdr:cNvCxnSpPr>
      </xdr:nvCxnSpPr>
      <xdr:spPr>
        <a:xfrm>
          <a:off x="6350930" y="2939180"/>
          <a:ext cx="11770" cy="4048360"/>
        </a:xfrm>
        <a:prstGeom prst="line">
          <a:avLst/>
        </a:prstGeom>
        <a:ln w="19050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213360</xdr:colOff>
      <xdr:row>41</xdr:row>
      <xdr:rowOff>167640</xdr:rowOff>
    </xdr:from>
    <xdr:ext cx="737318" cy="609013"/>
    <xdr:sp macro="" textlink="">
      <xdr:nvSpPr>
        <xdr:cNvPr id="36" name="Tekstvak 35"/>
        <xdr:cNvSpPr txBox="1"/>
      </xdr:nvSpPr>
      <xdr:spPr>
        <a:xfrm>
          <a:off x="5699760" y="6385560"/>
          <a:ext cx="737318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MIDDEN</a:t>
          </a:r>
        </a:p>
        <a:p>
          <a:r>
            <a:rPr lang="nl-NL" sz="1100" b="1"/>
            <a:t>ATOOM</a:t>
          </a:r>
        </a:p>
        <a:p>
          <a:r>
            <a:rPr lang="nl-NL" sz="1100" b="1"/>
            <a:t>OPENING</a:t>
          </a:r>
        </a:p>
      </xdr:txBody>
    </xdr:sp>
    <xdr:clientData/>
  </xdr:oneCellAnchor>
  <xdr:twoCellAnchor>
    <xdr:from>
      <xdr:col>8</xdr:col>
      <xdr:colOff>426720</xdr:colOff>
      <xdr:row>23</xdr:row>
      <xdr:rowOff>68580</xdr:rowOff>
    </xdr:from>
    <xdr:to>
      <xdr:col>8</xdr:col>
      <xdr:colOff>426720</xdr:colOff>
      <xdr:row>43</xdr:row>
      <xdr:rowOff>121920</xdr:rowOff>
    </xdr:to>
    <xdr:cxnSp macro="">
      <xdr:nvCxnSpPr>
        <xdr:cNvPr id="42" name="Rechte verbindingslijn 41"/>
        <xdr:cNvCxnSpPr/>
      </xdr:nvCxnSpPr>
      <xdr:spPr>
        <a:xfrm>
          <a:off x="5303520" y="2994660"/>
          <a:ext cx="0" cy="3710940"/>
        </a:xfrm>
        <a:prstGeom prst="line">
          <a:avLst/>
        </a:prstGeom>
        <a:ln w="1905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114300</xdr:colOff>
      <xdr:row>23</xdr:row>
      <xdr:rowOff>68580</xdr:rowOff>
    </xdr:from>
    <xdr:to>
      <xdr:col>12</xdr:col>
      <xdr:colOff>121920</xdr:colOff>
      <xdr:row>43</xdr:row>
      <xdr:rowOff>129540</xdr:rowOff>
    </xdr:to>
    <xdr:cxnSp macro="">
      <xdr:nvCxnSpPr>
        <xdr:cNvPr id="43" name="Rechte verbindingslijn 42"/>
        <xdr:cNvCxnSpPr/>
      </xdr:nvCxnSpPr>
      <xdr:spPr>
        <a:xfrm>
          <a:off x="7429500" y="2994660"/>
          <a:ext cx="7620" cy="3718560"/>
        </a:xfrm>
        <a:prstGeom prst="line">
          <a:avLst/>
        </a:prstGeom>
        <a:ln w="1905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441960</xdr:colOff>
      <xdr:row>23</xdr:row>
      <xdr:rowOff>76200</xdr:rowOff>
    </xdr:from>
    <xdr:to>
      <xdr:col>12</xdr:col>
      <xdr:colOff>106680</xdr:colOff>
      <xdr:row>23</xdr:row>
      <xdr:rowOff>83820</xdr:rowOff>
    </xdr:to>
    <xdr:cxnSp macro="">
      <xdr:nvCxnSpPr>
        <xdr:cNvPr id="55" name="Rechte verbindingslijn met pijl 54"/>
        <xdr:cNvCxnSpPr/>
      </xdr:nvCxnSpPr>
      <xdr:spPr>
        <a:xfrm>
          <a:off x="5318760" y="3002280"/>
          <a:ext cx="210312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487680</xdr:colOff>
      <xdr:row>22</xdr:row>
      <xdr:rowOff>76200</xdr:rowOff>
    </xdr:from>
    <xdr:ext cx="244298" cy="264560"/>
    <xdr:sp macro="" textlink="">
      <xdr:nvSpPr>
        <xdr:cNvPr id="56" name="Tekstvak 55"/>
        <xdr:cNvSpPr txBox="1"/>
      </xdr:nvSpPr>
      <xdr:spPr>
        <a:xfrm>
          <a:off x="5974080" y="2819400"/>
          <a:ext cx="2442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L</a:t>
          </a:r>
          <a:endParaRPr lang="nl-NL" sz="1100" b="1" baseline="-25000"/>
        </a:p>
      </xdr:txBody>
    </xdr:sp>
    <xdr:clientData/>
  </xdr:oneCellAnchor>
  <xdr:twoCellAnchor>
    <xdr:from>
      <xdr:col>11</xdr:col>
      <xdr:colOff>251460</xdr:colOff>
      <xdr:row>23</xdr:row>
      <xdr:rowOff>175260</xdr:rowOff>
    </xdr:from>
    <xdr:to>
      <xdr:col>11</xdr:col>
      <xdr:colOff>251460</xdr:colOff>
      <xdr:row>27</xdr:row>
      <xdr:rowOff>129540</xdr:rowOff>
    </xdr:to>
    <xdr:cxnSp macro="">
      <xdr:nvCxnSpPr>
        <xdr:cNvPr id="58" name="Rechte verbindingslijn 57"/>
        <xdr:cNvCxnSpPr/>
      </xdr:nvCxnSpPr>
      <xdr:spPr>
        <a:xfrm>
          <a:off x="6957060" y="1821180"/>
          <a:ext cx="0" cy="685800"/>
        </a:xfrm>
        <a:prstGeom prst="lin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60960</xdr:colOff>
      <xdr:row>26</xdr:row>
      <xdr:rowOff>167640</xdr:rowOff>
    </xdr:from>
    <xdr:to>
      <xdr:col>12</xdr:col>
      <xdr:colOff>388620</xdr:colOff>
      <xdr:row>26</xdr:row>
      <xdr:rowOff>175260</xdr:rowOff>
    </xdr:to>
    <xdr:cxnSp macro="">
      <xdr:nvCxnSpPr>
        <xdr:cNvPr id="59" name="Rechte verbindingslijn met pijl 58"/>
        <xdr:cNvCxnSpPr/>
      </xdr:nvCxnSpPr>
      <xdr:spPr>
        <a:xfrm>
          <a:off x="5547360" y="3642360"/>
          <a:ext cx="215646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518160</xdr:colOff>
      <xdr:row>25</xdr:row>
      <xdr:rowOff>160020</xdr:rowOff>
    </xdr:from>
    <xdr:ext cx="601980" cy="264560"/>
    <xdr:sp macro="" textlink="">
      <xdr:nvSpPr>
        <xdr:cNvPr id="60" name="Tekstvak 59"/>
        <xdr:cNvSpPr txBox="1"/>
      </xdr:nvSpPr>
      <xdr:spPr>
        <a:xfrm>
          <a:off x="6004560" y="3451860"/>
          <a:ext cx="60198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 baseline="0"/>
            <a:t>L</a:t>
          </a:r>
          <a:endParaRPr lang="nl-NL" sz="1100" b="1" baseline="-25000"/>
        </a:p>
      </xdr:txBody>
    </xdr:sp>
    <xdr:clientData/>
  </xdr:oneCellAnchor>
  <xdr:twoCellAnchor>
    <xdr:from>
      <xdr:col>9</xdr:col>
      <xdr:colOff>53340</xdr:colOff>
      <xdr:row>24</xdr:row>
      <xdr:rowOff>45720</xdr:rowOff>
    </xdr:from>
    <xdr:to>
      <xdr:col>9</xdr:col>
      <xdr:colOff>60960</xdr:colOff>
      <xdr:row>27</xdr:row>
      <xdr:rowOff>121920</xdr:rowOff>
    </xdr:to>
    <xdr:cxnSp macro="">
      <xdr:nvCxnSpPr>
        <xdr:cNvPr id="70" name="Rechte verbindingslijn 69"/>
        <xdr:cNvCxnSpPr/>
      </xdr:nvCxnSpPr>
      <xdr:spPr>
        <a:xfrm>
          <a:off x="5539740" y="3154680"/>
          <a:ext cx="7620" cy="624840"/>
        </a:xfrm>
        <a:prstGeom prst="lin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65</xdr:row>
      <xdr:rowOff>76200</xdr:rowOff>
    </xdr:from>
    <xdr:to>
      <xdr:col>7</xdr:col>
      <xdr:colOff>304800</xdr:colOff>
      <xdr:row>88</xdr:row>
      <xdr:rowOff>137160</xdr:rowOff>
    </xdr:to>
    <xdr:graphicFrame macro="">
      <xdr:nvGraphicFramePr>
        <xdr:cNvPr id="83" name="Grafiek 8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7</xdr:col>
      <xdr:colOff>297180</xdr:colOff>
      <xdr:row>65</xdr:row>
      <xdr:rowOff>83820</xdr:rowOff>
    </xdr:from>
    <xdr:to>
      <xdr:col>14</xdr:col>
      <xdr:colOff>601980</xdr:colOff>
      <xdr:row>88</xdr:row>
      <xdr:rowOff>144780</xdr:rowOff>
    </xdr:to>
    <xdr:graphicFrame macro="">
      <xdr:nvGraphicFramePr>
        <xdr:cNvPr id="84" name="Grafiek 8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oneCellAnchor>
    <xdr:from>
      <xdr:col>3</xdr:col>
      <xdr:colOff>228600</xdr:colOff>
      <xdr:row>66</xdr:row>
      <xdr:rowOff>175260</xdr:rowOff>
    </xdr:from>
    <xdr:ext cx="2255297" cy="436786"/>
    <xdr:sp macro="" textlink="">
      <xdr:nvSpPr>
        <xdr:cNvPr id="85" name="Tekstvak 84"/>
        <xdr:cNvSpPr txBox="1"/>
      </xdr:nvSpPr>
      <xdr:spPr>
        <a:xfrm>
          <a:off x="2057400" y="7673340"/>
          <a:ext cx="225529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VERHOUDING KINETISCHE</a:t>
          </a:r>
          <a:r>
            <a:rPr lang="nl-NL" sz="1100" b="1" baseline="0"/>
            <a:t> ENERGIE</a:t>
          </a:r>
        </a:p>
        <a:p>
          <a:r>
            <a:rPr lang="nl-NL" sz="1100" b="1" baseline="0"/>
            <a:t>T.O.V. DIE BIJ n =1</a:t>
          </a:r>
          <a:endParaRPr lang="nl-NL" sz="1100" b="1"/>
        </a:p>
      </xdr:txBody>
    </xdr:sp>
    <xdr:clientData/>
  </xdr:oneCellAnchor>
  <xdr:oneCellAnchor>
    <xdr:from>
      <xdr:col>10</xdr:col>
      <xdr:colOff>518160</xdr:colOff>
      <xdr:row>66</xdr:row>
      <xdr:rowOff>68580</xdr:rowOff>
    </xdr:from>
    <xdr:ext cx="2255297" cy="436786"/>
    <xdr:sp macro="" textlink="">
      <xdr:nvSpPr>
        <xdr:cNvPr id="86" name="Tekstvak 85"/>
        <xdr:cNvSpPr txBox="1"/>
      </xdr:nvSpPr>
      <xdr:spPr>
        <a:xfrm>
          <a:off x="6614160" y="7566660"/>
          <a:ext cx="225529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VERHOUDING KINETISCHE</a:t>
          </a:r>
          <a:r>
            <a:rPr lang="nl-NL" sz="1100" b="1" baseline="0"/>
            <a:t> ENERGIE</a:t>
          </a:r>
        </a:p>
        <a:p>
          <a:r>
            <a:rPr lang="nl-NL" sz="1100" b="1" baseline="0"/>
            <a:t>T.O.V. DIE BIJ n =1</a:t>
          </a:r>
          <a:endParaRPr lang="nl-NL" sz="1100" b="1"/>
        </a:p>
      </xdr:txBody>
    </xdr:sp>
    <xdr:clientData/>
  </xdr:oneCellAnchor>
  <xdr:oneCellAnchor>
    <xdr:from>
      <xdr:col>2</xdr:col>
      <xdr:colOff>266700</xdr:colOff>
      <xdr:row>271</xdr:row>
      <xdr:rowOff>175260</xdr:rowOff>
    </xdr:from>
    <xdr:ext cx="3235437" cy="436786"/>
    <xdr:sp macro="" textlink="">
      <xdr:nvSpPr>
        <xdr:cNvPr id="97" name="Tekstvak 96"/>
        <xdr:cNvSpPr txBox="1"/>
      </xdr:nvSpPr>
      <xdr:spPr>
        <a:xfrm>
          <a:off x="1485900" y="48691800"/>
          <a:ext cx="323543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EINDEN KUNNEN OOK TEGENGESTELD GERICHT ZIJN</a:t>
          </a:r>
        </a:p>
        <a:p>
          <a:r>
            <a:rPr lang="nl-NL" sz="1100" b="1"/>
            <a:t>                                     VOORBEELD n = 3,5</a:t>
          </a:r>
        </a:p>
      </xdr:txBody>
    </xdr:sp>
    <xdr:clientData/>
  </xdr:oneCellAnchor>
  <xdr:twoCellAnchor>
    <xdr:from>
      <xdr:col>23</xdr:col>
      <xdr:colOff>525780</xdr:colOff>
      <xdr:row>136</xdr:row>
      <xdr:rowOff>38100</xdr:rowOff>
    </xdr:from>
    <xdr:to>
      <xdr:col>31</xdr:col>
      <xdr:colOff>220980</xdr:colOff>
      <xdr:row>151</xdr:row>
      <xdr:rowOff>45720</xdr:rowOff>
    </xdr:to>
    <xdr:graphicFrame macro="">
      <xdr:nvGraphicFramePr>
        <xdr:cNvPr id="41" name="Grafiek 40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31</xdr:col>
      <xdr:colOff>312420</xdr:colOff>
      <xdr:row>136</xdr:row>
      <xdr:rowOff>152400</xdr:rowOff>
    </xdr:from>
    <xdr:to>
      <xdr:col>40</xdr:col>
      <xdr:colOff>7620</xdr:colOff>
      <xdr:row>151</xdr:row>
      <xdr:rowOff>53340</xdr:rowOff>
    </xdr:to>
    <xdr:graphicFrame macro="">
      <xdr:nvGraphicFramePr>
        <xdr:cNvPr id="44" name="Grafiek 4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33</xdr:col>
      <xdr:colOff>144780</xdr:colOff>
      <xdr:row>155</xdr:row>
      <xdr:rowOff>7620</xdr:rowOff>
    </xdr:from>
    <xdr:to>
      <xdr:col>37</xdr:col>
      <xdr:colOff>480060</xdr:colOff>
      <xdr:row>166</xdr:row>
      <xdr:rowOff>53340</xdr:rowOff>
    </xdr:to>
    <xdr:cxnSp macro="">
      <xdr:nvCxnSpPr>
        <xdr:cNvPr id="46" name="Rechte verbindingslijn 45"/>
        <xdr:cNvCxnSpPr/>
      </xdr:nvCxnSpPr>
      <xdr:spPr>
        <a:xfrm flipH="1" flipV="1">
          <a:off x="30838140" y="19423380"/>
          <a:ext cx="2164080" cy="20574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38100</xdr:colOff>
      <xdr:row>136</xdr:row>
      <xdr:rowOff>152400</xdr:rowOff>
    </xdr:from>
    <xdr:to>
      <xdr:col>47</xdr:col>
      <xdr:colOff>342900</xdr:colOff>
      <xdr:row>151</xdr:row>
      <xdr:rowOff>53340</xdr:rowOff>
    </xdr:to>
    <xdr:graphicFrame macro="">
      <xdr:nvGraphicFramePr>
        <xdr:cNvPr id="49" name="Grafiek 4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31</xdr:col>
      <xdr:colOff>396240</xdr:colOff>
      <xdr:row>152</xdr:row>
      <xdr:rowOff>7620</xdr:rowOff>
    </xdr:from>
    <xdr:to>
      <xdr:col>40</xdr:col>
      <xdr:colOff>91440</xdr:colOff>
      <xdr:row>167</xdr:row>
      <xdr:rowOff>7620</xdr:rowOff>
    </xdr:to>
    <xdr:graphicFrame macro="">
      <xdr:nvGraphicFramePr>
        <xdr:cNvPr id="51" name="Grafiek 50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40</xdr:col>
      <xdr:colOff>121920</xdr:colOff>
      <xdr:row>152</xdr:row>
      <xdr:rowOff>7620</xdr:rowOff>
    </xdr:from>
    <xdr:to>
      <xdr:col>47</xdr:col>
      <xdr:colOff>426720</xdr:colOff>
      <xdr:row>167</xdr:row>
      <xdr:rowOff>7620</xdr:rowOff>
    </xdr:to>
    <xdr:graphicFrame macro="">
      <xdr:nvGraphicFramePr>
        <xdr:cNvPr id="52" name="Grafiek 5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20</xdr:row>
      <xdr:rowOff>22860</xdr:rowOff>
    </xdr:from>
    <xdr:to>
      <xdr:col>6</xdr:col>
      <xdr:colOff>510540</xdr:colOff>
      <xdr:row>46</xdr:row>
      <xdr:rowOff>129540</xdr:rowOff>
    </xdr:to>
    <xdr:graphicFrame macro="">
      <xdr:nvGraphicFramePr>
        <xdr:cNvPr id="53" name="Grafiek 5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oneCellAnchor>
    <xdr:from>
      <xdr:col>0</xdr:col>
      <xdr:colOff>266700</xdr:colOff>
      <xdr:row>43</xdr:row>
      <xdr:rowOff>152400</xdr:rowOff>
    </xdr:from>
    <xdr:ext cx="2221185" cy="264560"/>
    <xdr:sp macro="" textlink="">
      <xdr:nvSpPr>
        <xdr:cNvPr id="57" name="Tekstvak 56"/>
        <xdr:cNvSpPr txBox="1"/>
      </xdr:nvSpPr>
      <xdr:spPr>
        <a:xfrm>
          <a:off x="266700" y="6736080"/>
          <a:ext cx="222118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MAXIMALE  GOLFSNELHEID Vxmax</a:t>
          </a:r>
        </a:p>
      </xdr:txBody>
    </xdr:sp>
    <xdr:clientData/>
  </xdr:oneCellAnchor>
  <xdr:oneCellAnchor>
    <xdr:from>
      <xdr:col>2</xdr:col>
      <xdr:colOff>563880</xdr:colOff>
      <xdr:row>25</xdr:row>
      <xdr:rowOff>68580</xdr:rowOff>
    </xdr:from>
    <xdr:ext cx="1520609" cy="264560"/>
    <xdr:sp macro="" textlink="">
      <xdr:nvSpPr>
        <xdr:cNvPr id="64" name="Tekstvak 63"/>
        <xdr:cNvSpPr txBox="1"/>
      </xdr:nvSpPr>
      <xdr:spPr>
        <a:xfrm>
          <a:off x="1783080" y="3360420"/>
          <a:ext cx="152060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~</a:t>
          </a:r>
          <a:r>
            <a:rPr lang="nl-NL" sz="1100" b="1" baseline="0"/>
            <a:t> 0,04/(Vxmax-0,0055)</a:t>
          </a:r>
          <a:endParaRPr lang="nl-NL" sz="1100" b="1"/>
        </a:p>
      </xdr:txBody>
    </xdr:sp>
    <xdr:clientData/>
  </xdr:oneCellAnchor>
  <xdr:twoCellAnchor>
    <xdr:from>
      <xdr:col>7</xdr:col>
      <xdr:colOff>320040</xdr:colOff>
      <xdr:row>92</xdr:row>
      <xdr:rowOff>22860</xdr:rowOff>
    </xdr:from>
    <xdr:to>
      <xdr:col>14</xdr:col>
      <xdr:colOff>601980</xdr:colOff>
      <xdr:row>118</xdr:row>
      <xdr:rowOff>106680</xdr:rowOff>
    </xdr:to>
    <xdr:graphicFrame macro="">
      <xdr:nvGraphicFramePr>
        <xdr:cNvPr id="65" name="Grafiek 6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8</xdr:col>
      <xdr:colOff>220980</xdr:colOff>
      <xdr:row>92</xdr:row>
      <xdr:rowOff>144780</xdr:rowOff>
    </xdr:from>
    <xdr:to>
      <xdr:col>14</xdr:col>
      <xdr:colOff>411480</xdr:colOff>
      <xdr:row>116</xdr:row>
      <xdr:rowOff>144780</xdr:rowOff>
    </xdr:to>
    <xdr:cxnSp macro="">
      <xdr:nvCxnSpPr>
        <xdr:cNvPr id="67" name="Rechte verbindingslijn 66"/>
        <xdr:cNvCxnSpPr/>
      </xdr:nvCxnSpPr>
      <xdr:spPr>
        <a:xfrm flipV="1">
          <a:off x="5097780" y="15712440"/>
          <a:ext cx="3848100" cy="43891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92</xdr:row>
      <xdr:rowOff>0</xdr:rowOff>
    </xdr:from>
    <xdr:to>
      <xdr:col>7</xdr:col>
      <xdr:colOff>304800</xdr:colOff>
      <xdr:row>118</xdr:row>
      <xdr:rowOff>106680</xdr:rowOff>
    </xdr:to>
    <xdr:graphicFrame macro="">
      <xdr:nvGraphicFramePr>
        <xdr:cNvPr id="72" name="Grafiek 7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oneCellAnchor>
    <xdr:from>
      <xdr:col>2</xdr:col>
      <xdr:colOff>121920</xdr:colOff>
      <xdr:row>92</xdr:row>
      <xdr:rowOff>144780</xdr:rowOff>
    </xdr:from>
    <xdr:ext cx="3183115" cy="264560"/>
    <xdr:sp macro="" textlink="">
      <xdr:nvSpPr>
        <xdr:cNvPr id="96" name="Tekstvak 95"/>
        <xdr:cNvSpPr txBox="1"/>
      </xdr:nvSpPr>
      <xdr:spPr>
        <a:xfrm>
          <a:off x="1341120" y="15712440"/>
          <a:ext cx="318311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ZELFDE GRAFIEK ALS BOVEN, MAAR UITGEBREIDER</a:t>
          </a:r>
        </a:p>
      </xdr:txBody>
    </xdr:sp>
    <xdr:clientData/>
  </xdr:oneCellAnchor>
  <xdr:twoCellAnchor editAs="oneCell">
    <xdr:from>
      <xdr:col>0</xdr:col>
      <xdr:colOff>0</xdr:colOff>
      <xdr:row>378</xdr:row>
      <xdr:rowOff>129540</xdr:rowOff>
    </xdr:from>
    <xdr:to>
      <xdr:col>15</xdr:col>
      <xdr:colOff>342900</xdr:colOff>
      <xdr:row>409</xdr:row>
      <xdr:rowOff>152400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63825120"/>
          <a:ext cx="9486900" cy="5692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9</xdr:col>
      <xdr:colOff>396240</xdr:colOff>
      <xdr:row>381</xdr:row>
      <xdr:rowOff>167640</xdr:rowOff>
    </xdr:from>
    <xdr:ext cx="2577500" cy="436786"/>
    <xdr:sp macro="" textlink="">
      <xdr:nvSpPr>
        <xdr:cNvPr id="73" name="Tekstvak 72"/>
        <xdr:cNvSpPr txBox="1"/>
      </xdr:nvSpPr>
      <xdr:spPr>
        <a:xfrm>
          <a:off x="5882640" y="68999100"/>
          <a:ext cx="257750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MASSA 10 KEER GROTER  </a:t>
          </a:r>
        </a:p>
        <a:p>
          <a:r>
            <a:rPr lang="nl-NL" sz="1100" b="1"/>
            <a:t>ZELFDE BEWEGING, ALLEEN LANGZAMER</a:t>
          </a:r>
        </a:p>
      </xdr:txBody>
    </xdr:sp>
    <xdr:clientData/>
  </xdr:oneCellAnchor>
  <xdr:oneCellAnchor>
    <xdr:from>
      <xdr:col>1</xdr:col>
      <xdr:colOff>175260</xdr:colOff>
      <xdr:row>395</xdr:row>
      <xdr:rowOff>106680</xdr:rowOff>
    </xdr:from>
    <xdr:ext cx="2101729" cy="781240"/>
    <xdr:sp macro="" textlink="">
      <xdr:nvSpPr>
        <xdr:cNvPr id="74" name="Tekstvak 73"/>
        <xdr:cNvSpPr txBox="1"/>
      </xdr:nvSpPr>
      <xdr:spPr>
        <a:xfrm>
          <a:off x="784860" y="71498460"/>
          <a:ext cx="2101729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MEERDERE BEWEGINGEN</a:t>
          </a:r>
        </a:p>
        <a:p>
          <a:r>
            <a:rPr lang="nl-NL" sz="1100" b="1"/>
            <a:t>ZELFDE ALS BIJ KLEINERE MASSA</a:t>
          </a:r>
        </a:p>
        <a:p>
          <a:r>
            <a:rPr lang="nl-NL" sz="1100" b="1"/>
            <a:t>NET ALS BIJ </a:t>
          </a:r>
        </a:p>
        <a:p>
          <a:r>
            <a:rPr lang="nl-NL" sz="1100" b="1"/>
            <a:t>MASSA DUBBELVEERSYSTEEM</a:t>
          </a:r>
        </a:p>
      </xdr:txBody>
    </xdr:sp>
    <xdr:clientData/>
  </xdr:oneCellAnchor>
  <xdr:twoCellAnchor>
    <xdr:from>
      <xdr:col>0</xdr:col>
      <xdr:colOff>0</xdr:colOff>
      <xdr:row>125</xdr:row>
      <xdr:rowOff>7620</xdr:rowOff>
    </xdr:from>
    <xdr:to>
      <xdr:col>7</xdr:col>
      <xdr:colOff>320040</xdr:colOff>
      <xdr:row>144</xdr:row>
      <xdr:rowOff>15240</xdr:rowOff>
    </xdr:to>
    <xdr:graphicFrame macro="">
      <xdr:nvGraphicFramePr>
        <xdr:cNvPr id="77" name="Grafiek 76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oneCellAnchor>
    <xdr:from>
      <xdr:col>2</xdr:col>
      <xdr:colOff>205740</xdr:colOff>
      <xdr:row>141</xdr:row>
      <xdr:rowOff>22860</xdr:rowOff>
    </xdr:from>
    <xdr:ext cx="1616853" cy="264560"/>
    <xdr:sp macro="" textlink="">
      <xdr:nvSpPr>
        <xdr:cNvPr id="78" name="Tekstvak 77"/>
        <xdr:cNvSpPr txBox="1"/>
      </xdr:nvSpPr>
      <xdr:spPr>
        <a:xfrm>
          <a:off x="1424940" y="24551640"/>
          <a:ext cx="161685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R = Ekmax(n) / Ekmax(6)</a:t>
          </a:r>
        </a:p>
      </xdr:txBody>
    </xdr:sp>
    <xdr:clientData/>
  </xdr:oneCellAnchor>
  <xdr:twoCellAnchor>
    <xdr:from>
      <xdr:col>7</xdr:col>
      <xdr:colOff>320040</xdr:colOff>
      <xdr:row>125</xdr:row>
      <xdr:rowOff>7620</xdr:rowOff>
    </xdr:from>
    <xdr:to>
      <xdr:col>15</xdr:col>
      <xdr:colOff>15240</xdr:colOff>
      <xdr:row>144</xdr:row>
      <xdr:rowOff>15240</xdr:rowOff>
    </xdr:to>
    <xdr:graphicFrame macro="">
      <xdr:nvGraphicFramePr>
        <xdr:cNvPr id="79" name="Grafiek 7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23.xml><?xml version="1.0" encoding="utf-8"?>
<c:userShapes xmlns:c="http://schemas.openxmlformats.org/drawingml/2006/chart">
  <cdr:relSizeAnchor xmlns:cdr="http://schemas.openxmlformats.org/drawingml/2006/chartDrawing">
    <cdr:from>
      <cdr:x>0.84958</cdr:x>
      <cdr:y>0.27402</cdr:y>
    </cdr:from>
    <cdr:to>
      <cdr:x>0.93625</cdr:x>
      <cdr:y>0.33452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4285666" y="1173480"/>
          <a:ext cx="437185" cy="25908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n LINKS</a:t>
          </a:r>
        </a:p>
      </cdr:txBody>
    </cdr:sp>
  </cdr:relSizeAnchor>
</c:userShapes>
</file>

<file path=xl/drawings/drawing24.xml><?xml version="1.0" encoding="utf-8"?>
<c:userShapes xmlns:c="http://schemas.openxmlformats.org/drawingml/2006/chart">
  <cdr:relSizeAnchor xmlns:cdr="http://schemas.openxmlformats.org/drawingml/2006/chartDrawing">
    <cdr:from>
      <cdr:x>0.08775</cdr:x>
      <cdr:y>0.09404</cdr:y>
    </cdr:from>
    <cdr:to>
      <cdr:x>0.30713</cdr:x>
      <cdr:y>0.28213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365760" y="45720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AANTAL TOPPEN</a:t>
          </a:r>
        </a:p>
      </cdr:txBody>
    </cdr:sp>
  </cdr:relSizeAnchor>
</c:userShapes>
</file>

<file path=xl/drawings/drawing25.xml><?xml version="1.0" encoding="utf-8"?>
<c:userShapes xmlns:c="http://schemas.openxmlformats.org/drawingml/2006/chart">
  <cdr:relSizeAnchor xmlns:cdr="http://schemas.openxmlformats.org/drawingml/2006/chartDrawing">
    <cdr:from>
      <cdr:x>0.20268</cdr:x>
      <cdr:y>0.34961</cdr:y>
    </cdr:from>
    <cdr:to>
      <cdr:x>0.40369</cdr:x>
      <cdr:y>0.53858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922020" y="169164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Vx</a:t>
          </a:r>
          <a:r>
            <a:rPr lang="nl-NL" sz="1100" b="1" baseline="-25000"/>
            <a:t>GEMIDDELD</a:t>
          </a:r>
          <a:r>
            <a:rPr lang="nl-NL" sz="1100" b="1" baseline="0"/>
            <a:t> ~ 0,7 * Vxmax</a:t>
          </a:r>
          <a:endParaRPr lang="nl-NL" sz="1100" b="1"/>
        </a:p>
      </cdr:txBody>
    </cdr:sp>
  </cdr:relSizeAnchor>
</c:userShapes>
</file>

<file path=xl/drawings/drawing26.xml><?xml version="1.0" encoding="utf-8"?>
<c:userShapes xmlns:c="http://schemas.openxmlformats.org/drawingml/2006/chart">
  <cdr:relSizeAnchor xmlns:cdr="http://schemas.openxmlformats.org/drawingml/2006/chartDrawing">
    <cdr:from>
      <cdr:x>0.45183</cdr:x>
      <cdr:y>0.05033</cdr:y>
    </cdr:from>
    <cdr:to>
      <cdr:x>0.65116</cdr:x>
      <cdr:y>0.31291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2072640" y="17526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REFERENTIE n</a:t>
          </a:r>
          <a:r>
            <a:rPr lang="nl-NL" sz="1100" b="1" baseline="0"/>
            <a:t> = 6</a:t>
          </a:r>
        </a:p>
        <a:p xmlns:a="http://schemas.openxmlformats.org/drawingml/2006/main">
          <a:endParaRPr lang="nl-NL" sz="1100" b="1"/>
        </a:p>
      </cdr:txBody>
    </cdr:sp>
  </cdr:relSizeAnchor>
</c:userShapes>
</file>

<file path=xl/drawings/drawing27.xml><?xml version="1.0" encoding="utf-8"?>
<c:userShapes xmlns:c="http://schemas.openxmlformats.org/drawingml/2006/chart">
  <cdr:relSizeAnchor xmlns:cdr="http://schemas.openxmlformats.org/drawingml/2006/chartDrawing">
    <cdr:from>
      <cdr:x>0.44167</cdr:x>
      <cdr:y>0.04158</cdr:y>
    </cdr:from>
    <cdr:to>
      <cdr:x>0.64167</cdr:x>
      <cdr:y>0.30416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2019300" y="14478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r>
            <a:rPr lang="nl-NL" sz="1100" b="1"/>
            <a:t>REFERENTIE n</a:t>
          </a:r>
          <a:r>
            <a:rPr lang="nl-NL" sz="1100" b="1" baseline="0"/>
            <a:t> = 1</a:t>
          </a:r>
        </a:p>
        <a:p xmlns:a="http://schemas.openxmlformats.org/drawingml/2006/main">
          <a:endParaRPr lang="nl-NL" sz="1100" b="1"/>
        </a:p>
      </cdr:txBody>
    </cdr:sp>
  </cdr:relSizeAnchor>
  <cdr:relSizeAnchor xmlns:cdr="http://schemas.openxmlformats.org/drawingml/2006/chartDrawing">
    <cdr:from>
      <cdr:x>0.26667</cdr:x>
      <cdr:y>0.84683</cdr:y>
    </cdr:from>
    <cdr:to>
      <cdr:x>0.62031</cdr:x>
      <cdr:y>0.9228</cdr:y>
    </cdr:to>
    <cdr:sp macro="" textlink="">
      <cdr:nvSpPr>
        <cdr:cNvPr id="3" name="Tekstvak 77"/>
        <cdr:cNvSpPr txBox="1"/>
      </cdr:nvSpPr>
      <cdr:spPr>
        <a:xfrm xmlns:a="http://schemas.openxmlformats.org/drawingml/2006/main">
          <a:off x="1219200" y="2948940"/>
          <a:ext cx="1616853" cy="2645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>
          <a:noFill/>
        </a:ln>
        <a:effectLst xmlns:a="http://schemas.openxmlformats.org/drawingml/2006/main"/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wrap="none" rtlCol="0" anchor="t">
          <a:spAutoFit/>
        </a:bodyPr>
        <a:lstStyle xmlns:a="http://schemas.openxmlformats.org/drawingml/2006/main">
          <a:lvl1pPr marL="0" indent="0">
            <a:defRPr sz="1100">
              <a:solidFill>
                <a:sysClr val="windowText" lastClr="000000"/>
              </a:solidFill>
              <a:latin typeface="Calibri"/>
            </a:defRPr>
          </a:lvl1pPr>
          <a:lvl2pPr marL="457200" indent="0">
            <a:defRPr sz="1100">
              <a:solidFill>
                <a:sysClr val="windowText" lastClr="000000"/>
              </a:solidFill>
              <a:latin typeface="Calibri"/>
            </a:defRPr>
          </a:lvl2pPr>
          <a:lvl3pPr marL="914400" indent="0">
            <a:defRPr sz="1100">
              <a:solidFill>
                <a:sysClr val="windowText" lastClr="000000"/>
              </a:solidFill>
              <a:latin typeface="Calibri"/>
            </a:defRPr>
          </a:lvl3pPr>
          <a:lvl4pPr marL="1371600" indent="0">
            <a:defRPr sz="1100">
              <a:solidFill>
                <a:sysClr val="windowText" lastClr="000000"/>
              </a:solidFill>
              <a:latin typeface="Calibri"/>
            </a:defRPr>
          </a:lvl4pPr>
          <a:lvl5pPr marL="1828800" indent="0">
            <a:defRPr sz="1100">
              <a:solidFill>
                <a:sysClr val="windowText" lastClr="000000"/>
              </a:solidFill>
              <a:latin typeface="Calibri"/>
            </a:defRPr>
          </a:lvl5pPr>
          <a:lvl6pPr marL="2286000" indent="0">
            <a:defRPr sz="1100">
              <a:solidFill>
                <a:sysClr val="windowText" lastClr="000000"/>
              </a:solidFill>
              <a:latin typeface="Calibri"/>
            </a:defRPr>
          </a:lvl6pPr>
          <a:lvl7pPr marL="2743200" indent="0">
            <a:defRPr sz="1100">
              <a:solidFill>
                <a:sysClr val="windowText" lastClr="000000"/>
              </a:solidFill>
              <a:latin typeface="Calibri"/>
            </a:defRPr>
          </a:lvl7pPr>
          <a:lvl8pPr marL="3200400" indent="0">
            <a:defRPr sz="1100">
              <a:solidFill>
                <a:sysClr val="windowText" lastClr="000000"/>
              </a:solidFill>
              <a:latin typeface="Calibri"/>
            </a:defRPr>
          </a:lvl8pPr>
          <a:lvl9pPr marL="3657600" indent="0">
            <a:defRPr sz="1100">
              <a:solidFill>
                <a:sysClr val="windowText" lastClr="000000"/>
              </a:solidFill>
              <a:latin typeface="Calibri"/>
            </a:defRPr>
          </a:lvl9pPr>
        </a:lstStyle>
        <a:p xmlns:a="http://schemas.openxmlformats.org/drawingml/2006/main">
          <a:r>
            <a:rPr lang="nl-NL" sz="1100" b="1"/>
            <a:t>R = Ekmax(n) / Ekmax(1)</a:t>
          </a:r>
        </a:p>
      </cdr:txBody>
    </cdr:sp>
  </cdr:relSizeAnchor>
</c:userShapes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68580</xdr:colOff>
      <xdr:row>15</xdr:row>
      <xdr:rowOff>129540</xdr:rowOff>
    </xdr:from>
    <xdr:to>
      <xdr:col>7</xdr:col>
      <xdr:colOff>83820</xdr:colOff>
      <xdr:row>35</xdr:row>
      <xdr:rowOff>76200</xdr:rowOff>
    </xdr:to>
    <xdr:graphicFrame macro="">
      <xdr:nvGraphicFramePr>
        <xdr:cNvPr id="4" name="Grafiek 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335280</xdr:colOff>
      <xdr:row>31</xdr:row>
      <xdr:rowOff>68580</xdr:rowOff>
    </xdr:from>
    <xdr:to>
      <xdr:col>6</xdr:col>
      <xdr:colOff>510540</xdr:colOff>
      <xdr:row>33</xdr:row>
      <xdr:rowOff>129540</xdr:rowOff>
    </xdr:to>
    <xdr:sp macro="" textlink="">
      <xdr:nvSpPr>
        <xdr:cNvPr id="8" name="Rechthoek 7"/>
        <xdr:cNvSpPr/>
      </xdr:nvSpPr>
      <xdr:spPr>
        <a:xfrm>
          <a:off x="335280" y="4457700"/>
          <a:ext cx="3832860" cy="426720"/>
        </a:xfrm>
        <a:prstGeom prst="rect">
          <a:avLst/>
        </a:prstGeom>
        <a:solidFill>
          <a:srgbClr val="FF000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/>
            <a:t>                                                                              </a:t>
          </a:r>
          <a:endParaRPr lang="nl-NL" sz="1100" b="1">
            <a:solidFill>
              <a:schemeClr val="tx1"/>
            </a:solidFill>
          </a:endParaRPr>
        </a:p>
      </xdr:txBody>
    </xdr:sp>
    <xdr:clientData/>
  </xdr:twoCellAnchor>
  <xdr:twoCellAnchor>
    <xdr:from>
      <xdr:col>0</xdr:col>
      <xdr:colOff>335280</xdr:colOff>
      <xdr:row>28</xdr:row>
      <xdr:rowOff>167640</xdr:rowOff>
    </xdr:from>
    <xdr:to>
      <xdr:col>3</xdr:col>
      <xdr:colOff>411480</xdr:colOff>
      <xdr:row>33</xdr:row>
      <xdr:rowOff>106680</xdr:rowOff>
    </xdr:to>
    <xdr:sp macro="" textlink="">
      <xdr:nvSpPr>
        <xdr:cNvPr id="13" name="Rechthoek 12"/>
        <xdr:cNvSpPr/>
      </xdr:nvSpPr>
      <xdr:spPr>
        <a:xfrm>
          <a:off x="335280" y="4008120"/>
          <a:ext cx="1905000" cy="853440"/>
        </a:xfrm>
        <a:prstGeom prst="rect">
          <a:avLst/>
        </a:prstGeom>
        <a:solidFill>
          <a:srgbClr val="92D05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1</xdr:col>
      <xdr:colOff>266700</xdr:colOff>
      <xdr:row>29</xdr:row>
      <xdr:rowOff>76200</xdr:rowOff>
    </xdr:from>
    <xdr:ext cx="810543" cy="264560"/>
    <xdr:sp macro="" textlink="">
      <xdr:nvSpPr>
        <xdr:cNvPr id="17" name="Tekstvak 16"/>
        <xdr:cNvSpPr txBox="1"/>
      </xdr:nvSpPr>
      <xdr:spPr>
        <a:xfrm>
          <a:off x="876300" y="409956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</a:t>
          </a:r>
        </a:p>
      </xdr:txBody>
    </xdr:sp>
    <xdr:clientData/>
  </xdr:oneCellAnchor>
  <xdr:twoCellAnchor>
    <xdr:from>
      <xdr:col>0</xdr:col>
      <xdr:colOff>335280</xdr:colOff>
      <xdr:row>26</xdr:row>
      <xdr:rowOff>106680</xdr:rowOff>
    </xdr:from>
    <xdr:to>
      <xdr:col>2</xdr:col>
      <xdr:colOff>381000</xdr:colOff>
      <xdr:row>33</xdr:row>
      <xdr:rowOff>137160</xdr:rowOff>
    </xdr:to>
    <xdr:sp macro="" textlink="">
      <xdr:nvSpPr>
        <xdr:cNvPr id="18" name="Rechthoek 17"/>
        <xdr:cNvSpPr/>
      </xdr:nvSpPr>
      <xdr:spPr>
        <a:xfrm>
          <a:off x="335280" y="3581400"/>
          <a:ext cx="1264920" cy="1310640"/>
        </a:xfrm>
        <a:prstGeom prst="rect">
          <a:avLst/>
        </a:prstGeom>
        <a:solidFill>
          <a:srgbClr val="7030A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 b="1">
              <a:solidFill>
                <a:schemeClr val="tx1"/>
              </a:solidFill>
            </a:rPr>
            <a:t>         </a:t>
          </a: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</xdr:txBody>
    </xdr:sp>
    <xdr:clientData/>
  </xdr:twoCellAnchor>
  <xdr:oneCellAnchor>
    <xdr:from>
      <xdr:col>4</xdr:col>
      <xdr:colOff>274320</xdr:colOff>
      <xdr:row>18</xdr:row>
      <xdr:rowOff>175260</xdr:rowOff>
    </xdr:from>
    <xdr:ext cx="184731" cy="264560"/>
    <xdr:sp macro="" textlink="">
      <xdr:nvSpPr>
        <xdr:cNvPr id="19" name="Tekstvak 18"/>
        <xdr:cNvSpPr txBox="1"/>
      </xdr:nvSpPr>
      <xdr:spPr>
        <a:xfrm>
          <a:off x="2712720" y="182118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oneCellAnchor>
    <xdr:from>
      <xdr:col>3</xdr:col>
      <xdr:colOff>480060</xdr:colOff>
      <xdr:row>26</xdr:row>
      <xdr:rowOff>91440</xdr:rowOff>
    </xdr:from>
    <xdr:ext cx="1432252" cy="436786"/>
    <xdr:sp macro="" textlink="">
      <xdr:nvSpPr>
        <xdr:cNvPr id="25" name="Tekstvak 24"/>
        <xdr:cNvSpPr txBox="1"/>
      </xdr:nvSpPr>
      <xdr:spPr>
        <a:xfrm>
          <a:off x="2308860" y="3566160"/>
          <a:ext cx="1432252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2"/>
              </a:solidFill>
            </a:rPr>
            <a:t>OPPERVLAKTEN ~</a:t>
          </a:r>
        </a:p>
        <a:p>
          <a:r>
            <a:rPr lang="nl-NL" sz="1100" b="1">
              <a:solidFill>
                <a:schemeClr val="tx2"/>
              </a:solidFill>
            </a:rPr>
            <a:t> MAXIMALE QUANTA</a:t>
          </a:r>
        </a:p>
      </xdr:txBody>
    </xdr:sp>
    <xdr:clientData/>
  </xdr:oneCellAnchor>
  <xdr:oneCellAnchor>
    <xdr:from>
      <xdr:col>0</xdr:col>
      <xdr:colOff>129540</xdr:colOff>
      <xdr:row>26</xdr:row>
      <xdr:rowOff>167640</xdr:rowOff>
    </xdr:from>
    <xdr:ext cx="1097352" cy="264560"/>
    <xdr:sp macro="" textlink="">
      <xdr:nvSpPr>
        <xdr:cNvPr id="34" name="Tekstvak 33"/>
        <xdr:cNvSpPr txBox="1"/>
      </xdr:nvSpPr>
      <xdr:spPr>
        <a:xfrm>
          <a:off x="129540" y="3642360"/>
          <a:ext cx="10973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 3   QUANTA</a:t>
          </a:r>
        </a:p>
      </xdr:txBody>
    </xdr:sp>
    <xdr:clientData/>
  </xdr:oneCellAnchor>
  <xdr:oneCellAnchor>
    <xdr:from>
      <xdr:col>3</xdr:col>
      <xdr:colOff>464820</xdr:colOff>
      <xdr:row>31</xdr:row>
      <xdr:rowOff>160020</xdr:rowOff>
    </xdr:from>
    <xdr:ext cx="972317" cy="264560"/>
    <xdr:sp macro="" textlink="">
      <xdr:nvSpPr>
        <xdr:cNvPr id="41" name="Tekstvak 40"/>
        <xdr:cNvSpPr txBox="1"/>
      </xdr:nvSpPr>
      <xdr:spPr>
        <a:xfrm>
          <a:off x="2293620" y="4549140"/>
          <a:ext cx="97231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1 QUANTUM</a:t>
          </a:r>
        </a:p>
      </xdr:txBody>
    </xdr:sp>
    <xdr:clientData/>
  </xdr:oneCellAnchor>
  <xdr:oneCellAnchor>
    <xdr:from>
      <xdr:col>0</xdr:col>
      <xdr:colOff>434340</xdr:colOff>
      <xdr:row>24</xdr:row>
      <xdr:rowOff>129540</xdr:rowOff>
    </xdr:from>
    <xdr:ext cx="770275" cy="264560"/>
    <xdr:sp macro="" textlink="">
      <xdr:nvSpPr>
        <xdr:cNvPr id="51" name="Tekstvak 50"/>
        <xdr:cNvSpPr txBox="1"/>
      </xdr:nvSpPr>
      <xdr:spPr>
        <a:xfrm>
          <a:off x="434340" y="3238500"/>
          <a:ext cx="7702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ETCETERA</a:t>
          </a:r>
        </a:p>
      </xdr:txBody>
    </xdr:sp>
    <xdr:clientData/>
  </xdr:oneCellAnchor>
  <xdr:twoCellAnchor editAs="oneCell">
    <xdr:from>
      <xdr:col>6</xdr:col>
      <xdr:colOff>525780</xdr:colOff>
      <xdr:row>16</xdr:row>
      <xdr:rowOff>83820</xdr:rowOff>
    </xdr:from>
    <xdr:to>
      <xdr:col>12</xdr:col>
      <xdr:colOff>579120</xdr:colOff>
      <xdr:row>35</xdr:row>
      <xdr:rowOff>81072</xdr:rowOff>
    </xdr:to>
    <xdr:pic>
      <xdr:nvPicPr>
        <xdr:cNvPr id="82" name="Afbeelding 81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1635" r="2269"/>
        <a:stretch>
          <a:fillRect/>
        </a:stretch>
      </xdr:blipFill>
      <xdr:spPr>
        <a:xfrm>
          <a:off x="4183380" y="1729740"/>
          <a:ext cx="3710940" cy="3471972"/>
        </a:xfrm>
        <a:prstGeom prst="rect">
          <a:avLst/>
        </a:prstGeom>
      </xdr:spPr>
    </xdr:pic>
    <xdr:clientData/>
  </xdr:twoCellAnchor>
  <xdr:oneCellAnchor>
    <xdr:from>
      <xdr:col>6</xdr:col>
      <xdr:colOff>7620</xdr:colOff>
      <xdr:row>29</xdr:row>
      <xdr:rowOff>7620</xdr:rowOff>
    </xdr:from>
    <xdr:ext cx="819776" cy="264560"/>
    <xdr:sp macro="" textlink="">
      <xdr:nvSpPr>
        <xdr:cNvPr id="47" name="Tekstvak 46"/>
        <xdr:cNvSpPr txBox="1"/>
      </xdr:nvSpPr>
      <xdr:spPr>
        <a:xfrm>
          <a:off x="3665220" y="4030980"/>
          <a:ext cx="8197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GRENS  = 1</a:t>
          </a:r>
        </a:p>
      </xdr:txBody>
    </xdr:sp>
    <xdr:clientData/>
  </xdr:oneCellAnchor>
  <xdr:oneCellAnchor>
    <xdr:from>
      <xdr:col>6</xdr:col>
      <xdr:colOff>396240</xdr:colOff>
      <xdr:row>33</xdr:row>
      <xdr:rowOff>160020</xdr:rowOff>
    </xdr:from>
    <xdr:ext cx="256160" cy="264560"/>
    <xdr:sp macro="" textlink="">
      <xdr:nvSpPr>
        <xdr:cNvPr id="83" name="Tekstvak 82"/>
        <xdr:cNvSpPr txBox="1"/>
      </xdr:nvSpPr>
      <xdr:spPr>
        <a:xfrm>
          <a:off x="4053840" y="4914900"/>
          <a:ext cx="256160" cy="2645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</a:t>
          </a:r>
        </a:p>
      </xdr:txBody>
    </xdr:sp>
    <xdr:clientData/>
  </xdr:oneCellAnchor>
  <xdr:twoCellAnchor>
    <xdr:from>
      <xdr:col>10</xdr:col>
      <xdr:colOff>457200</xdr:colOff>
      <xdr:row>196</xdr:row>
      <xdr:rowOff>7620</xdr:rowOff>
    </xdr:from>
    <xdr:to>
      <xdr:col>18</xdr:col>
      <xdr:colOff>152400</xdr:colOff>
      <xdr:row>214</xdr:row>
      <xdr:rowOff>160020</xdr:rowOff>
    </xdr:to>
    <xdr:graphicFrame macro="">
      <xdr:nvGraphicFramePr>
        <xdr:cNvPr id="84" name="Grafiek 8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487680</xdr:colOff>
      <xdr:row>15</xdr:row>
      <xdr:rowOff>160020</xdr:rowOff>
    </xdr:from>
    <xdr:to>
      <xdr:col>12</xdr:col>
      <xdr:colOff>266700</xdr:colOff>
      <xdr:row>21</xdr:row>
      <xdr:rowOff>21762</xdr:rowOff>
    </xdr:to>
    <xdr:sp macro="" textlink="">
      <xdr:nvSpPr>
        <xdr:cNvPr id="87" name="Tekstvak 1"/>
        <xdr:cNvSpPr txBox="1"/>
      </xdr:nvSpPr>
      <xdr:spPr>
        <a:xfrm>
          <a:off x="4754880" y="1623060"/>
          <a:ext cx="2827020" cy="959022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WAARDEN FREQUENTIES ZIJN NU ANDERS</a:t>
          </a:r>
        </a:p>
      </xdr:txBody>
    </xdr:sp>
    <xdr:clientData/>
  </xdr:twoCellAnchor>
  <xdr:twoCellAnchor>
    <xdr:from>
      <xdr:col>0</xdr:col>
      <xdr:colOff>68580</xdr:colOff>
      <xdr:row>73</xdr:row>
      <xdr:rowOff>129540</xdr:rowOff>
    </xdr:from>
    <xdr:to>
      <xdr:col>7</xdr:col>
      <xdr:colOff>83820</xdr:colOff>
      <xdr:row>93</xdr:row>
      <xdr:rowOff>76200</xdr:rowOff>
    </xdr:to>
    <xdr:graphicFrame macro="">
      <xdr:nvGraphicFramePr>
        <xdr:cNvPr id="44" name="Grafiek 4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335280</xdr:colOff>
      <xdr:row>89</xdr:row>
      <xdr:rowOff>68580</xdr:rowOff>
    </xdr:from>
    <xdr:to>
      <xdr:col>6</xdr:col>
      <xdr:colOff>510540</xdr:colOff>
      <xdr:row>91</xdr:row>
      <xdr:rowOff>129540</xdr:rowOff>
    </xdr:to>
    <xdr:sp macro="" textlink="">
      <xdr:nvSpPr>
        <xdr:cNvPr id="45" name="Rechthoek 44"/>
        <xdr:cNvSpPr/>
      </xdr:nvSpPr>
      <xdr:spPr>
        <a:xfrm>
          <a:off x="335280" y="4457700"/>
          <a:ext cx="3832860" cy="426720"/>
        </a:xfrm>
        <a:prstGeom prst="rect">
          <a:avLst/>
        </a:prstGeom>
        <a:solidFill>
          <a:srgbClr val="FF000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/>
            <a:t>                                                                              </a:t>
          </a:r>
          <a:endParaRPr lang="nl-NL" sz="1100" b="1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76200</xdr:colOff>
      <xdr:row>75</xdr:row>
      <xdr:rowOff>60960</xdr:rowOff>
    </xdr:from>
    <xdr:to>
      <xdr:col>3</xdr:col>
      <xdr:colOff>487680</xdr:colOff>
      <xdr:row>84</xdr:row>
      <xdr:rowOff>114300</xdr:rowOff>
    </xdr:to>
    <xdr:sp macro="" textlink="">
      <xdr:nvSpPr>
        <xdr:cNvPr id="46" name="Rechthoek 45"/>
        <xdr:cNvSpPr/>
      </xdr:nvSpPr>
      <xdr:spPr>
        <a:xfrm>
          <a:off x="1295400" y="1889760"/>
          <a:ext cx="1021080" cy="1699260"/>
        </a:xfrm>
        <a:prstGeom prst="rect">
          <a:avLst/>
        </a:prstGeom>
        <a:solidFill>
          <a:schemeClr val="accent1">
            <a:alpha val="26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 b="1">
              <a:solidFill>
                <a:schemeClr val="tx2"/>
              </a:solidFill>
            </a:rPr>
            <a:t>               </a:t>
          </a: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</xdr:txBody>
    </xdr:sp>
    <xdr:clientData/>
  </xdr:twoCellAnchor>
  <xdr:twoCellAnchor>
    <xdr:from>
      <xdr:col>0</xdr:col>
      <xdr:colOff>335280</xdr:colOff>
      <xdr:row>86</xdr:row>
      <xdr:rowOff>167640</xdr:rowOff>
    </xdr:from>
    <xdr:to>
      <xdr:col>3</xdr:col>
      <xdr:colOff>411480</xdr:colOff>
      <xdr:row>91</xdr:row>
      <xdr:rowOff>106680</xdr:rowOff>
    </xdr:to>
    <xdr:sp macro="" textlink="">
      <xdr:nvSpPr>
        <xdr:cNvPr id="48" name="Rechthoek 47"/>
        <xdr:cNvSpPr/>
      </xdr:nvSpPr>
      <xdr:spPr>
        <a:xfrm>
          <a:off x="335280" y="4008120"/>
          <a:ext cx="1905000" cy="853440"/>
        </a:xfrm>
        <a:prstGeom prst="rect">
          <a:avLst/>
        </a:prstGeom>
        <a:solidFill>
          <a:srgbClr val="92D05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0</xdr:col>
      <xdr:colOff>297180</xdr:colOff>
      <xdr:row>87</xdr:row>
      <xdr:rowOff>45720</xdr:rowOff>
    </xdr:from>
    <xdr:ext cx="810543" cy="264560"/>
    <xdr:sp macro="" textlink="">
      <xdr:nvSpPr>
        <xdr:cNvPr id="49" name="Tekstvak 48"/>
        <xdr:cNvSpPr txBox="1"/>
      </xdr:nvSpPr>
      <xdr:spPr>
        <a:xfrm>
          <a:off x="297180" y="406908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</a:t>
          </a:r>
        </a:p>
      </xdr:txBody>
    </xdr:sp>
    <xdr:clientData/>
  </xdr:oneCellAnchor>
  <xdr:twoCellAnchor>
    <xdr:from>
      <xdr:col>0</xdr:col>
      <xdr:colOff>335280</xdr:colOff>
      <xdr:row>84</xdr:row>
      <xdr:rowOff>106680</xdr:rowOff>
    </xdr:from>
    <xdr:to>
      <xdr:col>2</xdr:col>
      <xdr:colOff>381000</xdr:colOff>
      <xdr:row>91</xdr:row>
      <xdr:rowOff>129540</xdr:rowOff>
    </xdr:to>
    <xdr:sp macro="" textlink="">
      <xdr:nvSpPr>
        <xdr:cNvPr id="50" name="Rechthoek 49"/>
        <xdr:cNvSpPr/>
      </xdr:nvSpPr>
      <xdr:spPr>
        <a:xfrm>
          <a:off x="335280" y="3581400"/>
          <a:ext cx="1264920" cy="1303020"/>
        </a:xfrm>
        <a:prstGeom prst="rect">
          <a:avLst/>
        </a:prstGeom>
        <a:solidFill>
          <a:srgbClr val="7030A0">
            <a:alpha val="26000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 b="1">
              <a:solidFill>
                <a:schemeClr val="tx1"/>
              </a:solidFill>
            </a:rPr>
            <a:t>         </a:t>
          </a: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  <a:p>
          <a:pPr algn="ctr"/>
          <a:endParaRPr lang="nl-NL" sz="1100" b="1">
            <a:solidFill>
              <a:schemeClr val="tx1"/>
            </a:solidFill>
          </a:endParaRPr>
        </a:p>
      </xdr:txBody>
    </xdr:sp>
    <xdr:clientData/>
  </xdr:twoCellAnchor>
  <xdr:oneCellAnchor>
    <xdr:from>
      <xdr:col>4</xdr:col>
      <xdr:colOff>274320</xdr:colOff>
      <xdr:row>76</xdr:row>
      <xdr:rowOff>175260</xdr:rowOff>
    </xdr:from>
    <xdr:ext cx="184731" cy="264560"/>
    <xdr:sp macro="" textlink="">
      <xdr:nvSpPr>
        <xdr:cNvPr id="53" name="Tekstvak 52"/>
        <xdr:cNvSpPr txBox="1"/>
      </xdr:nvSpPr>
      <xdr:spPr>
        <a:xfrm>
          <a:off x="2712720" y="21869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twoCellAnchor>
    <xdr:from>
      <xdr:col>0</xdr:col>
      <xdr:colOff>518160</xdr:colOff>
      <xdr:row>86</xdr:row>
      <xdr:rowOff>7620</xdr:rowOff>
    </xdr:from>
    <xdr:to>
      <xdr:col>2</xdr:col>
      <xdr:colOff>83820</xdr:colOff>
      <xdr:row>87</xdr:row>
      <xdr:rowOff>0</xdr:rowOff>
    </xdr:to>
    <xdr:cxnSp macro="">
      <xdr:nvCxnSpPr>
        <xdr:cNvPr id="54" name="Rechte verbindingslijn 53"/>
        <xdr:cNvCxnSpPr/>
      </xdr:nvCxnSpPr>
      <xdr:spPr>
        <a:xfrm flipH="1" flipV="1">
          <a:off x="518160" y="3848100"/>
          <a:ext cx="784860" cy="175260"/>
        </a:xfrm>
        <a:prstGeom prst="line">
          <a:avLst/>
        </a:prstGeom>
        <a:ln w="19050">
          <a:solidFill>
            <a:srgbClr val="0070C0"/>
          </a:solidFill>
          <a:headEnd type="arrow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441960</xdr:colOff>
      <xdr:row>82</xdr:row>
      <xdr:rowOff>99060</xdr:rowOff>
    </xdr:from>
    <xdr:ext cx="1432252" cy="781240"/>
    <xdr:sp macro="" textlink="">
      <xdr:nvSpPr>
        <xdr:cNvPr id="55" name="Tekstvak 54"/>
        <xdr:cNvSpPr txBox="1"/>
      </xdr:nvSpPr>
      <xdr:spPr>
        <a:xfrm>
          <a:off x="2270760" y="3208020"/>
          <a:ext cx="1432252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2"/>
              </a:solidFill>
            </a:rPr>
            <a:t>OPPERVLAKTEN ~</a:t>
          </a:r>
        </a:p>
        <a:p>
          <a:r>
            <a:rPr lang="nl-NL" sz="1100" b="1">
              <a:solidFill>
                <a:schemeClr val="tx2"/>
              </a:solidFill>
            </a:rPr>
            <a:t> MAXIMALE QUANTA</a:t>
          </a:r>
        </a:p>
        <a:p>
          <a:r>
            <a:rPr lang="nl-NL" sz="1100" b="1">
              <a:solidFill>
                <a:schemeClr val="tx2"/>
              </a:solidFill>
            </a:rPr>
            <a:t>PIJLEN PROCES</a:t>
          </a:r>
          <a:r>
            <a:rPr lang="nl-NL" sz="1100" b="1">
              <a:solidFill>
                <a:schemeClr val="accent1"/>
              </a:solidFill>
            </a:rPr>
            <a:t> </a:t>
          </a:r>
        </a:p>
        <a:p>
          <a:r>
            <a:rPr lang="nl-NL" sz="1100" b="1">
              <a:solidFill>
                <a:srgbClr val="0070C0"/>
              </a:solidFill>
            </a:rPr>
            <a:t>GROEI</a:t>
          </a:r>
          <a:r>
            <a:rPr lang="nl-NL" sz="1100" b="1">
              <a:solidFill>
                <a:srgbClr val="C00000"/>
              </a:solidFill>
            </a:rPr>
            <a:t> </a:t>
          </a:r>
          <a:r>
            <a:rPr lang="nl-NL" sz="1100" b="1">
              <a:solidFill>
                <a:schemeClr val="tx1"/>
              </a:solidFill>
            </a:rPr>
            <a:t>EN</a:t>
          </a:r>
          <a:r>
            <a:rPr lang="nl-NL" sz="1100" b="1">
              <a:solidFill>
                <a:srgbClr val="C00000"/>
              </a:solidFill>
            </a:rPr>
            <a:t> </a:t>
          </a:r>
          <a:r>
            <a:rPr lang="nl-NL" sz="1100" b="1">
              <a:solidFill>
                <a:srgbClr val="E81EC2"/>
              </a:solidFill>
            </a:rPr>
            <a:t>TERUGVAL</a:t>
          </a:r>
        </a:p>
      </xdr:txBody>
    </xdr:sp>
    <xdr:clientData/>
  </xdr:oneCellAnchor>
  <xdr:oneCellAnchor>
    <xdr:from>
      <xdr:col>6</xdr:col>
      <xdr:colOff>83820</xdr:colOff>
      <xdr:row>89</xdr:row>
      <xdr:rowOff>60960</xdr:rowOff>
    </xdr:from>
    <xdr:ext cx="523990" cy="264560"/>
    <xdr:sp macro="" textlink="">
      <xdr:nvSpPr>
        <xdr:cNvPr id="56" name="Tekstvak 55"/>
        <xdr:cNvSpPr txBox="1"/>
      </xdr:nvSpPr>
      <xdr:spPr>
        <a:xfrm>
          <a:off x="3741420" y="4450080"/>
          <a:ext cx="52399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DAAR</a:t>
          </a:r>
          <a:endParaRPr lang="nl-NL" sz="1100" b="1" i="1"/>
        </a:p>
      </xdr:txBody>
    </xdr:sp>
    <xdr:clientData/>
  </xdr:oneCellAnchor>
  <xdr:oneCellAnchor>
    <xdr:from>
      <xdr:col>0</xdr:col>
      <xdr:colOff>83820</xdr:colOff>
      <xdr:row>84</xdr:row>
      <xdr:rowOff>91440</xdr:rowOff>
    </xdr:from>
    <xdr:ext cx="1097352" cy="264560"/>
    <xdr:sp macro="" textlink="">
      <xdr:nvSpPr>
        <xdr:cNvPr id="57" name="Tekstvak 56"/>
        <xdr:cNvSpPr txBox="1"/>
      </xdr:nvSpPr>
      <xdr:spPr>
        <a:xfrm>
          <a:off x="83820" y="3566160"/>
          <a:ext cx="10973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 3   QUANTA</a:t>
          </a:r>
        </a:p>
      </xdr:txBody>
    </xdr:sp>
    <xdr:clientData/>
  </xdr:oneCellAnchor>
  <xdr:oneCellAnchor>
    <xdr:from>
      <xdr:col>0</xdr:col>
      <xdr:colOff>274320</xdr:colOff>
      <xdr:row>89</xdr:row>
      <xdr:rowOff>144780</xdr:rowOff>
    </xdr:from>
    <xdr:ext cx="972317" cy="264560"/>
    <xdr:sp macro="" textlink="">
      <xdr:nvSpPr>
        <xdr:cNvPr id="58" name="Tekstvak 57"/>
        <xdr:cNvSpPr txBox="1"/>
      </xdr:nvSpPr>
      <xdr:spPr>
        <a:xfrm>
          <a:off x="274320" y="4533900"/>
          <a:ext cx="97231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1 QUANTUM</a:t>
          </a:r>
        </a:p>
      </xdr:txBody>
    </xdr:sp>
    <xdr:clientData/>
  </xdr:oneCellAnchor>
  <xdr:oneCellAnchor>
    <xdr:from>
      <xdr:col>0</xdr:col>
      <xdr:colOff>342900</xdr:colOff>
      <xdr:row>80</xdr:row>
      <xdr:rowOff>76200</xdr:rowOff>
    </xdr:from>
    <xdr:ext cx="770275" cy="264560"/>
    <xdr:sp macro="" textlink="">
      <xdr:nvSpPr>
        <xdr:cNvPr id="59" name="Tekstvak 58"/>
        <xdr:cNvSpPr txBox="1"/>
      </xdr:nvSpPr>
      <xdr:spPr>
        <a:xfrm>
          <a:off x="342900" y="2819400"/>
          <a:ext cx="7702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ETCETERA</a:t>
          </a:r>
        </a:p>
      </xdr:txBody>
    </xdr:sp>
    <xdr:clientData/>
  </xdr:oneCellAnchor>
  <xdr:twoCellAnchor>
    <xdr:from>
      <xdr:col>2</xdr:col>
      <xdr:colOff>259080</xdr:colOff>
      <xdr:row>86</xdr:row>
      <xdr:rowOff>129540</xdr:rowOff>
    </xdr:from>
    <xdr:to>
      <xdr:col>2</xdr:col>
      <xdr:colOff>381000</xdr:colOff>
      <xdr:row>87</xdr:row>
      <xdr:rowOff>68580</xdr:rowOff>
    </xdr:to>
    <xdr:sp macro="" textlink="">
      <xdr:nvSpPr>
        <xdr:cNvPr id="61" name="Ovaal 60"/>
        <xdr:cNvSpPr/>
      </xdr:nvSpPr>
      <xdr:spPr>
        <a:xfrm>
          <a:off x="1478280" y="397002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15240</xdr:colOff>
      <xdr:row>88</xdr:row>
      <xdr:rowOff>175260</xdr:rowOff>
    </xdr:from>
    <xdr:to>
      <xdr:col>2</xdr:col>
      <xdr:colOff>137160</xdr:colOff>
      <xdr:row>89</xdr:row>
      <xdr:rowOff>114300</xdr:rowOff>
    </xdr:to>
    <xdr:sp macro="" textlink="">
      <xdr:nvSpPr>
        <xdr:cNvPr id="64" name="Ovaal 63"/>
        <xdr:cNvSpPr/>
      </xdr:nvSpPr>
      <xdr:spPr>
        <a:xfrm>
          <a:off x="1234440" y="438150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2</xdr:col>
      <xdr:colOff>91440</xdr:colOff>
      <xdr:row>77</xdr:row>
      <xdr:rowOff>83820</xdr:rowOff>
    </xdr:from>
    <xdr:ext cx="1035155" cy="1125693"/>
    <xdr:sp macro="" textlink="">
      <xdr:nvSpPr>
        <xdr:cNvPr id="65" name="Tekstvak 64"/>
        <xdr:cNvSpPr txBox="1"/>
      </xdr:nvSpPr>
      <xdr:spPr>
        <a:xfrm>
          <a:off x="1310640" y="2278380"/>
          <a:ext cx="1035155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RODE STIPPEN</a:t>
          </a:r>
        </a:p>
        <a:p>
          <a:r>
            <a:rPr lang="nl-NL" sz="1100" b="1">
              <a:solidFill>
                <a:srgbClr val="C00000"/>
              </a:solidFill>
            </a:rPr>
            <a:t>INDICATIE </a:t>
          </a:r>
        </a:p>
        <a:p>
          <a:r>
            <a:rPr lang="nl-NL" sz="1100" b="1">
              <a:solidFill>
                <a:srgbClr val="C00000"/>
              </a:solidFill>
            </a:rPr>
            <a:t>RELATIEVE</a:t>
          </a:r>
        </a:p>
        <a:p>
          <a:r>
            <a:rPr lang="nl-NL" sz="1100" b="1">
              <a:solidFill>
                <a:srgbClr val="C00000"/>
              </a:solidFill>
            </a:rPr>
            <a:t>GEMIDDELDE </a:t>
          </a:r>
        </a:p>
        <a:p>
          <a:r>
            <a:rPr lang="nl-NL" sz="1100" b="1">
              <a:solidFill>
                <a:srgbClr val="C00000"/>
              </a:solidFill>
            </a:rPr>
            <a:t>POSITIES</a:t>
          </a:r>
        </a:p>
        <a:p>
          <a:r>
            <a:rPr lang="nl-NL" sz="1100" b="1">
              <a:solidFill>
                <a:srgbClr val="C00000"/>
              </a:solidFill>
            </a:rPr>
            <a:t>QUANTA </a:t>
          </a:r>
        </a:p>
      </xdr:txBody>
    </xdr:sp>
    <xdr:clientData/>
  </xdr:oneCellAnchor>
  <xdr:oneCellAnchor>
    <xdr:from>
      <xdr:col>2</xdr:col>
      <xdr:colOff>45720</xdr:colOff>
      <xdr:row>74</xdr:row>
      <xdr:rowOff>68580</xdr:rowOff>
    </xdr:from>
    <xdr:ext cx="1105944" cy="678180"/>
    <xdr:sp macro="" textlink="">
      <xdr:nvSpPr>
        <xdr:cNvPr id="66" name="Tekstvak 65"/>
        <xdr:cNvSpPr txBox="1"/>
      </xdr:nvSpPr>
      <xdr:spPr>
        <a:xfrm>
          <a:off x="1264920" y="1714500"/>
          <a:ext cx="1105944" cy="67818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        </a:t>
          </a:r>
        </a:p>
        <a:p>
          <a:r>
            <a:rPr lang="nl-NL" sz="1100" b="1"/>
            <a:t>QUANTUM PUT</a:t>
          </a:r>
        </a:p>
        <a:p>
          <a:r>
            <a:rPr lang="nl-NL" sz="1100" b="1"/>
            <a:t>       n </a:t>
          </a:r>
          <a:r>
            <a:rPr lang="nl-NL" sz="1100" b="1" u="sng"/>
            <a:t>&gt;</a:t>
          </a:r>
          <a:r>
            <a:rPr lang="nl-NL" sz="1100" b="1"/>
            <a:t> 2</a:t>
          </a:r>
        </a:p>
      </xdr:txBody>
    </xdr:sp>
    <xdr:clientData/>
  </xdr:oneCellAnchor>
  <xdr:oneCellAnchor>
    <xdr:from>
      <xdr:col>2</xdr:col>
      <xdr:colOff>15240</xdr:colOff>
      <xdr:row>89</xdr:row>
      <xdr:rowOff>38100</xdr:rowOff>
    </xdr:from>
    <xdr:ext cx="1065869" cy="264560"/>
    <xdr:sp macro="" textlink="">
      <xdr:nvSpPr>
        <xdr:cNvPr id="67" name="Tekstvak 66"/>
        <xdr:cNvSpPr txBox="1"/>
      </xdr:nvSpPr>
      <xdr:spPr>
        <a:xfrm>
          <a:off x="1234440" y="4427220"/>
          <a:ext cx="10658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HIER   OF           </a:t>
          </a:r>
        </a:p>
      </xdr:txBody>
    </xdr:sp>
    <xdr:clientData/>
  </xdr:oneCellAnchor>
  <xdr:twoCellAnchor>
    <xdr:from>
      <xdr:col>0</xdr:col>
      <xdr:colOff>472440</xdr:colOff>
      <xdr:row>83</xdr:row>
      <xdr:rowOff>137160</xdr:rowOff>
    </xdr:from>
    <xdr:to>
      <xdr:col>1</xdr:col>
      <xdr:colOff>152400</xdr:colOff>
      <xdr:row>84</xdr:row>
      <xdr:rowOff>121920</xdr:rowOff>
    </xdr:to>
    <xdr:cxnSp macro="">
      <xdr:nvCxnSpPr>
        <xdr:cNvPr id="68" name="Rechte verbindingslijn 67"/>
        <xdr:cNvCxnSpPr/>
      </xdr:nvCxnSpPr>
      <xdr:spPr>
        <a:xfrm>
          <a:off x="472440" y="3429000"/>
          <a:ext cx="289560" cy="16764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480060</xdr:colOff>
      <xdr:row>83</xdr:row>
      <xdr:rowOff>114300</xdr:rowOff>
    </xdr:from>
    <xdr:to>
      <xdr:col>1</xdr:col>
      <xdr:colOff>594360</xdr:colOff>
      <xdr:row>84</xdr:row>
      <xdr:rowOff>129540</xdr:rowOff>
    </xdr:to>
    <xdr:cxnSp macro="">
      <xdr:nvCxnSpPr>
        <xdr:cNvPr id="69" name="Rechte verbindingslijn 68"/>
        <xdr:cNvCxnSpPr/>
      </xdr:nvCxnSpPr>
      <xdr:spPr>
        <a:xfrm>
          <a:off x="480060" y="3406140"/>
          <a:ext cx="723900" cy="19812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510540</xdr:colOff>
      <xdr:row>85</xdr:row>
      <xdr:rowOff>160020</xdr:rowOff>
    </xdr:from>
    <xdr:to>
      <xdr:col>3</xdr:col>
      <xdr:colOff>449580</xdr:colOff>
      <xdr:row>87</xdr:row>
      <xdr:rowOff>0</xdr:rowOff>
    </xdr:to>
    <xdr:cxnSp macro="">
      <xdr:nvCxnSpPr>
        <xdr:cNvPr id="70" name="Rechte verbindingslijn 69"/>
        <xdr:cNvCxnSpPr/>
      </xdr:nvCxnSpPr>
      <xdr:spPr>
        <a:xfrm>
          <a:off x="510540" y="3817620"/>
          <a:ext cx="1767840" cy="20574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396240</xdr:colOff>
      <xdr:row>83</xdr:row>
      <xdr:rowOff>99060</xdr:rowOff>
    </xdr:from>
    <xdr:to>
      <xdr:col>3</xdr:col>
      <xdr:colOff>411480</xdr:colOff>
      <xdr:row>86</xdr:row>
      <xdr:rowOff>175260</xdr:rowOff>
    </xdr:to>
    <xdr:cxnSp macro="">
      <xdr:nvCxnSpPr>
        <xdr:cNvPr id="71" name="Rechte verbindingslijn 70"/>
        <xdr:cNvCxnSpPr/>
      </xdr:nvCxnSpPr>
      <xdr:spPr>
        <a:xfrm flipH="1" flipV="1">
          <a:off x="396240" y="3390900"/>
          <a:ext cx="1844040" cy="624840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419100</xdr:colOff>
      <xdr:row>85</xdr:row>
      <xdr:rowOff>152400</xdr:rowOff>
    </xdr:from>
    <xdr:to>
      <xdr:col>6</xdr:col>
      <xdr:colOff>449580</xdr:colOff>
      <xdr:row>89</xdr:row>
      <xdr:rowOff>68580</xdr:rowOff>
    </xdr:to>
    <xdr:cxnSp macro="">
      <xdr:nvCxnSpPr>
        <xdr:cNvPr id="72" name="Rechte verbindingslijn 71"/>
        <xdr:cNvCxnSpPr/>
      </xdr:nvCxnSpPr>
      <xdr:spPr>
        <a:xfrm flipH="1" flipV="1">
          <a:off x="419100" y="3810000"/>
          <a:ext cx="3688080" cy="647700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449580</xdr:colOff>
      <xdr:row>88</xdr:row>
      <xdr:rowOff>106680</xdr:rowOff>
    </xdr:from>
    <xdr:to>
      <xdr:col>6</xdr:col>
      <xdr:colOff>449580</xdr:colOff>
      <xdr:row>89</xdr:row>
      <xdr:rowOff>53340</xdr:rowOff>
    </xdr:to>
    <xdr:cxnSp macro="">
      <xdr:nvCxnSpPr>
        <xdr:cNvPr id="73" name="Rechte verbindingslijn met pijl 72"/>
        <xdr:cNvCxnSpPr/>
      </xdr:nvCxnSpPr>
      <xdr:spPr>
        <a:xfrm>
          <a:off x="449580" y="4312920"/>
          <a:ext cx="3657600" cy="129540"/>
        </a:xfrm>
        <a:prstGeom prst="straightConnector1">
          <a:avLst/>
        </a:prstGeom>
        <a:ln w="22225">
          <a:solidFill>
            <a:srgbClr val="0070C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525780</xdr:colOff>
      <xdr:row>74</xdr:row>
      <xdr:rowOff>83820</xdr:rowOff>
    </xdr:from>
    <xdr:to>
      <xdr:col>12</xdr:col>
      <xdr:colOff>579120</xdr:colOff>
      <xdr:row>93</xdr:row>
      <xdr:rowOff>81072</xdr:rowOff>
    </xdr:to>
    <xdr:pic>
      <xdr:nvPicPr>
        <xdr:cNvPr id="75" name="Afbeelding 7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1635" r="2269"/>
        <a:stretch>
          <a:fillRect/>
        </a:stretch>
      </xdr:blipFill>
      <xdr:spPr>
        <a:xfrm>
          <a:off x="4183380" y="1729740"/>
          <a:ext cx="3710940" cy="3471972"/>
        </a:xfrm>
        <a:prstGeom prst="rect">
          <a:avLst/>
        </a:prstGeom>
      </xdr:spPr>
    </xdr:pic>
    <xdr:clientData/>
  </xdr:twoCellAnchor>
  <xdr:twoCellAnchor>
    <xdr:from>
      <xdr:col>6</xdr:col>
      <xdr:colOff>320040</xdr:colOff>
      <xdr:row>87</xdr:row>
      <xdr:rowOff>175260</xdr:rowOff>
    </xdr:from>
    <xdr:to>
      <xdr:col>7</xdr:col>
      <xdr:colOff>76200</xdr:colOff>
      <xdr:row>88</xdr:row>
      <xdr:rowOff>0</xdr:rowOff>
    </xdr:to>
    <xdr:cxnSp macro="">
      <xdr:nvCxnSpPr>
        <xdr:cNvPr id="77" name="Rechte verbindingslijn 76"/>
        <xdr:cNvCxnSpPr/>
      </xdr:nvCxnSpPr>
      <xdr:spPr>
        <a:xfrm>
          <a:off x="3977640" y="4198620"/>
          <a:ext cx="365760" cy="7620"/>
        </a:xfrm>
        <a:prstGeom prst="line">
          <a:avLst/>
        </a:prstGeom>
        <a:ln w="19050">
          <a:solidFill>
            <a:schemeClr val="accent3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7620</xdr:colOff>
      <xdr:row>85</xdr:row>
      <xdr:rowOff>160020</xdr:rowOff>
    </xdr:from>
    <xdr:ext cx="819776" cy="264560"/>
    <xdr:sp macro="" textlink="">
      <xdr:nvSpPr>
        <xdr:cNvPr id="78" name="Tekstvak 77"/>
        <xdr:cNvSpPr txBox="1"/>
      </xdr:nvSpPr>
      <xdr:spPr>
        <a:xfrm>
          <a:off x="3665220" y="3817620"/>
          <a:ext cx="8197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GRENS  = 1</a:t>
          </a:r>
        </a:p>
      </xdr:txBody>
    </xdr:sp>
    <xdr:clientData/>
  </xdr:oneCellAnchor>
  <xdr:twoCellAnchor>
    <xdr:from>
      <xdr:col>6</xdr:col>
      <xdr:colOff>449580</xdr:colOff>
      <xdr:row>88</xdr:row>
      <xdr:rowOff>175260</xdr:rowOff>
    </xdr:from>
    <xdr:to>
      <xdr:col>6</xdr:col>
      <xdr:colOff>571500</xdr:colOff>
      <xdr:row>89</xdr:row>
      <xdr:rowOff>114300</xdr:rowOff>
    </xdr:to>
    <xdr:sp macro="" textlink="">
      <xdr:nvSpPr>
        <xdr:cNvPr id="79" name="Ovaal 78"/>
        <xdr:cNvSpPr/>
      </xdr:nvSpPr>
      <xdr:spPr>
        <a:xfrm>
          <a:off x="4107180" y="4381500"/>
          <a:ext cx="121920" cy="121920"/>
        </a:xfrm>
        <a:prstGeom prst="ellipse">
          <a:avLst/>
        </a:prstGeom>
        <a:solidFill>
          <a:schemeClr val="accent3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6</xdr:col>
      <xdr:colOff>396240</xdr:colOff>
      <xdr:row>91</xdr:row>
      <xdr:rowOff>160020</xdr:rowOff>
    </xdr:from>
    <xdr:ext cx="256160" cy="264560"/>
    <xdr:sp macro="" textlink="">
      <xdr:nvSpPr>
        <xdr:cNvPr id="80" name="Tekstvak 79"/>
        <xdr:cNvSpPr txBox="1"/>
      </xdr:nvSpPr>
      <xdr:spPr>
        <a:xfrm>
          <a:off x="4053840" y="4914900"/>
          <a:ext cx="256160" cy="2645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</a:t>
          </a:r>
        </a:p>
      </xdr:txBody>
    </xdr:sp>
    <xdr:clientData/>
  </xdr:oneCellAnchor>
  <xdr:oneCellAnchor>
    <xdr:from>
      <xdr:col>0</xdr:col>
      <xdr:colOff>251460</xdr:colOff>
      <xdr:row>92</xdr:row>
      <xdr:rowOff>129540</xdr:rowOff>
    </xdr:from>
    <xdr:ext cx="3864648" cy="264560"/>
    <xdr:sp macro="" textlink="">
      <xdr:nvSpPr>
        <xdr:cNvPr id="81" name="Tekstvak 80"/>
        <xdr:cNvSpPr txBox="1"/>
      </xdr:nvSpPr>
      <xdr:spPr>
        <a:xfrm>
          <a:off x="251460" y="5067300"/>
          <a:ext cx="38646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TEVENS SCHAAL VOOR INDICATIE RELATIEVE POSITIES QUANTA</a:t>
          </a:r>
        </a:p>
      </xdr:txBody>
    </xdr:sp>
    <xdr:clientData/>
  </xdr:oneCellAnchor>
  <xdr:twoCellAnchor>
    <xdr:from>
      <xdr:col>7</xdr:col>
      <xdr:colOff>487680</xdr:colOff>
      <xdr:row>73</xdr:row>
      <xdr:rowOff>160020</xdr:rowOff>
    </xdr:from>
    <xdr:to>
      <xdr:col>12</xdr:col>
      <xdr:colOff>266700</xdr:colOff>
      <xdr:row>79</xdr:row>
      <xdr:rowOff>21762</xdr:rowOff>
    </xdr:to>
    <xdr:sp macro="" textlink="">
      <xdr:nvSpPr>
        <xdr:cNvPr id="86" name="Tekstvak 1"/>
        <xdr:cNvSpPr txBox="1"/>
      </xdr:nvSpPr>
      <xdr:spPr>
        <a:xfrm>
          <a:off x="4754880" y="1623060"/>
          <a:ext cx="2827020" cy="959022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WAARDEN FREQUENTIES ZIJN NU ANDERS</a:t>
          </a:r>
        </a:p>
      </xdr:txBody>
    </xdr:sp>
    <xdr:clientData/>
  </xdr:twoCellAnchor>
  <xdr:twoCellAnchor>
    <xdr:from>
      <xdr:col>2</xdr:col>
      <xdr:colOff>396240</xdr:colOff>
      <xdr:row>84</xdr:row>
      <xdr:rowOff>114300</xdr:rowOff>
    </xdr:from>
    <xdr:to>
      <xdr:col>3</xdr:col>
      <xdr:colOff>487680</xdr:colOff>
      <xdr:row>86</xdr:row>
      <xdr:rowOff>175260</xdr:rowOff>
    </xdr:to>
    <xdr:sp macro="" textlink="">
      <xdr:nvSpPr>
        <xdr:cNvPr id="88" name="Rechthoek 87"/>
        <xdr:cNvSpPr/>
      </xdr:nvSpPr>
      <xdr:spPr>
        <a:xfrm>
          <a:off x="1615440" y="3589020"/>
          <a:ext cx="701040" cy="426720"/>
        </a:xfrm>
        <a:prstGeom prst="rect">
          <a:avLst/>
        </a:prstGeom>
        <a:solidFill>
          <a:schemeClr val="accent1">
            <a:alpha val="26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nl-NL" sz="1100" b="1">
              <a:solidFill>
                <a:schemeClr val="tx2"/>
              </a:solidFill>
            </a:rPr>
            <a:t>               </a:t>
          </a: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  <a:p>
          <a:pPr algn="ctr"/>
          <a:endParaRPr lang="nl-NL" sz="1100" b="1">
            <a:solidFill>
              <a:schemeClr val="tx2"/>
            </a:solidFill>
          </a:endParaRPr>
        </a:p>
      </xdr:txBody>
    </xdr:sp>
    <xdr:clientData/>
  </xdr:twoCellAnchor>
  <xdr:twoCellAnchor>
    <xdr:from>
      <xdr:col>3</xdr:col>
      <xdr:colOff>198120</xdr:colOff>
      <xdr:row>84</xdr:row>
      <xdr:rowOff>53340</xdr:rowOff>
    </xdr:from>
    <xdr:to>
      <xdr:col>3</xdr:col>
      <xdr:colOff>320040</xdr:colOff>
      <xdr:row>84</xdr:row>
      <xdr:rowOff>175260</xdr:rowOff>
    </xdr:to>
    <xdr:sp macro="" textlink="">
      <xdr:nvSpPr>
        <xdr:cNvPr id="89" name="Ovaal 88"/>
        <xdr:cNvSpPr/>
      </xdr:nvSpPr>
      <xdr:spPr>
        <a:xfrm>
          <a:off x="2026920" y="352806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541020</xdr:colOff>
      <xdr:row>84</xdr:row>
      <xdr:rowOff>53340</xdr:rowOff>
    </xdr:from>
    <xdr:to>
      <xdr:col>3</xdr:col>
      <xdr:colOff>53340</xdr:colOff>
      <xdr:row>84</xdr:row>
      <xdr:rowOff>175260</xdr:rowOff>
    </xdr:to>
    <xdr:sp macro="" textlink="">
      <xdr:nvSpPr>
        <xdr:cNvPr id="90" name="Ovaal 89"/>
        <xdr:cNvSpPr/>
      </xdr:nvSpPr>
      <xdr:spPr>
        <a:xfrm>
          <a:off x="1760220" y="352806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160020</xdr:colOff>
      <xdr:row>86</xdr:row>
      <xdr:rowOff>129540</xdr:rowOff>
    </xdr:from>
    <xdr:to>
      <xdr:col>3</xdr:col>
      <xdr:colOff>281940</xdr:colOff>
      <xdr:row>87</xdr:row>
      <xdr:rowOff>68580</xdr:rowOff>
    </xdr:to>
    <xdr:sp macro="" textlink="">
      <xdr:nvSpPr>
        <xdr:cNvPr id="91" name="Ovaal 90"/>
        <xdr:cNvSpPr/>
      </xdr:nvSpPr>
      <xdr:spPr>
        <a:xfrm>
          <a:off x="1988820" y="397002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411480</xdr:colOff>
      <xdr:row>81</xdr:row>
      <xdr:rowOff>152400</xdr:rowOff>
    </xdr:from>
    <xdr:to>
      <xdr:col>2</xdr:col>
      <xdr:colOff>276935</xdr:colOff>
      <xdr:row>84</xdr:row>
      <xdr:rowOff>78815</xdr:rowOff>
    </xdr:to>
    <xdr:cxnSp macro="">
      <xdr:nvCxnSpPr>
        <xdr:cNvPr id="92" name="Rechte verbindingslijn 91"/>
        <xdr:cNvCxnSpPr>
          <a:stCxn id="94" idx="1"/>
        </xdr:cNvCxnSpPr>
      </xdr:nvCxnSpPr>
      <xdr:spPr>
        <a:xfrm flipH="1" flipV="1">
          <a:off x="411480" y="3078480"/>
          <a:ext cx="1084655" cy="475055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518160</xdr:colOff>
      <xdr:row>83</xdr:row>
      <xdr:rowOff>121920</xdr:rowOff>
    </xdr:from>
    <xdr:to>
      <xdr:col>2</xdr:col>
      <xdr:colOff>315035</xdr:colOff>
      <xdr:row>84</xdr:row>
      <xdr:rowOff>101675</xdr:rowOff>
    </xdr:to>
    <xdr:cxnSp macro="">
      <xdr:nvCxnSpPr>
        <xdr:cNvPr id="93" name="Rechte verbindingslijn 92"/>
        <xdr:cNvCxnSpPr/>
      </xdr:nvCxnSpPr>
      <xdr:spPr>
        <a:xfrm>
          <a:off x="518160" y="3413760"/>
          <a:ext cx="1016075" cy="162635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259080</xdr:colOff>
      <xdr:row>84</xdr:row>
      <xdr:rowOff>60960</xdr:rowOff>
    </xdr:from>
    <xdr:to>
      <xdr:col>2</xdr:col>
      <xdr:colOff>381000</xdr:colOff>
      <xdr:row>85</xdr:row>
      <xdr:rowOff>0</xdr:rowOff>
    </xdr:to>
    <xdr:sp macro="" textlink="">
      <xdr:nvSpPr>
        <xdr:cNvPr id="94" name="Ovaal 93"/>
        <xdr:cNvSpPr/>
      </xdr:nvSpPr>
      <xdr:spPr>
        <a:xfrm>
          <a:off x="1478280" y="353568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68580</xdr:colOff>
      <xdr:row>99</xdr:row>
      <xdr:rowOff>129540</xdr:rowOff>
    </xdr:from>
    <xdr:to>
      <xdr:col>7</xdr:col>
      <xdr:colOff>83820</xdr:colOff>
      <xdr:row>119</xdr:row>
      <xdr:rowOff>76200</xdr:rowOff>
    </xdr:to>
    <xdr:graphicFrame macro="">
      <xdr:nvGraphicFramePr>
        <xdr:cNvPr id="60" name="Grafiek 5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oneCellAnchor>
    <xdr:from>
      <xdr:col>4</xdr:col>
      <xdr:colOff>22860</xdr:colOff>
      <xdr:row>111</xdr:row>
      <xdr:rowOff>160020</xdr:rowOff>
    </xdr:from>
    <xdr:ext cx="810543" cy="264560"/>
    <xdr:sp macro="" textlink="">
      <xdr:nvSpPr>
        <xdr:cNvPr id="76" name="Tekstvak 75"/>
        <xdr:cNvSpPr txBox="1"/>
      </xdr:nvSpPr>
      <xdr:spPr>
        <a:xfrm>
          <a:off x="2461260" y="19255740"/>
          <a:ext cx="8105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2 QUANTA</a:t>
          </a:r>
        </a:p>
      </xdr:txBody>
    </xdr:sp>
    <xdr:clientData/>
  </xdr:oneCellAnchor>
  <xdr:oneCellAnchor>
    <xdr:from>
      <xdr:col>4</xdr:col>
      <xdr:colOff>274320</xdr:colOff>
      <xdr:row>102</xdr:row>
      <xdr:rowOff>175260</xdr:rowOff>
    </xdr:from>
    <xdr:ext cx="184731" cy="264560"/>
    <xdr:sp macro="" textlink="">
      <xdr:nvSpPr>
        <xdr:cNvPr id="95" name="Tekstvak 94"/>
        <xdr:cNvSpPr txBox="1"/>
      </xdr:nvSpPr>
      <xdr:spPr>
        <a:xfrm>
          <a:off x="2712720" y="1283208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endParaRPr lang="nl-NL" sz="1100"/>
        </a:p>
      </xdr:txBody>
    </xdr:sp>
    <xdr:clientData/>
  </xdr:oneCellAnchor>
  <xdr:twoCellAnchor>
    <xdr:from>
      <xdr:col>0</xdr:col>
      <xdr:colOff>518160</xdr:colOff>
      <xdr:row>112</xdr:row>
      <xdr:rowOff>7620</xdr:rowOff>
    </xdr:from>
    <xdr:to>
      <xdr:col>2</xdr:col>
      <xdr:colOff>83820</xdr:colOff>
      <xdr:row>113</xdr:row>
      <xdr:rowOff>0</xdr:rowOff>
    </xdr:to>
    <xdr:cxnSp macro="">
      <xdr:nvCxnSpPr>
        <xdr:cNvPr id="96" name="Rechte verbindingslijn 95"/>
        <xdr:cNvCxnSpPr/>
      </xdr:nvCxnSpPr>
      <xdr:spPr>
        <a:xfrm flipH="1" flipV="1">
          <a:off x="518160" y="14493240"/>
          <a:ext cx="784860" cy="175260"/>
        </a:xfrm>
        <a:prstGeom prst="line">
          <a:avLst/>
        </a:prstGeom>
        <a:ln w="19050">
          <a:solidFill>
            <a:srgbClr val="0070C0"/>
          </a:solidFill>
          <a:headEnd type="arrow"/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15240</xdr:colOff>
      <xdr:row>105</xdr:row>
      <xdr:rowOff>175260</xdr:rowOff>
    </xdr:from>
    <xdr:ext cx="1409873" cy="436786"/>
    <xdr:sp macro="" textlink="">
      <xdr:nvSpPr>
        <xdr:cNvPr id="97" name="Tekstvak 96"/>
        <xdr:cNvSpPr txBox="1"/>
      </xdr:nvSpPr>
      <xdr:spPr>
        <a:xfrm>
          <a:off x="2453640" y="18173700"/>
          <a:ext cx="1409873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tx1"/>
              </a:solidFill>
            </a:rPr>
            <a:t>PIJLEN PROCES </a:t>
          </a:r>
        </a:p>
        <a:p>
          <a:r>
            <a:rPr lang="nl-NL" sz="1100" b="1">
              <a:solidFill>
                <a:srgbClr val="0070C0"/>
              </a:solidFill>
            </a:rPr>
            <a:t>GROEI</a:t>
          </a:r>
          <a:r>
            <a:rPr lang="nl-NL" sz="1100" b="1">
              <a:solidFill>
                <a:srgbClr val="C00000"/>
              </a:solidFill>
            </a:rPr>
            <a:t> </a:t>
          </a:r>
          <a:r>
            <a:rPr lang="nl-NL" sz="1100" b="1">
              <a:solidFill>
                <a:schemeClr val="tx1"/>
              </a:solidFill>
            </a:rPr>
            <a:t>EN</a:t>
          </a:r>
          <a:r>
            <a:rPr lang="nl-NL" sz="1100" b="1">
              <a:solidFill>
                <a:srgbClr val="C00000"/>
              </a:solidFill>
            </a:rPr>
            <a:t> </a:t>
          </a:r>
          <a:r>
            <a:rPr lang="nl-NL" sz="1100" b="1">
              <a:solidFill>
                <a:srgbClr val="E81EC2"/>
              </a:solidFill>
            </a:rPr>
            <a:t>TERUGVAL</a:t>
          </a:r>
        </a:p>
      </xdr:txBody>
    </xdr:sp>
    <xdr:clientData/>
  </xdr:oneCellAnchor>
  <xdr:oneCellAnchor>
    <xdr:from>
      <xdr:col>6</xdr:col>
      <xdr:colOff>83820</xdr:colOff>
      <xdr:row>115</xdr:row>
      <xdr:rowOff>60960</xdr:rowOff>
    </xdr:from>
    <xdr:ext cx="523990" cy="264560"/>
    <xdr:sp macro="" textlink="">
      <xdr:nvSpPr>
        <xdr:cNvPr id="98" name="Tekstvak 97"/>
        <xdr:cNvSpPr txBox="1"/>
      </xdr:nvSpPr>
      <xdr:spPr>
        <a:xfrm>
          <a:off x="3741420" y="15095220"/>
          <a:ext cx="52399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DAAR</a:t>
          </a:r>
          <a:endParaRPr lang="nl-NL" sz="1100" b="1" i="1"/>
        </a:p>
      </xdr:txBody>
    </xdr:sp>
    <xdr:clientData/>
  </xdr:oneCellAnchor>
  <xdr:oneCellAnchor>
    <xdr:from>
      <xdr:col>3</xdr:col>
      <xdr:colOff>426720</xdr:colOff>
      <xdr:row>109</xdr:row>
      <xdr:rowOff>91440</xdr:rowOff>
    </xdr:from>
    <xdr:ext cx="1097352" cy="264560"/>
    <xdr:sp macro="" textlink="">
      <xdr:nvSpPr>
        <xdr:cNvPr id="99" name="Tekstvak 98"/>
        <xdr:cNvSpPr txBox="1"/>
      </xdr:nvSpPr>
      <xdr:spPr>
        <a:xfrm>
          <a:off x="2255520" y="18821400"/>
          <a:ext cx="10973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      3   QUANTA</a:t>
          </a:r>
        </a:p>
      </xdr:txBody>
    </xdr:sp>
    <xdr:clientData/>
  </xdr:oneCellAnchor>
  <xdr:oneCellAnchor>
    <xdr:from>
      <xdr:col>4</xdr:col>
      <xdr:colOff>0</xdr:colOff>
      <xdr:row>115</xdr:row>
      <xdr:rowOff>38100</xdr:rowOff>
    </xdr:from>
    <xdr:ext cx="972317" cy="264560"/>
    <xdr:sp macro="" textlink="">
      <xdr:nvSpPr>
        <xdr:cNvPr id="100" name="Tekstvak 99"/>
        <xdr:cNvSpPr txBox="1"/>
      </xdr:nvSpPr>
      <xdr:spPr>
        <a:xfrm>
          <a:off x="2438400" y="19865340"/>
          <a:ext cx="97231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 1 QUANTUM</a:t>
          </a:r>
        </a:p>
      </xdr:txBody>
    </xdr:sp>
    <xdr:clientData/>
  </xdr:oneCellAnchor>
  <xdr:oneCellAnchor>
    <xdr:from>
      <xdr:col>0</xdr:col>
      <xdr:colOff>342900</xdr:colOff>
      <xdr:row>106</xdr:row>
      <xdr:rowOff>76200</xdr:rowOff>
    </xdr:from>
    <xdr:ext cx="770275" cy="264560"/>
    <xdr:sp macro="" textlink="">
      <xdr:nvSpPr>
        <xdr:cNvPr id="101" name="Tekstvak 100"/>
        <xdr:cNvSpPr txBox="1"/>
      </xdr:nvSpPr>
      <xdr:spPr>
        <a:xfrm>
          <a:off x="342900" y="13464540"/>
          <a:ext cx="77027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ETCETERA</a:t>
          </a:r>
        </a:p>
      </xdr:txBody>
    </xdr:sp>
    <xdr:clientData/>
  </xdr:oneCellAnchor>
  <xdr:twoCellAnchor>
    <xdr:from>
      <xdr:col>2</xdr:col>
      <xdr:colOff>259080</xdr:colOff>
      <xdr:row>112</xdr:row>
      <xdr:rowOff>129540</xdr:rowOff>
    </xdr:from>
    <xdr:to>
      <xdr:col>2</xdr:col>
      <xdr:colOff>381000</xdr:colOff>
      <xdr:row>113</xdr:row>
      <xdr:rowOff>68580</xdr:rowOff>
    </xdr:to>
    <xdr:sp macro="" textlink="">
      <xdr:nvSpPr>
        <xdr:cNvPr id="102" name="Ovaal 101"/>
        <xdr:cNvSpPr/>
      </xdr:nvSpPr>
      <xdr:spPr>
        <a:xfrm>
          <a:off x="1478280" y="1461516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15240</xdr:colOff>
      <xdr:row>114</xdr:row>
      <xdr:rowOff>175260</xdr:rowOff>
    </xdr:from>
    <xdr:to>
      <xdr:col>2</xdr:col>
      <xdr:colOff>137160</xdr:colOff>
      <xdr:row>115</xdr:row>
      <xdr:rowOff>114300</xdr:rowOff>
    </xdr:to>
    <xdr:sp macro="" textlink="">
      <xdr:nvSpPr>
        <xdr:cNvPr id="103" name="Ovaal 102"/>
        <xdr:cNvSpPr/>
      </xdr:nvSpPr>
      <xdr:spPr>
        <a:xfrm>
          <a:off x="1234440" y="1502664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2</xdr:col>
      <xdr:colOff>91440</xdr:colOff>
      <xdr:row>103</xdr:row>
      <xdr:rowOff>83820</xdr:rowOff>
    </xdr:from>
    <xdr:ext cx="1035155" cy="1125693"/>
    <xdr:sp macro="" textlink="">
      <xdr:nvSpPr>
        <xdr:cNvPr id="104" name="Tekstvak 103"/>
        <xdr:cNvSpPr txBox="1"/>
      </xdr:nvSpPr>
      <xdr:spPr>
        <a:xfrm>
          <a:off x="1310640" y="12923520"/>
          <a:ext cx="1035155" cy="1125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RODE STIPPEN</a:t>
          </a:r>
        </a:p>
        <a:p>
          <a:r>
            <a:rPr lang="nl-NL" sz="1100" b="1">
              <a:solidFill>
                <a:srgbClr val="C00000"/>
              </a:solidFill>
            </a:rPr>
            <a:t>INDICATIE </a:t>
          </a:r>
        </a:p>
        <a:p>
          <a:r>
            <a:rPr lang="nl-NL" sz="1100" b="1">
              <a:solidFill>
                <a:srgbClr val="C00000"/>
              </a:solidFill>
            </a:rPr>
            <a:t>RELATIEVE</a:t>
          </a:r>
        </a:p>
        <a:p>
          <a:r>
            <a:rPr lang="nl-NL" sz="1100" b="1">
              <a:solidFill>
                <a:srgbClr val="C00000"/>
              </a:solidFill>
            </a:rPr>
            <a:t>GEMIDDELDE </a:t>
          </a:r>
        </a:p>
        <a:p>
          <a:r>
            <a:rPr lang="nl-NL" sz="1100" b="1">
              <a:solidFill>
                <a:srgbClr val="C00000"/>
              </a:solidFill>
            </a:rPr>
            <a:t>POSITIES</a:t>
          </a:r>
        </a:p>
        <a:p>
          <a:r>
            <a:rPr lang="nl-NL" sz="1100" b="1">
              <a:solidFill>
                <a:srgbClr val="C00000"/>
              </a:solidFill>
            </a:rPr>
            <a:t>QUANTA </a:t>
          </a:r>
        </a:p>
      </xdr:txBody>
    </xdr:sp>
    <xdr:clientData/>
  </xdr:oneCellAnchor>
  <xdr:oneCellAnchor>
    <xdr:from>
      <xdr:col>2</xdr:col>
      <xdr:colOff>15240</xdr:colOff>
      <xdr:row>115</xdr:row>
      <xdr:rowOff>38100</xdr:rowOff>
    </xdr:from>
    <xdr:ext cx="1065869" cy="264560"/>
    <xdr:sp macro="" textlink="">
      <xdr:nvSpPr>
        <xdr:cNvPr id="106" name="Tekstvak 105"/>
        <xdr:cNvSpPr txBox="1"/>
      </xdr:nvSpPr>
      <xdr:spPr>
        <a:xfrm>
          <a:off x="1234440" y="15072360"/>
          <a:ext cx="10658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HIER   OF           </a:t>
          </a:r>
        </a:p>
      </xdr:txBody>
    </xdr:sp>
    <xdr:clientData/>
  </xdr:oneCellAnchor>
  <xdr:twoCellAnchor>
    <xdr:from>
      <xdr:col>0</xdr:col>
      <xdr:colOff>472440</xdr:colOff>
      <xdr:row>109</xdr:row>
      <xdr:rowOff>137160</xdr:rowOff>
    </xdr:from>
    <xdr:to>
      <xdr:col>1</xdr:col>
      <xdr:colOff>152400</xdr:colOff>
      <xdr:row>110</xdr:row>
      <xdr:rowOff>121920</xdr:rowOff>
    </xdr:to>
    <xdr:cxnSp macro="">
      <xdr:nvCxnSpPr>
        <xdr:cNvPr id="107" name="Rechte verbindingslijn 106"/>
        <xdr:cNvCxnSpPr/>
      </xdr:nvCxnSpPr>
      <xdr:spPr>
        <a:xfrm>
          <a:off x="472440" y="14074140"/>
          <a:ext cx="289560" cy="16764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480060</xdr:colOff>
      <xdr:row>109</xdr:row>
      <xdr:rowOff>114300</xdr:rowOff>
    </xdr:from>
    <xdr:to>
      <xdr:col>1</xdr:col>
      <xdr:colOff>594360</xdr:colOff>
      <xdr:row>110</xdr:row>
      <xdr:rowOff>129540</xdr:rowOff>
    </xdr:to>
    <xdr:cxnSp macro="">
      <xdr:nvCxnSpPr>
        <xdr:cNvPr id="108" name="Rechte verbindingslijn 107"/>
        <xdr:cNvCxnSpPr/>
      </xdr:nvCxnSpPr>
      <xdr:spPr>
        <a:xfrm>
          <a:off x="480060" y="14051280"/>
          <a:ext cx="723900" cy="19812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510540</xdr:colOff>
      <xdr:row>111</xdr:row>
      <xdr:rowOff>160020</xdr:rowOff>
    </xdr:from>
    <xdr:to>
      <xdr:col>3</xdr:col>
      <xdr:colOff>449580</xdr:colOff>
      <xdr:row>113</xdr:row>
      <xdr:rowOff>0</xdr:rowOff>
    </xdr:to>
    <xdr:cxnSp macro="">
      <xdr:nvCxnSpPr>
        <xdr:cNvPr id="109" name="Rechte verbindingslijn 108"/>
        <xdr:cNvCxnSpPr/>
      </xdr:nvCxnSpPr>
      <xdr:spPr>
        <a:xfrm>
          <a:off x="510540" y="14462760"/>
          <a:ext cx="1767840" cy="205740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396240</xdr:colOff>
      <xdr:row>109</xdr:row>
      <xdr:rowOff>99060</xdr:rowOff>
    </xdr:from>
    <xdr:to>
      <xdr:col>3</xdr:col>
      <xdr:colOff>411480</xdr:colOff>
      <xdr:row>112</xdr:row>
      <xdr:rowOff>175260</xdr:rowOff>
    </xdr:to>
    <xdr:cxnSp macro="">
      <xdr:nvCxnSpPr>
        <xdr:cNvPr id="110" name="Rechte verbindingslijn 109"/>
        <xdr:cNvCxnSpPr/>
      </xdr:nvCxnSpPr>
      <xdr:spPr>
        <a:xfrm flipH="1" flipV="1">
          <a:off x="396240" y="14036040"/>
          <a:ext cx="1844040" cy="624840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419100</xdr:colOff>
      <xdr:row>111</xdr:row>
      <xdr:rowOff>152400</xdr:rowOff>
    </xdr:from>
    <xdr:to>
      <xdr:col>6</xdr:col>
      <xdr:colOff>449580</xdr:colOff>
      <xdr:row>115</xdr:row>
      <xdr:rowOff>68580</xdr:rowOff>
    </xdr:to>
    <xdr:cxnSp macro="">
      <xdr:nvCxnSpPr>
        <xdr:cNvPr id="111" name="Rechte verbindingslijn 110"/>
        <xdr:cNvCxnSpPr/>
      </xdr:nvCxnSpPr>
      <xdr:spPr>
        <a:xfrm flipH="1" flipV="1">
          <a:off x="419100" y="14455140"/>
          <a:ext cx="3688080" cy="647700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449580</xdr:colOff>
      <xdr:row>114</xdr:row>
      <xdr:rowOff>106680</xdr:rowOff>
    </xdr:from>
    <xdr:to>
      <xdr:col>6</xdr:col>
      <xdr:colOff>449580</xdr:colOff>
      <xdr:row>115</xdr:row>
      <xdr:rowOff>53340</xdr:rowOff>
    </xdr:to>
    <xdr:cxnSp macro="">
      <xdr:nvCxnSpPr>
        <xdr:cNvPr id="112" name="Rechte verbindingslijn met pijl 111"/>
        <xdr:cNvCxnSpPr/>
      </xdr:nvCxnSpPr>
      <xdr:spPr>
        <a:xfrm>
          <a:off x="449580" y="14958060"/>
          <a:ext cx="3657600" cy="129540"/>
        </a:xfrm>
        <a:prstGeom prst="straightConnector1">
          <a:avLst/>
        </a:prstGeom>
        <a:ln w="22225">
          <a:solidFill>
            <a:srgbClr val="0070C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525780</xdr:colOff>
      <xdr:row>100</xdr:row>
      <xdr:rowOff>83820</xdr:rowOff>
    </xdr:from>
    <xdr:to>
      <xdr:col>12</xdr:col>
      <xdr:colOff>579120</xdr:colOff>
      <xdr:row>119</xdr:row>
      <xdr:rowOff>81072</xdr:rowOff>
    </xdr:to>
    <xdr:pic>
      <xdr:nvPicPr>
        <xdr:cNvPr id="113" name="Afbeelding 11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1635" r="2269"/>
        <a:stretch>
          <a:fillRect/>
        </a:stretch>
      </xdr:blipFill>
      <xdr:spPr>
        <a:xfrm>
          <a:off x="4183380" y="12374880"/>
          <a:ext cx="3710940" cy="3471972"/>
        </a:xfrm>
        <a:prstGeom prst="rect">
          <a:avLst/>
        </a:prstGeom>
      </xdr:spPr>
    </xdr:pic>
    <xdr:clientData/>
  </xdr:twoCellAnchor>
  <xdr:twoCellAnchor>
    <xdr:from>
      <xdr:col>6</xdr:col>
      <xdr:colOff>320040</xdr:colOff>
      <xdr:row>113</xdr:row>
      <xdr:rowOff>175260</xdr:rowOff>
    </xdr:from>
    <xdr:to>
      <xdr:col>7</xdr:col>
      <xdr:colOff>76200</xdr:colOff>
      <xdr:row>114</xdr:row>
      <xdr:rowOff>0</xdr:rowOff>
    </xdr:to>
    <xdr:cxnSp macro="">
      <xdr:nvCxnSpPr>
        <xdr:cNvPr id="114" name="Rechte verbindingslijn 113"/>
        <xdr:cNvCxnSpPr/>
      </xdr:nvCxnSpPr>
      <xdr:spPr>
        <a:xfrm>
          <a:off x="3977640" y="14843760"/>
          <a:ext cx="365760" cy="7620"/>
        </a:xfrm>
        <a:prstGeom prst="line">
          <a:avLst/>
        </a:prstGeom>
        <a:ln w="19050">
          <a:solidFill>
            <a:schemeClr val="accent3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7620</xdr:colOff>
      <xdr:row>111</xdr:row>
      <xdr:rowOff>160020</xdr:rowOff>
    </xdr:from>
    <xdr:ext cx="819776" cy="264560"/>
    <xdr:sp macro="" textlink="">
      <xdr:nvSpPr>
        <xdr:cNvPr id="115" name="Tekstvak 114"/>
        <xdr:cNvSpPr txBox="1"/>
      </xdr:nvSpPr>
      <xdr:spPr>
        <a:xfrm>
          <a:off x="3665220" y="14462760"/>
          <a:ext cx="8197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GRENS  = 1</a:t>
          </a:r>
        </a:p>
      </xdr:txBody>
    </xdr:sp>
    <xdr:clientData/>
  </xdr:oneCellAnchor>
  <xdr:twoCellAnchor>
    <xdr:from>
      <xdr:col>6</xdr:col>
      <xdr:colOff>449580</xdr:colOff>
      <xdr:row>114</xdr:row>
      <xdr:rowOff>175260</xdr:rowOff>
    </xdr:from>
    <xdr:to>
      <xdr:col>6</xdr:col>
      <xdr:colOff>571500</xdr:colOff>
      <xdr:row>115</xdr:row>
      <xdr:rowOff>114300</xdr:rowOff>
    </xdr:to>
    <xdr:sp macro="" textlink="">
      <xdr:nvSpPr>
        <xdr:cNvPr id="116" name="Ovaal 115"/>
        <xdr:cNvSpPr/>
      </xdr:nvSpPr>
      <xdr:spPr>
        <a:xfrm>
          <a:off x="4107180" y="15026640"/>
          <a:ext cx="121920" cy="121920"/>
        </a:xfrm>
        <a:prstGeom prst="ellipse">
          <a:avLst/>
        </a:prstGeom>
        <a:solidFill>
          <a:schemeClr val="accent3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oneCellAnchor>
    <xdr:from>
      <xdr:col>6</xdr:col>
      <xdr:colOff>396240</xdr:colOff>
      <xdr:row>117</xdr:row>
      <xdr:rowOff>160020</xdr:rowOff>
    </xdr:from>
    <xdr:ext cx="256160" cy="264560"/>
    <xdr:sp macro="" textlink="">
      <xdr:nvSpPr>
        <xdr:cNvPr id="117" name="Tekstvak 116"/>
        <xdr:cNvSpPr txBox="1"/>
      </xdr:nvSpPr>
      <xdr:spPr>
        <a:xfrm>
          <a:off x="4053840" y="15560040"/>
          <a:ext cx="256160" cy="2645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</a:t>
          </a:r>
        </a:p>
      </xdr:txBody>
    </xdr:sp>
    <xdr:clientData/>
  </xdr:oneCellAnchor>
  <xdr:oneCellAnchor>
    <xdr:from>
      <xdr:col>0</xdr:col>
      <xdr:colOff>251460</xdr:colOff>
      <xdr:row>118</xdr:row>
      <xdr:rowOff>129540</xdr:rowOff>
    </xdr:from>
    <xdr:ext cx="3864648" cy="264560"/>
    <xdr:sp macro="" textlink="">
      <xdr:nvSpPr>
        <xdr:cNvPr id="118" name="Tekstvak 117"/>
        <xdr:cNvSpPr txBox="1"/>
      </xdr:nvSpPr>
      <xdr:spPr>
        <a:xfrm>
          <a:off x="251460" y="15712440"/>
          <a:ext cx="38646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C00000"/>
              </a:solidFill>
            </a:rPr>
            <a:t>TEVENS SCHAAL VOOR INDICATIE RELATIEVE POSITIES QUANTA</a:t>
          </a:r>
        </a:p>
      </xdr:txBody>
    </xdr:sp>
    <xdr:clientData/>
  </xdr:oneCellAnchor>
  <xdr:twoCellAnchor>
    <xdr:from>
      <xdr:col>7</xdr:col>
      <xdr:colOff>487680</xdr:colOff>
      <xdr:row>99</xdr:row>
      <xdr:rowOff>160020</xdr:rowOff>
    </xdr:from>
    <xdr:to>
      <xdr:col>12</xdr:col>
      <xdr:colOff>266700</xdr:colOff>
      <xdr:row>105</xdr:row>
      <xdr:rowOff>21762</xdr:rowOff>
    </xdr:to>
    <xdr:sp macro="" textlink="">
      <xdr:nvSpPr>
        <xdr:cNvPr id="119" name="Tekstvak 1"/>
        <xdr:cNvSpPr txBox="1"/>
      </xdr:nvSpPr>
      <xdr:spPr>
        <a:xfrm>
          <a:off x="4754880" y="12268200"/>
          <a:ext cx="2827020" cy="959022"/>
        </a:xfrm>
        <a:prstGeom prst="rect">
          <a:avLst/>
        </a:prstGeom>
      </xdr:spPr>
      <xdr:txBody>
        <a:bodyPr wrap="square" rtlCol="0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nl-NL" sz="1100" b="1">
              <a:solidFill>
                <a:schemeClr val="accent3">
                  <a:lumMod val="50000"/>
                </a:schemeClr>
              </a:solidFill>
            </a:rPr>
            <a:t>WAARDEN FREQUENTIES ZIJN NU ANDERS</a:t>
          </a:r>
        </a:p>
      </xdr:txBody>
    </xdr:sp>
    <xdr:clientData/>
  </xdr:twoCellAnchor>
  <xdr:twoCellAnchor>
    <xdr:from>
      <xdr:col>3</xdr:col>
      <xdr:colOff>198120</xdr:colOff>
      <xdr:row>110</xdr:row>
      <xdr:rowOff>53340</xdr:rowOff>
    </xdr:from>
    <xdr:to>
      <xdr:col>3</xdr:col>
      <xdr:colOff>320040</xdr:colOff>
      <xdr:row>110</xdr:row>
      <xdr:rowOff>175260</xdr:rowOff>
    </xdr:to>
    <xdr:sp macro="" textlink="">
      <xdr:nvSpPr>
        <xdr:cNvPr id="121" name="Ovaal 120"/>
        <xdr:cNvSpPr/>
      </xdr:nvSpPr>
      <xdr:spPr>
        <a:xfrm>
          <a:off x="2026920" y="1417320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541020</xdr:colOff>
      <xdr:row>110</xdr:row>
      <xdr:rowOff>53340</xdr:rowOff>
    </xdr:from>
    <xdr:to>
      <xdr:col>3</xdr:col>
      <xdr:colOff>53340</xdr:colOff>
      <xdr:row>110</xdr:row>
      <xdr:rowOff>175260</xdr:rowOff>
    </xdr:to>
    <xdr:sp macro="" textlink="">
      <xdr:nvSpPr>
        <xdr:cNvPr id="122" name="Ovaal 121"/>
        <xdr:cNvSpPr/>
      </xdr:nvSpPr>
      <xdr:spPr>
        <a:xfrm>
          <a:off x="1760220" y="1417320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160020</xdr:colOff>
      <xdr:row>112</xdr:row>
      <xdr:rowOff>129540</xdr:rowOff>
    </xdr:from>
    <xdr:to>
      <xdr:col>3</xdr:col>
      <xdr:colOff>281940</xdr:colOff>
      <xdr:row>113</xdr:row>
      <xdr:rowOff>68580</xdr:rowOff>
    </xdr:to>
    <xdr:sp macro="" textlink="">
      <xdr:nvSpPr>
        <xdr:cNvPr id="123" name="Ovaal 122"/>
        <xdr:cNvSpPr/>
      </xdr:nvSpPr>
      <xdr:spPr>
        <a:xfrm>
          <a:off x="1988820" y="1461516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0</xdr:col>
      <xdr:colOff>411480</xdr:colOff>
      <xdr:row>107</xdr:row>
      <xdr:rowOff>152400</xdr:rowOff>
    </xdr:from>
    <xdr:to>
      <xdr:col>2</xdr:col>
      <xdr:colOff>276935</xdr:colOff>
      <xdr:row>110</xdr:row>
      <xdr:rowOff>78815</xdr:rowOff>
    </xdr:to>
    <xdr:cxnSp macro="">
      <xdr:nvCxnSpPr>
        <xdr:cNvPr id="124" name="Rechte verbindingslijn 123"/>
        <xdr:cNvCxnSpPr>
          <a:stCxn id="126" idx="1"/>
        </xdr:cNvCxnSpPr>
      </xdr:nvCxnSpPr>
      <xdr:spPr>
        <a:xfrm flipH="1" flipV="1">
          <a:off x="411480" y="13723620"/>
          <a:ext cx="1084655" cy="475055"/>
        </a:xfrm>
        <a:prstGeom prst="line">
          <a:avLst/>
        </a:prstGeom>
        <a:ln w="19050">
          <a:solidFill>
            <a:srgbClr val="E81EC2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518160</xdr:colOff>
      <xdr:row>109</xdr:row>
      <xdr:rowOff>121920</xdr:rowOff>
    </xdr:from>
    <xdr:to>
      <xdr:col>2</xdr:col>
      <xdr:colOff>315035</xdr:colOff>
      <xdr:row>110</xdr:row>
      <xdr:rowOff>101675</xdr:rowOff>
    </xdr:to>
    <xdr:cxnSp macro="">
      <xdr:nvCxnSpPr>
        <xdr:cNvPr id="125" name="Rechte verbindingslijn 124"/>
        <xdr:cNvCxnSpPr/>
      </xdr:nvCxnSpPr>
      <xdr:spPr>
        <a:xfrm>
          <a:off x="518160" y="14058900"/>
          <a:ext cx="1016075" cy="162635"/>
        </a:xfrm>
        <a:prstGeom prst="line">
          <a:avLst/>
        </a:prstGeom>
        <a:ln w="19050">
          <a:solidFill>
            <a:srgbClr val="0070C0"/>
          </a:solidFill>
          <a:headEnd type="none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259080</xdr:colOff>
      <xdr:row>110</xdr:row>
      <xdr:rowOff>60960</xdr:rowOff>
    </xdr:from>
    <xdr:to>
      <xdr:col>2</xdr:col>
      <xdr:colOff>381000</xdr:colOff>
      <xdr:row>111</xdr:row>
      <xdr:rowOff>0</xdr:rowOff>
    </xdr:to>
    <xdr:sp macro="" textlink="">
      <xdr:nvSpPr>
        <xdr:cNvPr id="126" name="Ovaal 125"/>
        <xdr:cNvSpPr/>
      </xdr:nvSpPr>
      <xdr:spPr>
        <a:xfrm>
          <a:off x="1478280" y="14180820"/>
          <a:ext cx="121920" cy="12192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</xdr:wsDr>
</file>

<file path=xl/drawings/drawing29.xml><?xml version="1.0" encoding="utf-8"?>
<c:userShapes xmlns:c="http://schemas.openxmlformats.org/drawingml/2006/chart">
  <cdr:relSizeAnchor xmlns:cdr="http://schemas.openxmlformats.org/drawingml/2006/chartDrawing">
    <cdr:from>
      <cdr:x>0.52135</cdr:x>
      <cdr:y>0.20455</cdr:y>
    </cdr:from>
    <cdr:to>
      <cdr:x>0.73488</cdr:x>
      <cdr:y>0.59196</cdr:y>
    </cdr:to>
    <cdr:sp macro="" textlink="">
      <cdr:nvSpPr>
        <cdr:cNvPr id="4" name="Tekstvak 3"/>
        <cdr:cNvSpPr txBox="1"/>
      </cdr:nvSpPr>
      <cdr:spPr>
        <a:xfrm xmlns:a="http://schemas.openxmlformats.org/drawingml/2006/main">
          <a:off x="2232650" y="737263"/>
          <a:ext cx="914430" cy="13963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REFERENTIE VERHOUDING</a:t>
          </a:r>
        </a:p>
        <a:p xmlns:a="http://schemas.openxmlformats.org/drawingml/2006/main">
          <a:r>
            <a:rPr lang="nl-NL" sz="1100" b="1"/>
            <a:t>VOOR TOTALE MAXIMALE </a:t>
          </a:r>
        </a:p>
        <a:p xmlns:a="http://schemas.openxmlformats.org/drawingml/2006/main">
          <a:r>
            <a:rPr lang="nl-NL" sz="1100" b="1"/>
            <a:t>KINETISCHE ENERGIE</a:t>
          </a:r>
        </a:p>
        <a:p xmlns:a="http://schemas.openxmlformats.org/drawingml/2006/main">
          <a:r>
            <a:rPr lang="nl-NL" sz="1100" b="1"/>
            <a:t>BIJ ENKEL QUANTUM = 1</a:t>
          </a:r>
        </a:p>
        <a:p xmlns:a="http://schemas.openxmlformats.org/drawingml/2006/main">
          <a:endParaRPr lang="nl-NL" sz="1100" b="1" baseline="0"/>
        </a:p>
        <a:p xmlns:a="http://schemas.openxmlformats.org/drawingml/2006/main">
          <a:r>
            <a:rPr lang="nl-NL" sz="1100" b="1"/>
            <a:t>PER QUANTA 1/n</a:t>
          </a:r>
        </a:p>
      </cdr:txBody>
    </cdr:sp>
  </cdr:relSizeAnchor>
  <cdr:relSizeAnchor xmlns:cdr="http://schemas.openxmlformats.org/drawingml/2006/chartDrawing">
    <cdr:from>
      <cdr:x>0.0427</cdr:x>
      <cdr:y>0</cdr:y>
    </cdr:from>
    <cdr:to>
      <cdr:x>0.25623</cdr:x>
      <cdr:y>0.26608</cdr:y>
    </cdr:to>
    <cdr:sp macro="" textlink="">
      <cdr:nvSpPr>
        <cdr:cNvPr id="5" name="Tekstvak 4"/>
        <cdr:cNvSpPr txBox="1"/>
      </cdr:nvSpPr>
      <cdr:spPr>
        <a:xfrm xmlns:a="http://schemas.openxmlformats.org/drawingml/2006/main">
          <a:off x="182880" y="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FREQUENTIE VERHOUDING n</a:t>
          </a:r>
        </a:p>
      </cdr:txBody>
    </cdr:sp>
  </cdr:relSizeAnchor>
  <cdr:relSizeAnchor xmlns:cdr="http://schemas.openxmlformats.org/drawingml/2006/chartDrawing">
    <cdr:from>
      <cdr:x>0.51779</cdr:x>
      <cdr:y>0.09937</cdr:y>
    </cdr:from>
    <cdr:to>
      <cdr:x>0.73132</cdr:x>
      <cdr:y>0.35307</cdr:y>
    </cdr:to>
    <cdr:sp macro="" textlink="">
      <cdr:nvSpPr>
        <cdr:cNvPr id="6" name="Tekstvak 5"/>
        <cdr:cNvSpPr txBox="1"/>
      </cdr:nvSpPr>
      <cdr:spPr>
        <a:xfrm xmlns:a="http://schemas.openxmlformats.org/drawingml/2006/main">
          <a:off x="2217420" y="35814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ORBITALS AAN ZELFDE KANT</a:t>
          </a:r>
        </a:p>
      </cdr:txBody>
    </cdr:sp>
  </cdr:relSizeAnchor>
  <cdr:relSizeAnchor xmlns:cdr="http://schemas.openxmlformats.org/drawingml/2006/chartDrawing">
    <cdr:from>
      <cdr:x>0.95552</cdr:x>
      <cdr:y>0.04414</cdr:y>
    </cdr:from>
    <cdr:to>
      <cdr:x>0.95907</cdr:x>
      <cdr:y>0.79281</cdr:y>
    </cdr:to>
    <cdr:sp macro="" textlink="">
      <cdr:nvSpPr>
        <cdr:cNvPr id="3" name="Rechte verbindingslijn 2"/>
        <cdr:cNvSpPr/>
      </cdr:nvSpPr>
      <cdr:spPr>
        <a:xfrm xmlns:a="http://schemas.openxmlformats.org/drawingml/2006/main" flipH="1" flipV="1">
          <a:off x="4091960" y="159086"/>
          <a:ext cx="15220" cy="2698414"/>
        </a:xfrm>
        <a:prstGeom xmlns:a="http://schemas.openxmlformats.org/drawingml/2006/main" prst="line">
          <a:avLst/>
        </a:prstGeom>
        <a:ln xmlns:a="http://schemas.openxmlformats.org/drawingml/2006/main" w="22225">
          <a:solidFill>
            <a:schemeClr val="accent3">
              <a:lumMod val="5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</c:userShapes>
</file>

<file path=xl/drawings/drawing30.xml><?xml version="1.0" encoding="utf-8"?>
<c:userShapes xmlns:c="http://schemas.openxmlformats.org/drawingml/2006/chart">
  <cdr:relSizeAnchor xmlns:cdr="http://schemas.openxmlformats.org/drawingml/2006/chartDrawing">
    <cdr:from>
      <cdr:x>0.27</cdr:x>
      <cdr:y>0.82965</cdr:y>
    </cdr:from>
    <cdr:to>
      <cdr:x>0.74167</cdr:x>
      <cdr:y>0.90929</cdr:y>
    </cdr:to>
    <cdr:sp macro="" textlink="">
      <cdr:nvSpPr>
        <cdr:cNvPr id="2" name="Tekstvak 1"/>
        <cdr:cNvSpPr txBox="1"/>
      </cdr:nvSpPr>
      <cdr:spPr>
        <a:xfrm xmlns:a="http://schemas.openxmlformats.org/drawingml/2006/main">
          <a:off x="1234440" y="2857500"/>
          <a:ext cx="2156460" cy="27432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Ekmax PER QUANTUM / Ekmax ENKEL QUANTUM</a:t>
          </a:r>
        </a:p>
      </cdr:txBody>
    </cdr:sp>
  </cdr:relSizeAnchor>
  <cdr:relSizeAnchor xmlns:cdr="http://schemas.openxmlformats.org/drawingml/2006/chartDrawing">
    <cdr:from>
      <cdr:x>0.12167</cdr:x>
      <cdr:y>0.0531</cdr:y>
    </cdr:from>
    <cdr:to>
      <cdr:x>0.32167</cdr:x>
      <cdr:y>0.31858</cdr:y>
    </cdr:to>
    <cdr:sp macro="" textlink="">
      <cdr:nvSpPr>
        <cdr:cNvPr id="3" name="Tekstvak 1"/>
        <cdr:cNvSpPr txBox="1"/>
      </cdr:nvSpPr>
      <cdr:spPr>
        <a:xfrm xmlns:a="http://schemas.openxmlformats.org/drawingml/2006/main">
          <a:off x="556260" y="18288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Calibri"/>
            </a:defRPr>
          </a:lvl1pPr>
          <a:lvl2pPr marL="457200" indent="0">
            <a:defRPr sz="1100">
              <a:latin typeface="Calibri"/>
            </a:defRPr>
          </a:lvl2pPr>
          <a:lvl3pPr marL="914400" indent="0">
            <a:defRPr sz="1100">
              <a:latin typeface="Calibri"/>
            </a:defRPr>
          </a:lvl3pPr>
          <a:lvl4pPr marL="1371600" indent="0">
            <a:defRPr sz="1100">
              <a:latin typeface="Calibri"/>
            </a:defRPr>
          </a:lvl4pPr>
          <a:lvl5pPr marL="1828800" indent="0">
            <a:defRPr sz="1100">
              <a:latin typeface="Calibri"/>
            </a:defRPr>
          </a:lvl5pPr>
          <a:lvl6pPr marL="2286000" indent="0">
            <a:defRPr sz="1100">
              <a:latin typeface="Calibri"/>
            </a:defRPr>
          </a:lvl6pPr>
          <a:lvl7pPr marL="2743200" indent="0">
            <a:defRPr sz="1100">
              <a:latin typeface="Calibri"/>
            </a:defRPr>
          </a:lvl7pPr>
          <a:lvl8pPr marL="3200400" indent="0">
            <a:defRPr sz="1100">
              <a:latin typeface="Calibri"/>
            </a:defRPr>
          </a:lvl8pPr>
          <a:lvl9pPr marL="3657600" indent="0">
            <a:defRPr sz="1100">
              <a:latin typeface="Calibri"/>
            </a:defRPr>
          </a:lvl9pPr>
        </a:lstStyle>
        <a:p xmlns:a="http://schemas.openxmlformats.org/drawingml/2006/main">
          <a:r>
            <a:rPr lang="nl-NL" sz="1100" b="1">
              <a:solidFill>
                <a:schemeClr val="accent3">
                  <a:lumMod val="50000"/>
                </a:schemeClr>
              </a:solidFill>
            </a:rPr>
            <a:t>ORBITALS DOOR DE </a:t>
          </a:r>
        </a:p>
        <a:p xmlns:a="http://schemas.openxmlformats.org/drawingml/2006/main">
          <a:r>
            <a:rPr lang="nl-NL" sz="1100" b="1">
              <a:solidFill>
                <a:schemeClr val="accent3">
                  <a:lumMod val="50000"/>
                </a:schemeClr>
              </a:solidFill>
            </a:rPr>
            <a:t>ATOOMOPENING </a:t>
          </a:r>
        </a:p>
        <a:p xmlns:a="http://schemas.openxmlformats.org/drawingml/2006/main">
          <a:r>
            <a:rPr lang="nl-NL" sz="1100" b="1">
              <a:solidFill>
                <a:schemeClr val="accent3">
                  <a:lumMod val="50000"/>
                </a:schemeClr>
              </a:solidFill>
            </a:rPr>
            <a:t>= VOLLEDIGE </a:t>
          </a:r>
        </a:p>
        <a:p xmlns:a="http://schemas.openxmlformats.org/drawingml/2006/main">
          <a:r>
            <a:rPr lang="nl-NL" sz="1100" b="1">
              <a:solidFill>
                <a:schemeClr val="accent3">
                  <a:lumMod val="50000"/>
                </a:schemeClr>
              </a:solidFill>
            </a:rPr>
            <a:t>TUNNELING</a:t>
          </a:r>
        </a:p>
      </cdr:txBody>
    </cdr:sp>
  </cdr:relSizeAnchor>
</c:userShapes>
</file>

<file path=xl/drawings/drawing31.xml><?xml version="1.0" encoding="utf-8"?>
<c:userShapes xmlns:c="http://schemas.openxmlformats.org/drawingml/2006/chart">
  <cdr:relSizeAnchor xmlns:cdr="http://schemas.openxmlformats.org/drawingml/2006/chartDrawing">
    <cdr:from>
      <cdr:x>0.52135</cdr:x>
      <cdr:y>0.18764</cdr:y>
    </cdr:from>
    <cdr:to>
      <cdr:x>0.73488</cdr:x>
      <cdr:y>0.57505</cdr:y>
    </cdr:to>
    <cdr:sp macro="" textlink="">
      <cdr:nvSpPr>
        <cdr:cNvPr id="4" name="Tekstvak 3"/>
        <cdr:cNvSpPr txBox="1"/>
      </cdr:nvSpPr>
      <cdr:spPr>
        <a:xfrm xmlns:a="http://schemas.openxmlformats.org/drawingml/2006/main">
          <a:off x="2232645" y="676312"/>
          <a:ext cx="914429" cy="1396327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REFERENTIE VERHOUDING</a:t>
          </a:r>
        </a:p>
        <a:p xmlns:a="http://schemas.openxmlformats.org/drawingml/2006/main">
          <a:r>
            <a:rPr lang="nl-NL" sz="1100" b="1"/>
            <a:t>VOOR TOTALE MAXIMALE </a:t>
          </a:r>
        </a:p>
        <a:p xmlns:a="http://schemas.openxmlformats.org/drawingml/2006/main">
          <a:r>
            <a:rPr lang="nl-NL" sz="1100" b="1"/>
            <a:t>KINETISCHE ENERGIE</a:t>
          </a:r>
        </a:p>
        <a:p xmlns:a="http://schemas.openxmlformats.org/drawingml/2006/main">
          <a:r>
            <a:rPr lang="nl-NL" sz="1100" b="1"/>
            <a:t>BIJ ENKEL QUANTUM = 1</a:t>
          </a:r>
          <a:endParaRPr lang="nl-NL" sz="1100" b="1" baseline="0"/>
        </a:p>
        <a:p xmlns:a="http://schemas.openxmlformats.org/drawingml/2006/main">
          <a:r>
            <a:rPr lang="nl-NL" sz="1100" b="1"/>
            <a:t>PER QUANTA 1/n</a:t>
          </a:r>
        </a:p>
      </cdr:txBody>
    </cdr:sp>
  </cdr:relSizeAnchor>
  <cdr:relSizeAnchor xmlns:cdr="http://schemas.openxmlformats.org/drawingml/2006/chartDrawing">
    <cdr:from>
      <cdr:x>0.0427</cdr:x>
      <cdr:y>0</cdr:y>
    </cdr:from>
    <cdr:to>
      <cdr:x>0.25623</cdr:x>
      <cdr:y>0.26608</cdr:y>
    </cdr:to>
    <cdr:sp macro="" textlink="">
      <cdr:nvSpPr>
        <cdr:cNvPr id="5" name="Tekstvak 4"/>
        <cdr:cNvSpPr txBox="1"/>
      </cdr:nvSpPr>
      <cdr:spPr>
        <a:xfrm xmlns:a="http://schemas.openxmlformats.org/drawingml/2006/main">
          <a:off x="182880" y="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FREQUENTIE VERHOUDING n</a:t>
          </a:r>
        </a:p>
      </cdr:txBody>
    </cdr:sp>
  </cdr:relSizeAnchor>
  <cdr:relSizeAnchor xmlns:cdr="http://schemas.openxmlformats.org/drawingml/2006/chartDrawing">
    <cdr:from>
      <cdr:x>0.51779</cdr:x>
      <cdr:y>0.09937</cdr:y>
    </cdr:from>
    <cdr:to>
      <cdr:x>0.73132</cdr:x>
      <cdr:y>0.35307</cdr:y>
    </cdr:to>
    <cdr:sp macro="" textlink="">
      <cdr:nvSpPr>
        <cdr:cNvPr id="6" name="Tekstvak 5"/>
        <cdr:cNvSpPr txBox="1"/>
      </cdr:nvSpPr>
      <cdr:spPr>
        <a:xfrm xmlns:a="http://schemas.openxmlformats.org/drawingml/2006/main">
          <a:off x="2217420" y="35814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ORBITALS AAN ZELFDE KANT</a:t>
          </a:r>
        </a:p>
      </cdr:txBody>
    </cdr:sp>
  </cdr:relSizeAnchor>
  <cdr:relSizeAnchor xmlns:cdr="http://schemas.openxmlformats.org/drawingml/2006/chartDrawing">
    <cdr:from>
      <cdr:x>0.95552</cdr:x>
      <cdr:y>0.04414</cdr:y>
    </cdr:from>
    <cdr:to>
      <cdr:x>0.95907</cdr:x>
      <cdr:y>0.79281</cdr:y>
    </cdr:to>
    <cdr:sp macro="" textlink="">
      <cdr:nvSpPr>
        <cdr:cNvPr id="3" name="Rechte verbindingslijn 2"/>
        <cdr:cNvSpPr/>
      </cdr:nvSpPr>
      <cdr:spPr>
        <a:xfrm xmlns:a="http://schemas.openxmlformats.org/drawingml/2006/main" flipH="1" flipV="1">
          <a:off x="4091960" y="159086"/>
          <a:ext cx="15220" cy="2698414"/>
        </a:xfrm>
        <a:prstGeom xmlns:a="http://schemas.openxmlformats.org/drawingml/2006/main" prst="line">
          <a:avLst/>
        </a:prstGeom>
        <a:ln xmlns:a="http://schemas.openxmlformats.org/drawingml/2006/main" w="22225">
          <a:solidFill>
            <a:schemeClr val="accent3">
              <a:lumMod val="5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</c:userShapes>
</file>

<file path=xl/drawings/drawing32.xml><?xml version="1.0" encoding="utf-8"?>
<c:userShapes xmlns:c="http://schemas.openxmlformats.org/drawingml/2006/chart">
  <cdr:relSizeAnchor xmlns:cdr="http://schemas.openxmlformats.org/drawingml/2006/chartDrawing">
    <cdr:from>
      <cdr:x>0.0427</cdr:x>
      <cdr:y>0</cdr:y>
    </cdr:from>
    <cdr:to>
      <cdr:x>0.25623</cdr:x>
      <cdr:y>0.26608</cdr:y>
    </cdr:to>
    <cdr:sp macro="" textlink="">
      <cdr:nvSpPr>
        <cdr:cNvPr id="5" name="Tekstvak 4"/>
        <cdr:cNvSpPr txBox="1"/>
      </cdr:nvSpPr>
      <cdr:spPr>
        <a:xfrm xmlns:a="http://schemas.openxmlformats.org/drawingml/2006/main">
          <a:off x="182880" y="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FREQUENTIE VERHOUDING n</a:t>
          </a:r>
        </a:p>
      </cdr:txBody>
    </cdr:sp>
  </cdr:relSizeAnchor>
  <cdr:relSizeAnchor xmlns:cdr="http://schemas.openxmlformats.org/drawingml/2006/chartDrawing">
    <cdr:from>
      <cdr:x>0.51779</cdr:x>
      <cdr:y>0.09937</cdr:y>
    </cdr:from>
    <cdr:to>
      <cdr:x>0.73132</cdr:x>
      <cdr:y>0.35307</cdr:y>
    </cdr:to>
    <cdr:sp macro="" textlink="">
      <cdr:nvSpPr>
        <cdr:cNvPr id="6" name="Tekstvak 5"/>
        <cdr:cNvSpPr txBox="1"/>
      </cdr:nvSpPr>
      <cdr:spPr>
        <a:xfrm xmlns:a="http://schemas.openxmlformats.org/drawingml/2006/main">
          <a:off x="2217420" y="358140"/>
          <a:ext cx="914400" cy="91440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nl-NL" sz="1100" b="1"/>
            <a:t>ORBITALS AAN ZELFDE KANT</a:t>
          </a:r>
        </a:p>
      </cdr:txBody>
    </cdr:sp>
  </cdr:relSizeAnchor>
  <cdr:relSizeAnchor xmlns:cdr="http://schemas.openxmlformats.org/drawingml/2006/chartDrawing">
    <cdr:from>
      <cdr:x>0.95552</cdr:x>
      <cdr:y>0.04414</cdr:y>
    </cdr:from>
    <cdr:to>
      <cdr:x>0.95907</cdr:x>
      <cdr:y>0.79281</cdr:y>
    </cdr:to>
    <cdr:sp macro="" textlink="">
      <cdr:nvSpPr>
        <cdr:cNvPr id="3" name="Rechte verbindingslijn 2"/>
        <cdr:cNvSpPr/>
      </cdr:nvSpPr>
      <cdr:spPr>
        <a:xfrm xmlns:a="http://schemas.openxmlformats.org/drawingml/2006/main" flipH="1" flipV="1">
          <a:off x="4091960" y="159086"/>
          <a:ext cx="15220" cy="2698414"/>
        </a:xfrm>
        <a:prstGeom xmlns:a="http://schemas.openxmlformats.org/drawingml/2006/main" prst="line">
          <a:avLst/>
        </a:prstGeom>
        <a:ln xmlns:a="http://schemas.openxmlformats.org/drawingml/2006/main" w="22225">
          <a:solidFill>
            <a:schemeClr val="accent3">
              <a:lumMod val="50000"/>
            </a:schemeClr>
          </a:solidFill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</c:userShapes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312420</xdr:colOff>
      <xdr:row>27</xdr:row>
      <xdr:rowOff>76200</xdr:rowOff>
    </xdr:from>
    <xdr:to>
      <xdr:col>15</xdr:col>
      <xdr:colOff>7620</xdr:colOff>
      <xdr:row>42</xdr:row>
      <xdr:rowOff>76200</xdr:rowOff>
    </xdr:to>
    <xdr:graphicFrame macro="">
      <xdr:nvGraphicFramePr>
        <xdr:cNvPr id="8" name="Grafiek 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10</xdr:col>
      <xdr:colOff>335280</xdr:colOff>
      <xdr:row>30</xdr:row>
      <xdr:rowOff>106680</xdr:rowOff>
    </xdr:from>
    <xdr:ext cx="1901996" cy="953466"/>
    <xdr:sp macro="" textlink="">
      <xdr:nvSpPr>
        <xdr:cNvPr id="5" name="Tekstvak 4"/>
        <xdr:cNvSpPr txBox="1"/>
      </xdr:nvSpPr>
      <xdr:spPr>
        <a:xfrm>
          <a:off x="6431280" y="5958840"/>
          <a:ext cx="1901996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GEWOGEN MET </a:t>
          </a:r>
        </a:p>
        <a:p>
          <a:r>
            <a:rPr lang="nl-NL" sz="1100" b="1"/>
            <a:t>EEN NORMALE VERDELING</a:t>
          </a:r>
        </a:p>
        <a:p>
          <a:r>
            <a:rPr lang="nl-NL" sz="1100" b="1"/>
            <a:t>VOOR DE SNELHEID</a:t>
          </a:r>
        </a:p>
        <a:p>
          <a:r>
            <a:rPr lang="nl-NL" sz="1100" b="1"/>
            <a:t>EN UITGEZET TEGEN GRADEN</a:t>
          </a:r>
        </a:p>
        <a:p>
          <a:endParaRPr lang="nl-NL" sz="1100" b="1"/>
        </a:p>
      </xdr:txBody>
    </xdr:sp>
    <xdr:clientData/>
  </xdr:oneCellAnchor>
  <xdr:twoCellAnchor>
    <xdr:from>
      <xdr:col>0</xdr:col>
      <xdr:colOff>0</xdr:colOff>
      <xdr:row>27</xdr:row>
      <xdr:rowOff>83820</xdr:rowOff>
    </xdr:from>
    <xdr:to>
      <xdr:col>7</xdr:col>
      <xdr:colOff>304800</xdr:colOff>
      <xdr:row>42</xdr:row>
      <xdr:rowOff>83820</xdr:rowOff>
    </xdr:to>
    <xdr:graphicFrame macro="">
      <xdr:nvGraphicFramePr>
        <xdr:cNvPr id="6" name="Grafiek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oneCellAnchor>
    <xdr:from>
      <xdr:col>1</xdr:col>
      <xdr:colOff>320040</xdr:colOff>
      <xdr:row>155</xdr:row>
      <xdr:rowOff>38100</xdr:rowOff>
    </xdr:from>
    <xdr:ext cx="2138727" cy="468077"/>
    <xdr:sp macro="" textlink="">
      <xdr:nvSpPr>
        <xdr:cNvPr id="9" name="Tekstvak 8"/>
        <xdr:cNvSpPr txBox="1"/>
      </xdr:nvSpPr>
      <xdr:spPr>
        <a:xfrm>
          <a:off x="929640" y="18874740"/>
          <a:ext cx="2138727" cy="4680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chemeClr val="tx2"/>
              </a:solidFill>
            </a:rPr>
            <a:t>KANSDICHTHEID</a:t>
          </a:r>
        </a:p>
        <a:p>
          <a:r>
            <a:rPr lang="nl-NL" sz="1200" b="1" baseline="0">
              <a:solidFill>
                <a:schemeClr val="tx2"/>
              </a:solidFill>
            </a:rPr>
            <a:t>PDF(X) = 1/ { </a:t>
          </a:r>
          <a:r>
            <a:rPr lang="el-GR" sz="1200" b="1" baseline="0">
              <a:solidFill>
                <a:schemeClr val="tx2"/>
              </a:solidFill>
              <a:latin typeface="Calibri"/>
              <a:cs typeface="Calibri"/>
            </a:rPr>
            <a:t>π</a:t>
          </a:r>
          <a:r>
            <a:rPr lang="nl-NL" sz="1200" b="1" baseline="0">
              <a:solidFill>
                <a:schemeClr val="tx2"/>
              </a:solidFill>
              <a:latin typeface="Calibri"/>
              <a:cs typeface="Calibri"/>
            </a:rPr>
            <a:t> √ ( 1 - (X-/A)</a:t>
          </a:r>
          <a:r>
            <a:rPr lang="nl-NL" sz="1200" b="1" baseline="30000">
              <a:solidFill>
                <a:schemeClr val="tx2"/>
              </a:solidFill>
              <a:latin typeface="Calibri"/>
              <a:cs typeface="Calibri"/>
            </a:rPr>
            <a:t>2 </a:t>
          </a:r>
          <a:r>
            <a:rPr lang="nl-NL" sz="1200" b="1" baseline="0">
              <a:solidFill>
                <a:schemeClr val="tx2"/>
              </a:solidFill>
              <a:latin typeface="Calibri"/>
              <a:cs typeface="Calibri"/>
            </a:rPr>
            <a:t>) }</a:t>
          </a:r>
          <a:endParaRPr lang="nl-NL" sz="1200" b="1">
            <a:solidFill>
              <a:schemeClr val="tx2"/>
            </a:solidFill>
          </a:endParaRPr>
        </a:p>
      </xdr:txBody>
    </xdr:sp>
    <xdr:clientData/>
  </xdr:oneCellAnchor>
  <xdr:oneCellAnchor>
    <xdr:from>
      <xdr:col>3</xdr:col>
      <xdr:colOff>45720</xdr:colOff>
      <xdr:row>39</xdr:row>
      <xdr:rowOff>152400</xdr:rowOff>
    </xdr:from>
    <xdr:ext cx="2153859" cy="264560"/>
    <xdr:sp macro="" textlink="">
      <xdr:nvSpPr>
        <xdr:cNvPr id="7" name="Tekstvak 6"/>
        <xdr:cNvSpPr txBox="1"/>
      </xdr:nvSpPr>
      <xdr:spPr>
        <a:xfrm>
          <a:off x="1874520" y="6918960"/>
          <a:ext cx="215385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INWENDIGE VERTICALE SNELHEID</a:t>
          </a:r>
        </a:p>
      </xdr:txBody>
    </xdr:sp>
    <xdr:clientData/>
  </xdr:oneCellAnchor>
  <xdr:twoCellAnchor>
    <xdr:from>
      <xdr:col>6</xdr:col>
      <xdr:colOff>419100</xdr:colOff>
      <xdr:row>40</xdr:row>
      <xdr:rowOff>121920</xdr:rowOff>
    </xdr:from>
    <xdr:to>
      <xdr:col>7</xdr:col>
      <xdr:colOff>106680</xdr:colOff>
      <xdr:row>40</xdr:row>
      <xdr:rowOff>129540</xdr:rowOff>
    </xdr:to>
    <xdr:cxnSp macro="">
      <xdr:nvCxnSpPr>
        <xdr:cNvPr id="11" name="Rechte verbindingslijn met pijl 10"/>
        <xdr:cNvCxnSpPr/>
      </xdr:nvCxnSpPr>
      <xdr:spPr>
        <a:xfrm>
          <a:off x="4076700" y="7071360"/>
          <a:ext cx="297180" cy="762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335280</xdr:colOff>
      <xdr:row>33</xdr:row>
      <xdr:rowOff>99060</xdr:rowOff>
    </xdr:from>
    <xdr:ext cx="691664" cy="264560"/>
    <xdr:sp macro="" textlink="">
      <xdr:nvSpPr>
        <xdr:cNvPr id="14" name="Tekstvak 13"/>
        <xdr:cNvSpPr txBox="1"/>
      </xdr:nvSpPr>
      <xdr:spPr>
        <a:xfrm>
          <a:off x="5212080" y="5768340"/>
          <a:ext cx="69166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1e ORDE</a:t>
          </a:r>
        </a:p>
      </xdr:txBody>
    </xdr:sp>
    <xdr:clientData/>
  </xdr:oneCellAnchor>
  <xdr:oneCellAnchor>
    <xdr:from>
      <xdr:col>10</xdr:col>
      <xdr:colOff>22860</xdr:colOff>
      <xdr:row>38</xdr:row>
      <xdr:rowOff>0</xdr:rowOff>
    </xdr:from>
    <xdr:ext cx="691664" cy="264560"/>
    <xdr:sp macro="" textlink="">
      <xdr:nvSpPr>
        <xdr:cNvPr id="15" name="Tekstvak 14"/>
        <xdr:cNvSpPr txBox="1"/>
      </xdr:nvSpPr>
      <xdr:spPr>
        <a:xfrm>
          <a:off x="6118860" y="6583680"/>
          <a:ext cx="69166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1e ORDE</a:t>
          </a:r>
        </a:p>
      </xdr:txBody>
    </xdr:sp>
    <xdr:clientData/>
  </xdr:oneCellAnchor>
  <xdr:oneCellAnchor>
    <xdr:from>
      <xdr:col>13</xdr:col>
      <xdr:colOff>281940</xdr:colOff>
      <xdr:row>38</xdr:row>
      <xdr:rowOff>152400</xdr:rowOff>
    </xdr:from>
    <xdr:ext cx="690125" cy="264560"/>
    <xdr:sp macro="" textlink="">
      <xdr:nvSpPr>
        <xdr:cNvPr id="16" name="Tekstvak 15"/>
        <xdr:cNvSpPr txBox="1"/>
      </xdr:nvSpPr>
      <xdr:spPr>
        <a:xfrm>
          <a:off x="8206740" y="6736080"/>
          <a:ext cx="6901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GRADEN</a:t>
          </a:r>
        </a:p>
      </xdr:txBody>
    </xdr:sp>
    <xdr:clientData/>
  </xdr:oneCellAnchor>
  <xdr:oneCellAnchor>
    <xdr:from>
      <xdr:col>2</xdr:col>
      <xdr:colOff>556260</xdr:colOff>
      <xdr:row>30</xdr:row>
      <xdr:rowOff>137160</xdr:rowOff>
    </xdr:from>
    <xdr:ext cx="548640" cy="249320"/>
    <xdr:sp macro="" textlink="">
      <xdr:nvSpPr>
        <xdr:cNvPr id="17" name="Tekstvak 16"/>
        <xdr:cNvSpPr txBox="1"/>
      </xdr:nvSpPr>
      <xdr:spPr>
        <a:xfrm>
          <a:off x="1775460" y="5257800"/>
          <a:ext cx="548640" cy="2493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nl-NL" sz="1100" b="1"/>
            <a:t>= Y/X</a:t>
          </a:r>
        </a:p>
      </xdr:txBody>
    </xdr:sp>
    <xdr:clientData/>
  </xdr:oneCellAnchor>
  <xdr:twoCellAnchor>
    <xdr:from>
      <xdr:col>17</xdr:col>
      <xdr:colOff>472440</xdr:colOff>
      <xdr:row>131</xdr:row>
      <xdr:rowOff>45720</xdr:rowOff>
    </xdr:from>
    <xdr:to>
      <xdr:col>25</xdr:col>
      <xdr:colOff>167640</xdr:colOff>
      <xdr:row>146</xdr:row>
      <xdr:rowOff>45720</xdr:rowOff>
    </xdr:to>
    <xdr:graphicFrame macro="">
      <xdr:nvGraphicFramePr>
        <xdr:cNvPr id="20" name="Grafiek 1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17</xdr:col>
      <xdr:colOff>495300</xdr:colOff>
      <xdr:row>146</xdr:row>
      <xdr:rowOff>83820</xdr:rowOff>
    </xdr:from>
    <xdr:to>
      <xdr:col>25</xdr:col>
      <xdr:colOff>190500</xdr:colOff>
      <xdr:row>161</xdr:row>
      <xdr:rowOff>83820</xdr:rowOff>
    </xdr:to>
    <xdr:graphicFrame macro="">
      <xdr:nvGraphicFramePr>
        <xdr:cNvPr id="22" name="Grafiek 2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10</xdr:col>
      <xdr:colOff>99060</xdr:colOff>
      <xdr:row>135</xdr:row>
      <xdr:rowOff>30480</xdr:rowOff>
    </xdr:from>
    <xdr:to>
      <xdr:col>17</xdr:col>
      <xdr:colOff>403860</xdr:colOff>
      <xdr:row>150</xdr:row>
      <xdr:rowOff>30480</xdr:rowOff>
    </xdr:to>
    <xdr:graphicFrame macro="">
      <xdr:nvGraphicFramePr>
        <xdr:cNvPr id="23" name="Grafiek 2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7</xdr:col>
      <xdr:colOff>457200</xdr:colOff>
      <xdr:row>159</xdr:row>
      <xdr:rowOff>53340</xdr:rowOff>
    </xdr:from>
    <xdr:to>
      <xdr:col>15</xdr:col>
      <xdr:colOff>152400</xdr:colOff>
      <xdr:row>174</xdr:row>
      <xdr:rowOff>53340</xdr:rowOff>
    </xdr:to>
    <xdr:graphicFrame macro="">
      <xdr:nvGraphicFramePr>
        <xdr:cNvPr id="24" name="Grafiek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10</xdr:col>
      <xdr:colOff>228600</xdr:colOff>
      <xdr:row>179</xdr:row>
      <xdr:rowOff>175260</xdr:rowOff>
    </xdr:from>
    <xdr:to>
      <xdr:col>17</xdr:col>
      <xdr:colOff>533400</xdr:colOff>
      <xdr:row>194</xdr:row>
      <xdr:rowOff>175260</xdr:rowOff>
    </xdr:to>
    <xdr:graphicFrame macro="">
      <xdr:nvGraphicFramePr>
        <xdr:cNvPr id="25" name="Grafiek 2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53</xdr:row>
      <xdr:rowOff>53340</xdr:rowOff>
    </xdr:from>
    <xdr:to>
      <xdr:col>7</xdr:col>
      <xdr:colOff>304800</xdr:colOff>
      <xdr:row>68</xdr:row>
      <xdr:rowOff>53340</xdr:rowOff>
    </xdr:to>
    <xdr:graphicFrame macro="">
      <xdr:nvGraphicFramePr>
        <xdr:cNvPr id="2" name="Grafiek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oneCellAnchor>
    <xdr:from>
      <xdr:col>2</xdr:col>
      <xdr:colOff>525780</xdr:colOff>
      <xdr:row>62</xdr:row>
      <xdr:rowOff>0</xdr:rowOff>
    </xdr:from>
    <xdr:ext cx="464294" cy="264560"/>
    <xdr:sp macro="" textlink="">
      <xdr:nvSpPr>
        <xdr:cNvPr id="3" name="Tekstvak 2"/>
        <xdr:cNvSpPr txBox="1"/>
      </xdr:nvSpPr>
      <xdr:spPr>
        <a:xfrm>
          <a:off x="1744980" y="7536180"/>
          <a:ext cx="46429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 2</a:t>
          </a:r>
        </a:p>
      </xdr:txBody>
    </xdr:sp>
    <xdr:clientData/>
  </xdr:oneCellAnchor>
  <xdr:oneCellAnchor>
    <xdr:from>
      <xdr:col>6</xdr:col>
      <xdr:colOff>60960</xdr:colOff>
      <xdr:row>55</xdr:row>
      <xdr:rowOff>114300</xdr:rowOff>
    </xdr:from>
    <xdr:ext cx="465897" cy="264560"/>
    <xdr:sp macro="" textlink="">
      <xdr:nvSpPr>
        <xdr:cNvPr id="4" name="Tekstvak 3"/>
        <xdr:cNvSpPr txBox="1"/>
      </xdr:nvSpPr>
      <xdr:spPr>
        <a:xfrm>
          <a:off x="3718560" y="6370320"/>
          <a:ext cx="4658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 1</a:t>
          </a:r>
        </a:p>
      </xdr:txBody>
    </xdr:sp>
    <xdr:clientData/>
  </xdr:oneCellAnchor>
  <xdr:oneCellAnchor>
    <xdr:from>
      <xdr:col>3</xdr:col>
      <xdr:colOff>601980</xdr:colOff>
      <xdr:row>56</xdr:row>
      <xdr:rowOff>53340</xdr:rowOff>
    </xdr:from>
    <xdr:ext cx="261803" cy="264560"/>
    <xdr:sp macro="" textlink="">
      <xdr:nvSpPr>
        <xdr:cNvPr id="5" name="Tekstvak 4"/>
        <xdr:cNvSpPr txBox="1"/>
      </xdr:nvSpPr>
      <xdr:spPr>
        <a:xfrm>
          <a:off x="2430780" y="9913620"/>
          <a:ext cx="26180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K</a:t>
          </a:r>
        </a:p>
      </xdr:txBody>
    </xdr:sp>
    <xdr:clientData/>
  </xdr:oneCellAnchor>
  <xdr:oneCellAnchor>
    <xdr:from>
      <xdr:col>4</xdr:col>
      <xdr:colOff>518160</xdr:colOff>
      <xdr:row>58</xdr:row>
      <xdr:rowOff>160020</xdr:rowOff>
    </xdr:from>
    <xdr:ext cx="260392" cy="264560"/>
    <xdr:sp macro="" textlink="">
      <xdr:nvSpPr>
        <xdr:cNvPr id="6" name="Tekstvak 5"/>
        <xdr:cNvSpPr txBox="1"/>
      </xdr:nvSpPr>
      <xdr:spPr>
        <a:xfrm>
          <a:off x="2956560" y="10386060"/>
          <a:ext cx="26039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</a:t>
          </a:r>
        </a:p>
      </xdr:txBody>
    </xdr:sp>
    <xdr:clientData/>
  </xdr:oneCellAnchor>
  <xdr:twoCellAnchor editAs="oneCell">
    <xdr:from>
      <xdr:col>0</xdr:col>
      <xdr:colOff>22860</xdr:colOff>
      <xdr:row>208</xdr:row>
      <xdr:rowOff>38100</xdr:rowOff>
    </xdr:from>
    <xdr:to>
      <xdr:col>5</xdr:col>
      <xdr:colOff>422148</xdr:colOff>
      <xdr:row>220</xdr:row>
      <xdr:rowOff>129540</xdr:rowOff>
    </xdr:to>
    <xdr:pic>
      <xdr:nvPicPr>
        <xdr:cNvPr id="1025" name="il_fi" descr="http://www.threeifbyspace.net/wp-content/uploads/2012/08/FemtoPhoto_Banner-1024x534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1376"/>
        <a:stretch>
          <a:fillRect/>
        </a:stretch>
      </xdr:blipFill>
      <xdr:spPr bwMode="auto">
        <a:xfrm>
          <a:off x="22860" y="31988760"/>
          <a:ext cx="3447288" cy="2286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22860</xdr:colOff>
      <xdr:row>222</xdr:row>
      <xdr:rowOff>15240</xdr:rowOff>
    </xdr:from>
    <xdr:to>
      <xdr:col>5</xdr:col>
      <xdr:colOff>198120</xdr:colOff>
      <xdr:row>226</xdr:row>
      <xdr:rowOff>45720</xdr:rowOff>
    </xdr:to>
    <xdr:sp macro="" textlink="">
      <xdr:nvSpPr>
        <xdr:cNvPr id="1026" name="Text Box 2"/>
        <xdr:cNvSpPr txBox="1">
          <a:spLocks noChangeArrowheads="1"/>
        </xdr:cNvSpPr>
      </xdr:nvSpPr>
      <xdr:spPr bwMode="auto">
        <a:xfrm>
          <a:off x="22860" y="34891980"/>
          <a:ext cx="3223260" cy="762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32004" rIns="0" bIns="0" anchor="t" upright="1"/>
        <a:lstStyle/>
        <a:p>
          <a:pPr algn="l" rtl="0">
            <a:defRPr sz="1000"/>
          </a:pPr>
          <a:r>
            <a:rPr lang="nl-NL" sz="1200" b="1" i="0" u="none" strike="noStrike" baseline="0">
              <a:solidFill>
                <a:srgbClr val="000000"/>
              </a:solidFill>
              <a:latin typeface="Calibri"/>
              <a:cs typeface="Calibri"/>
            </a:rPr>
            <a:t>Bullet of Light: Bundel of photons </a:t>
          </a:r>
        </a:p>
        <a:p>
          <a:pPr algn="l" rtl="0">
            <a:defRPr sz="1000"/>
          </a:pPr>
          <a:r>
            <a:rPr lang="nl-NL" sz="1200" b="1" i="0" u="none" strike="noStrike" baseline="0">
              <a:solidFill>
                <a:srgbClr val="000000"/>
              </a:solidFill>
              <a:latin typeface="Calibri"/>
              <a:cs typeface="Calibri"/>
            </a:rPr>
            <a:t>The slow-motion playback creates an illusion of a group of photons traveling thru the bottle.</a:t>
          </a:r>
        </a:p>
        <a:p>
          <a:pPr algn="l" rtl="0">
            <a:defRPr sz="1000"/>
          </a:pPr>
          <a:endParaRPr lang="nl-NL" sz="1200" b="1" i="0" u="none" strike="noStrike" baseline="0">
            <a:solidFill>
              <a:srgbClr val="000000"/>
            </a:solidFill>
            <a:latin typeface="Calibri"/>
            <a:cs typeface="Calibri"/>
          </a:endParaRPr>
        </a:p>
      </xdr:txBody>
    </xdr:sp>
    <xdr:clientData/>
  </xdr:twoCellAnchor>
  <xdr:twoCellAnchor editAs="oneCell">
    <xdr:from>
      <xdr:col>5</xdr:col>
      <xdr:colOff>441960</xdr:colOff>
      <xdr:row>208</xdr:row>
      <xdr:rowOff>0</xdr:rowOff>
    </xdr:from>
    <xdr:to>
      <xdr:col>13</xdr:col>
      <xdr:colOff>502646</xdr:colOff>
      <xdr:row>226</xdr:row>
      <xdr:rowOff>53340</xdr:rowOff>
    </xdr:to>
    <xdr:pic>
      <xdr:nvPicPr>
        <xdr:cNvPr id="1027" name="il_fi" descr="http://blog.datafaced.org/wp-content/uploads/2011/08/20110810-SIGGRAPH-femto-photography-poster-Coppin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489960" y="31950660"/>
          <a:ext cx="4937486" cy="3345180"/>
        </a:xfrm>
        <a:prstGeom prst="rect">
          <a:avLst/>
        </a:prstGeom>
        <a:noFill/>
      </xdr:spPr>
    </xdr:pic>
    <xdr:clientData/>
  </xdr:twoCellAnchor>
</xdr:wsDr>
</file>

<file path=xl/drawings/drawing35.xml><?xml version="1.0" encoding="utf-8"?>
<c:userShapes xmlns:c="http://schemas.openxmlformats.org/drawingml/2006/chart">
  <cdr:relSizeAnchor xmlns:cdr="http://schemas.openxmlformats.org/drawingml/2006/chartDrawing">
    <cdr:from>
      <cdr:x>0.07833</cdr:x>
      <cdr:y>0.06111</cdr:y>
    </cdr:from>
    <cdr:to>
      <cdr:x>0.91</cdr:x>
      <cdr:y>0.88333</cdr:y>
    </cdr:to>
    <cdr:sp macro="" textlink="">
      <cdr:nvSpPr>
        <cdr:cNvPr id="3" name="Rechte verbindingslijn 2"/>
        <cdr:cNvSpPr/>
      </cdr:nvSpPr>
      <cdr:spPr>
        <a:xfrm xmlns:a="http://schemas.openxmlformats.org/drawingml/2006/main" flipV="1">
          <a:off x="358125" y="167640"/>
          <a:ext cx="3802395" cy="2255510"/>
        </a:xfrm>
        <a:prstGeom xmlns:a="http://schemas.openxmlformats.org/drawingml/2006/main" prst="line">
          <a:avLst/>
        </a:prstGeom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0.82667</cdr:x>
      <cdr:y>0.77222</cdr:y>
    </cdr:from>
    <cdr:to>
      <cdr:x>0.95167</cdr:x>
      <cdr:y>0.9</cdr:y>
    </cdr:to>
    <cdr:sp macro="" textlink="">
      <cdr:nvSpPr>
        <cdr:cNvPr id="4" name="Tekstvak 3"/>
        <cdr:cNvSpPr txBox="1"/>
      </cdr:nvSpPr>
      <cdr:spPr>
        <a:xfrm xmlns:a="http://schemas.openxmlformats.org/drawingml/2006/main">
          <a:off x="3779520" y="2118360"/>
          <a:ext cx="571500" cy="35052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el-GR" sz="1400" b="1">
              <a:latin typeface="Calibri"/>
              <a:cs typeface="Calibri"/>
            </a:rPr>
            <a:t>ω</a:t>
          </a:r>
          <a:r>
            <a:rPr lang="nl-NL" sz="1400" b="1" baseline="-25000">
              <a:latin typeface="Calibri"/>
              <a:cs typeface="Calibri"/>
            </a:rPr>
            <a:t>s</a:t>
          </a:r>
          <a:endParaRPr lang="nl-NL" sz="1400" b="1" baseline="-25000"/>
        </a:p>
      </cdr:txBody>
    </cdr:sp>
  </cdr:relSizeAnchor>
  <cdr:relSizeAnchor xmlns:cdr="http://schemas.openxmlformats.org/drawingml/2006/chartDrawing">
    <cdr:from>
      <cdr:x>0.075</cdr:x>
      <cdr:y>0.04444</cdr:y>
    </cdr:from>
    <cdr:to>
      <cdr:x>0.2</cdr:x>
      <cdr:y>0.17222</cdr:y>
    </cdr:to>
    <cdr:sp macro="" textlink="">
      <cdr:nvSpPr>
        <cdr:cNvPr id="5" name="Tekstvak 1"/>
        <cdr:cNvSpPr txBox="1"/>
      </cdr:nvSpPr>
      <cdr:spPr>
        <a:xfrm xmlns:a="http://schemas.openxmlformats.org/drawingml/2006/main">
          <a:off x="342900" y="121920"/>
          <a:ext cx="571500" cy="35052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wrap="none" rtlCol="0"/>
        <a:lstStyle xmlns:a="http://schemas.openxmlformats.org/drawingml/2006/main"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nl-NL" sz="1400" b="1">
              <a:latin typeface="Calibri"/>
              <a:cs typeface="Calibri"/>
            </a:rPr>
            <a:t>E</a:t>
          </a:r>
          <a:r>
            <a:rPr lang="nl-NL" sz="1400" b="1" baseline="-25000">
              <a:latin typeface="Calibri"/>
              <a:cs typeface="Calibri"/>
            </a:rPr>
            <a:t>kq</a:t>
          </a:r>
          <a:endParaRPr lang="nl-NL" sz="1400" b="1" baseline="-25000"/>
        </a:p>
      </cdr:txBody>
    </cdr:sp>
  </cdr:relSizeAnchor>
  <cdr:relSizeAnchor xmlns:cdr="http://schemas.openxmlformats.org/drawingml/2006/chartDrawing">
    <cdr:from>
      <cdr:x>0.525</cdr:x>
      <cdr:y>0.23333</cdr:y>
    </cdr:from>
    <cdr:to>
      <cdr:x>0.63333</cdr:x>
      <cdr:y>0.33611</cdr:y>
    </cdr:to>
    <cdr:sp macro="" textlink="">
      <cdr:nvSpPr>
        <cdr:cNvPr id="7" name="Rechte verbindingslijn met pijl 6"/>
        <cdr:cNvSpPr/>
      </cdr:nvSpPr>
      <cdr:spPr>
        <a:xfrm xmlns:a="http://schemas.openxmlformats.org/drawingml/2006/main" flipV="1">
          <a:off x="2400300" y="640080"/>
          <a:ext cx="495300" cy="281940"/>
        </a:xfrm>
        <a:prstGeom xmlns:a="http://schemas.openxmlformats.org/drawingml/2006/main" prst="straightConnector1">
          <a:avLst/>
        </a:prstGeom>
        <a:ln xmlns:a="http://schemas.openxmlformats.org/drawingml/2006/main"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  <cdr:relSizeAnchor xmlns:cdr="http://schemas.openxmlformats.org/drawingml/2006/chartDrawing">
    <cdr:from>
      <cdr:x>0.64167</cdr:x>
      <cdr:y>0.42222</cdr:y>
    </cdr:from>
    <cdr:to>
      <cdr:x>0.74667</cdr:x>
      <cdr:y>0.51389</cdr:y>
    </cdr:to>
    <cdr:sp macro="" textlink="">
      <cdr:nvSpPr>
        <cdr:cNvPr id="9" name="Rechte verbindingslijn met pijl 8"/>
        <cdr:cNvSpPr/>
      </cdr:nvSpPr>
      <cdr:spPr>
        <a:xfrm xmlns:a="http://schemas.openxmlformats.org/drawingml/2006/main" flipH="1">
          <a:off x="2933700" y="1158240"/>
          <a:ext cx="480060" cy="251460"/>
        </a:xfrm>
        <a:prstGeom xmlns:a="http://schemas.openxmlformats.org/drawingml/2006/main" prst="straightConnector1">
          <a:avLst/>
        </a:prstGeom>
        <a:ln xmlns:a="http://schemas.openxmlformats.org/drawingml/2006/main">
          <a:tailEnd type="arrow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  <cdr:txBody>
        <a:bodyPr xmlns:a="http://schemas.openxmlformats.org/drawingml/2006/main" vertOverflow="clip"/>
        <a:lstStyle xmlns:a="http://schemas.openxmlformats.org/drawingml/2006/main"/>
        <a:p xmlns:a="http://schemas.openxmlformats.org/drawingml/2006/main">
          <a:endParaRPr lang="nl-NL"/>
        </a:p>
      </cdr:txBody>
    </cdr:sp>
  </cdr:relSizeAnchor>
</c:userShapes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</xdr:colOff>
      <xdr:row>419</xdr:row>
      <xdr:rowOff>76200</xdr:rowOff>
    </xdr:from>
    <xdr:to>
      <xdr:col>6</xdr:col>
      <xdr:colOff>594360</xdr:colOff>
      <xdr:row>431</xdr:row>
      <xdr:rowOff>114300</xdr:rowOff>
    </xdr:to>
    <xdr:sp macro="" textlink="">
      <xdr:nvSpPr>
        <xdr:cNvPr id="2" name="Ovaal 1"/>
        <xdr:cNvSpPr/>
      </xdr:nvSpPr>
      <xdr:spPr>
        <a:xfrm>
          <a:off x="1836420" y="64533780"/>
          <a:ext cx="2415540" cy="2232660"/>
        </a:xfrm>
        <a:prstGeom prst="ellipse">
          <a:avLst/>
        </a:prstGeom>
        <a:noFill/>
        <a:ln>
          <a:solidFill>
            <a:schemeClr val="tx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472440</xdr:colOff>
      <xdr:row>411</xdr:row>
      <xdr:rowOff>114300</xdr:rowOff>
    </xdr:from>
    <xdr:to>
      <xdr:col>7</xdr:col>
      <xdr:colOff>15240</xdr:colOff>
      <xdr:row>418</xdr:row>
      <xdr:rowOff>83820</xdr:rowOff>
    </xdr:to>
    <xdr:sp macro="" textlink="">
      <xdr:nvSpPr>
        <xdr:cNvPr id="3" name="Ovaal 2"/>
        <xdr:cNvSpPr/>
      </xdr:nvSpPr>
      <xdr:spPr>
        <a:xfrm>
          <a:off x="2910840" y="69715380"/>
          <a:ext cx="1371600" cy="1249680"/>
        </a:xfrm>
        <a:prstGeom prst="ellips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579120</xdr:colOff>
      <xdr:row>411</xdr:row>
      <xdr:rowOff>99060</xdr:rowOff>
    </xdr:from>
    <xdr:to>
      <xdr:col>5</xdr:col>
      <xdr:colOff>114300</xdr:colOff>
      <xdr:row>418</xdr:row>
      <xdr:rowOff>83820</xdr:rowOff>
    </xdr:to>
    <xdr:sp macro="" textlink="">
      <xdr:nvSpPr>
        <xdr:cNvPr id="4" name="Ovaal 3"/>
        <xdr:cNvSpPr/>
      </xdr:nvSpPr>
      <xdr:spPr>
        <a:xfrm>
          <a:off x="1798320" y="69700140"/>
          <a:ext cx="1363980" cy="1264920"/>
        </a:xfrm>
        <a:prstGeom prst="ellips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167640</xdr:colOff>
      <xdr:row>412</xdr:row>
      <xdr:rowOff>137160</xdr:rowOff>
    </xdr:from>
    <xdr:to>
      <xdr:col>4</xdr:col>
      <xdr:colOff>457200</xdr:colOff>
      <xdr:row>417</xdr:row>
      <xdr:rowOff>53340</xdr:rowOff>
    </xdr:to>
    <xdr:sp macro="" textlink="">
      <xdr:nvSpPr>
        <xdr:cNvPr id="5" name="Ovaal 4"/>
        <xdr:cNvSpPr/>
      </xdr:nvSpPr>
      <xdr:spPr>
        <a:xfrm>
          <a:off x="1996440" y="69921120"/>
          <a:ext cx="899160" cy="830580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137160</xdr:colOff>
      <xdr:row>412</xdr:row>
      <xdr:rowOff>129540</xdr:rowOff>
    </xdr:from>
    <xdr:to>
      <xdr:col>6</xdr:col>
      <xdr:colOff>434340</xdr:colOff>
      <xdr:row>417</xdr:row>
      <xdr:rowOff>45720</xdr:rowOff>
    </xdr:to>
    <xdr:sp macro="" textlink="">
      <xdr:nvSpPr>
        <xdr:cNvPr id="6" name="Ovaal 5"/>
        <xdr:cNvSpPr/>
      </xdr:nvSpPr>
      <xdr:spPr>
        <a:xfrm>
          <a:off x="3185160" y="69913500"/>
          <a:ext cx="906780" cy="830580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388620</xdr:colOff>
      <xdr:row>421</xdr:row>
      <xdr:rowOff>7620</xdr:rowOff>
    </xdr:from>
    <xdr:to>
      <xdr:col>6</xdr:col>
      <xdr:colOff>228600</xdr:colOff>
      <xdr:row>429</xdr:row>
      <xdr:rowOff>175260</xdr:rowOff>
    </xdr:to>
    <xdr:sp macro="" textlink="">
      <xdr:nvSpPr>
        <xdr:cNvPr id="7" name="Ovaal 6"/>
        <xdr:cNvSpPr/>
      </xdr:nvSpPr>
      <xdr:spPr>
        <a:xfrm>
          <a:off x="2217420" y="68511420"/>
          <a:ext cx="1668780" cy="1630680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342900</xdr:colOff>
      <xdr:row>413</xdr:row>
      <xdr:rowOff>121920</xdr:rowOff>
    </xdr:from>
    <xdr:to>
      <xdr:col>4</xdr:col>
      <xdr:colOff>297180</xdr:colOff>
      <xdr:row>416</xdr:row>
      <xdr:rowOff>38100</xdr:rowOff>
    </xdr:to>
    <xdr:sp macro="" textlink="">
      <xdr:nvSpPr>
        <xdr:cNvPr id="8" name="Ovaal 7"/>
        <xdr:cNvSpPr/>
      </xdr:nvSpPr>
      <xdr:spPr>
        <a:xfrm>
          <a:off x="2171700" y="70088760"/>
          <a:ext cx="563880" cy="46482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495300</xdr:colOff>
      <xdr:row>414</xdr:row>
      <xdr:rowOff>91440</xdr:rowOff>
    </xdr:from>
    <xdr:to>
      <xdr:col>4</xdr:col>
      <xdr:colOff>99060</xdr:colOff>
      <xdr:row>415</xdr:row>
      <xdr:rowOff>83820</xdr:rowOff>
    </xdr:to>
    <xdr:sp macro="" textlink="">
      <xdr:nvSpPr>
        <xdr:cNvPr id="9" name="Ovaal 8"/>
        <xdr:cNvSpPr/>
      </xdr:nvSpPr>
      <xdr:spPr>
        <a:xfrm>
          <a:off x="2324100" y="63634620"/>
          <a:ext cx="213360" cy="17526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502920</xdr:colOff>
      <xdr:row>414</xdr:row>
      <xdr:rowOff>99060</xdr:rowOff>
    </xdr:from>
    <xdr:to>
      <xdr:col>6</xdr:col>
      <xdr:colOff>106680</xdr:colOff>
      <xdr:row>415</xdr:row>
      <xdr:rowOff>91440</xdr:rowOff>
    </xdr:to>
    <xdr:sp macro="" textlink="">
      <xdr:nvSpPr>
        <xdr:cNvPr id="10" name="Ovaal 9"/>
        <xdr:cNvSpPr/>
      </xdr:nvSpPr>
      <xdr:spPr>
        <a:xfrm>
          <a:off x="3550920" y="65288160"/>
          <a:ext cx="213360" cy="17526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320040</xdr:colOff>
      <xdr:row>413</xdr:row>
      <xdr:rowOff>137160</xdr:rowOff>
    </xdr:from>
    <xdr:to>
      <xdr:col>6</xdr:col>
      <xdr:colOff>274320</xdr:colOff>
      <xdr:row>416</xdr:row>
      <xdr:rowOff>53340</xdr:rowOff>
    </xdr:to>
    <xdr:sp macro="" textlink="">
      <xdr:nvSpPr>
        <xdr:cNvPr id="12" name="Ovaal 11"/>
        <xdr:cNvSpPr/>
      </xdr:nvSpPr>
      <xdr:spPr>
        <a:xfrm>
          <a:off x="3368040" y="70104000"/>
          <a:ext cx="563880" cy="46482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373380</xdr:colOff>
      <xdr:row>424</xdr:row>
      <xdr:rowOff>99060</xdr:rowOff>
    </xdr:from>
    <xdr:to>
      <xdr:col>5</xdr:col>
      <xdr:colOff>227606</xdr:colOff>
      <xdr:row>426</xdr:row>
      <xdr:rowOff>124044</xdr:rowOff>
    </xdr:to>
    <xdr:sp macro="" textlink="">
      <xdr:nvSpPr>
        <xdr:cNvPr id="13" name="Ovaal 12"/>
        <xdr:cNvSpPr/>
      </xdr:nvSpPr>
      <xdr:spPr>
        <a:xfrm>
          <a:off x="2811780" y="65471040"/>
          <a:ext cx="463826" cy="390744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45720</xdr:colOff>
      <xdr:row>422</xdr:row>
      <xdr:rowOff>129540</xdr:rowOff>
    </xdr:from>
    <xdr:to>
      <xdr:col>5</xdr:col>
      <xdr:colOff>579120</xdr:colOff>
      <xdr:row>428</xdr:row>
      <xdr:rowOff>68580</xdr:rowOff>
    </xdr:to>
    <xdr:sp macro="" textlink="">
      <xdr:nvSpPr>
        <xdr:cNvPr id="14" name="Ovaal 13"/>
        <xdr:cNvSpPr/>
      </xdr:nvSpPr>
      <xdr:spPr>
        <a:xfrm>
          <a:off x="2484120" y="68816220"/>
          <a:ext cx="1143000" cy="103632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152400</xdr:colOff>
      <xdr:row>405</xdr:row>
      <xdr:rowOff>152400</xdr:rowOff>
    </xdr:from>
    <xdr:to>
      <xdr:col>5</xdr:col>
      <xdr:colOff>472440</xdr:colOff>
      <xdr:row>410</xdr:row>
      <xdr:rowOff>76200</xdr:rowOff>
    </xdr:to>
    <xdr:sp macro="" textlink="">
      <xdr:nvSpPr>
        <xdr:cNvPr id="15" name="Ovaal 14"/>
        <xdr:cNvSpPr/>
      </xdr:nvSpPr>
      <xdr:spPr>
        <a:xfrm>
          <a:off x="2590800" y="68656200"/>
          <a:ext cx="929640" cy="838200"/>
        </a:xfrm>
        <a:prstGeom prst="ellips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297180</xdr:colOff>
      <xdr:row>406</xdr:row>
      <xdr:rowOff>106680</xdr:rowOff>
    </xdr:from>
    <xdr:to>
      <xdr:col>5</xdr:col>
      <xdr:colOff>327660</xdr:colOff>
      <xdr:row>409</xdr:row>
      <xdr:rowOff>129540</xdr:rowOff>
    </xdr:to>
    <xdr:sp macro="" textlink="">
      <xdr:nvSpPr>
        <xdr:cNvPr id="16" name="Ovaal 15"/>
        <xdr:cNvSpPr/>
      </xdr:nvSpPr>
      <xdr:spPr>
        <a:xfrm>
          <a:off x="2735580" y="68793360"/>
          <a:ext cx="640080" cy="571500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556260</xdr:colOff>
      <xdr:row>407</xdr:row>
      <xdr:rowOff>150798</xdr:rowOff>
    </xdr:from>
    <xdr:to>
      <xdr:col>5</xdr:col>
      <xdr:colOff>91534</xdr:colOff>
      <xdr:row>408</xdr:row>
      <xdr:rowOff>76200</xdr:rowOff>
    </xdr:to>
    <xdr:sp macro="" textlink="">
      <xdr:nvSpPr>
        <xdr:cNvPr id="17" name="Ovaal 16"/>
        <xdr:cNvSpPr/>
      </xdr:nvSpPr>
      <xdr:spPr>
        <a:xfrm>
          <a:off x="2994660" y="64059738"/>
          <a:ext cx="144874" cy="108282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4</xdr:col>
      <xdr:colOff>449580</xdr:colOff>
      <xdr:row>407</xdr:row>
      <xdr:rowOff>63338</xdr:rowOff>
    </xdr:from>
    <xdr:to>
      <xdr:col>5</xdr:col>
      <xdr:colOff>196991</xdr:colOff>
      <xdr:row>408</xdr:row>
      <xdr:rowOff>167640</xdr:rowOff>
    </xdr:to>
    <xdr:sp macro="" textlink="">
      <xdr:nvSpPr>
        <xdr:cNvPr id="18" name="Ovaal 17"/>
        <xdr:cNvSpPr/>
      </xdr:nvSpPr>
      <xdr:spPr>
        <a:xfrm>
          <a:off x="2887980" y="63972278"/>
          <a:ext cx="357011" cy="28718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381000</xdr:colOff>
      <xdr:row>405</xdr:row>
      <xdr:rowOff>144780</xdr:rowOff>
    </xdr:from>
    <xdr:to>
      <xdr:col>7</xdr:col>
      <xdr:colOff>45720</xdr:colOff>
      <xdr:row>410</xdr:row>
      <xdr:rowOff>53340</xdr:rowOff>
    </xdr:to>
    <xdr:sp macro="" textlink="">
      <xdr:nvSpPr>
        <xdr:cNvPr id="23" name="Ovaal 22"/>
        <xdr:cNvSpPr/>
      </xdr:nvSpPr>
      <xdr:spPr>
        <a:xfrm>
          <a:off x="3429000" y="68648580"/>
          <a:ext cx="883920" cy="822960"/>
        </a:xfrm>
        <a:prstGeom prst="ellips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525780</xdr:colOff>
      <xdr:row>406</xdr:row>
      <xdr:rowOff>119298</xdr:rowOff>
    </xdr:from>
    <xdr:to>
      <xdr:col>6</xdr:col>
      <xdr:colOff>521264</xdr:colOff>
      <xdr:row>409</xdr:row>
      <xdr:rowOff>83819</xdr:rowOff>
    </xdr:to>
    <xdr:sp macro="" textlink="">
      <xdr:nvSpPr>
        <xdr:cNvPr id="24" name="Ovaal 23"/>
        <xdr:cNvSpPr/>
      </xdr:nvSpPr>
      <xdr:spPr>
        <a:xfrm>
          <a:off x="3573780" y="68805978"/>
          <a:ext cx="605084" cy="513161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6</xdr:col>
      <xdr:colOff>175260</xdr:colOff>
      <xdr:row>407</xdr:row>
      <xdr:rowOff>143178</xdr:rowOff>
    </xdr:from>
    <xdr:to>
      <xdr:col>6</xdr:col>
      <xdr:colOff>320134</xdr:colOff>
      <xdr:row>408</xdr:row>
      <xdr:rowOff>68580</xdr:rowOff>
    </xdr:to>
    <xdr:sp macro="" textlink="">
      <xdr:nvSpPr>
        <xdr:cNvPr id="25" name="Ovaal 24"/>
        <xdr:cNvSpPr/>
      </xdr:nvSpPr>
      <xdr:spPr>
        <a:xfrm>
          <a:off x="3832860" y="64052118"/>
          <a:ext cx="144874" cy="108282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6</xdr:col>
      <xdr:colOff>68580</xdr:colOff>
      <xdr:row>407</xdr:row>
      <xdr:rowOff>55718</xdr:rowOff>
    </xdr:from>
    <xdr:to>
      <xdr:col>6</xdr:col>
      <xdr:colOff>425591</xdr:colOff>
      <xdr:row>408</xdr:row>
      <xdr:rowOff>160020</xdr:rowOff>
    </xdr:to>
    <xdr:sp macro="" textlink="">
      <xdr:nvSpPr>
        <xdr:cNvPr id="26" name="Ovaal 25"/>
        <xdr:cNvSpPr/>
      </xdr:nvSpPr>
      <xdr:spPr>
        <a:xfrm>
          <a:off x="3726180" y="63964658"/>
          <a:ext cx="357011" cy="28718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2</xdr:col>
      <xdr:colOff>563880</xdr:colOff>
      <xdr:row>405</xdr:row>
      <xdr:rowOff>160020</xdr:rowOff>
    </xdr:from>
    <xdr:to>
      <xdr:col>4</xdr:col>
      <xdr:colOff>243840</xdr:colOff>
      <xdr:row>410</xdr:row>
      <xdr:rowOff>76200</xdr:rowOff>
    </xdr:to>
    <xdr:sp macro="" textlink="">
      <xdr:nvSpPr>
        <xdr:cNvPr id="27" name="Ovaal 26"/>
        <xdr:cNvSpPr/>
      </xdr:nvSpPr>
      <xdr:spPr>
        <a:xfrm>
          <a:off x="1783080" y="68663820"/>
          <a:ext cx="899160" cy="830580"/>
        </a:xfrm>
        <a:prstGeom prst="ellipse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68580</xdr:colOff>
      <xdr:row>406</xdr:row>
      <xdr:rowOff>114300</xdr:rowOff>
    </xdr:from>
    <xdr:to>
      <xdr:col>4</xdr:col>
      <xdr:colOff>114300</xdr:colOff>
      <xdr:row>409</xdr:row>
      <xdr:rowOff>121920</xdr:rowOff>
    </xdr:to>
    <xdr:sp macro="" textlink="">
      <xdr:nvSpPr>
        <xdr:cNvPr id="28" name="Ovaal 27"/>
        <xdr:cNvSpPr/>
      </xdr:nvSpPr>
      <xdr:spPr>
        <a:xfrm>
          <a:off x="1897380" y="68800980"/>
          <a:ext cx="655320" cy="556260"/>
        </a:xfrm>
        <a:prstGeom prst="ellipse">
          <a:avLst/>
        </a:prstGeom>
        <a:noFill/>
        <a:ln>
          <a:solidFill>
            <a:schemeClr val="accent6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312420</xdr:colOff>
      <xdr:row>407</xdr:row>
      <xdr:rowOff>150798</xdr:rowOff>
    </xdr:from>
    <xdr:to>
      <xdr:col>3</xdr:col>
      <xdr:colOff>457294</xdr:colOff>
      <xdr:row>408</xdr:row>
      <xdr:rowOff>76200</xdr:rowOff>
    </xdr:to>
    <xdr:sp macro="" textlink="">
      <xdr:nvSpPr>
        <xdr:cNvPr id="29" name="Ovaal 28"/>
        <xdr:cNvSpPr/>
      </xdr:nvSpPr>
      <xdr:spPr>
        <a:xfrm>
          <a:off x="2141220" y="64059738"/>
          <a:ext cx="144874" cy="108282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3</xdr:col>
      <xdr:colOff>205740</xdr:colOff>
      <xdr:row>407</xdr:row>
      <xdr:rowOff>63338</xdr:rowOff>
    </xdr:from>
    <xdr:to>
      <xdr:col>3</xdr:col>
      <xdr:colOff>562751</xdr:colOff>
      <xdr:row>408</xdr:row>
      <xdr:rowOff>167640</xdr:rowOff>
    </xdr:to>
    <xdr:sp macro="" textlink="">
      <xdr:nvSpPr>
        <xdr:cNvPr id="30" name="Ovaal 29"/>
        <xdr:cNvSpPr/>
      </xdr:nvSpPr>
      <xdr:spPr>
        <a:xfrm>
          <a:off x="2034540" y="63972278"/>
          <a:ext cx="357011" cy="287182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nl-NL" sz="1100"/>
        </a:p>
      </xdr:txBody>
    </xdr:sp>
    <xdr:clientData/>
  </xdr:twoCellAnchor>
  <xdr:twoCellAnchor>
    <xdr:from>
      <xdr:col>5</xdr:col>
      <xdr:colOff>7620</xdr:colOff>
      <xdr:row>404</xdr:row>
      <xdr:rowOff>30480</xdr:rowOff>
    </xdr:from>
    <xdr:to>
      <xdr:col>5</xdr:col>
      <xdr:colOff>7620</xdr:colOff>
      <xdr:row>432</xdr:row>
      <xdr:rowOff>152400</xdr:rowOff>
    </xdr:to>
    <xdr:cxnSp macro="">
      <xdr:nvCxnSpPr>
        <xdr:cNvPr id="32" name="Rechte verbindingslijn 31"/>
        <xdr:cNvCxnSpPr/>
      </xdr:nvCxnSpPr>
      <xdr:spPr>
        <a:xfrm flipV="1">
          <a:off x="3055620" y="63390780"/>
          <a:ext cx="0" cy="524256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541020</xdr:colOff>
      <xdr:row>405</xdr:row>
      <xdr:rowOff>45720</xdr:rowOff>
    </xdr:from>
    <xdr:to>
      <xdr:col>3</xdr:col>
      <xdr:colOff>22860</xdr:colOff>
      <xdr:row>430</xdr:row>
      <xdr:rowOff>167640</xdr:rowOff>
    </xdr:to>
    <xdr:cxnSp macro="">
      <xdr:nvCxnSpPr>
        <xdr:cNvPr id="35" name="Rechte verbindingslijn 34"/>
        <xdr:cNvCxnSpPr/>
      </xdr:nvCxnSpPr>
      <xdr:spPr>
        <a:xfrm flipH="1" flipV="1">
          <a:off x="1760220" y="63588900"/>
          <a:ext cx="91440" cy="469392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594360</xdr:colOff>
      <xdr:row>405</xdr:row>
      <xdr:rowOff>0</xdr:rowOff>
    </xdr:from>
    <xdr:to>
      <xdr:col>7</xdr:col>
      <xdr:colOff>45720</xdr:colOff>
      <xdr:row>431</xdr:row>
      <xdr:rowOff>137160</xdr:rowOff>
    </xdr:to>
    <xdr:cxnSp macro="">
      <xdr:nvCxnSpPr>
        <xdr:cNvPr id="36" name="Rechte verbindingslijn 35"/>
        <xdr:cNvCxnSpPr/>
      </xdr:nvCxnSpPr>
      <xdr:spPr>
        <a:xfrm flipV="1">
          <a:off x="4251960" y="63543180"/>
          <a:ext cx="60960" cy="489204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365760</xdr:colOff>
      <xdr:row>522</xdr:row>
      <xdr:rowOff>38100</xdr:rowOff>
    </xdr:from>
    <xdr:to>
      <xdr:col>8</xdr:col>
      <xdr:colOff>220980</xdr:colOff>
      <xdr:row>527</xdr:row>
      <xdr:rowOff>142865</xdr:rowOff>
    </xdr:to>
    <xdr:pic>
      <xdr:nvPicPr>
        <xdr:cNvPr id="48" name="Afbeelding 47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23360" y="8241792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5</xdr:col>
      <xdr:colOff>563880</xdr:colOff>
      <xdr:row>522</xdr:row>
      <xdr:rowOff>30480</xdr:rowOff>
    </xdr:from>
    <xdr:to>
      <xdr:col>7</xdr:col>
      <xdr:colOff>419100</xdr:colOff>
      <xdr:row>527</xdr:row>
      <xdr:rowOff>135245</xdr:rowOff>
    </xdr:to>
    <xdr:pic>
      <xdr:nvPicPr>
        <xdr:cNvPr id="49" name="Afbeelding 48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11880" y="8241030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5</xdr:col>
      <xdr:colOff>129540</xdr:colOff>
      <xdr:row>522</xdr:row>
      <xdr:rowOff>22860</xdr:rowOff>
    </xdr:from>
    <xdr:to>
      <xdr:col>6</xdr:col>
      <xdr:colOff>594360</xdr:colOff>
      <xdr:row>527</xdr:row>
      <xdr:rowOff>127625</xdr:rowOff>
    </xdr:to>
    <xdr:pic>
      <xdr:nvPicPr>
        <xdr:cNvPr id="50" name="Afbeelding 49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177540" y="8240268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4</xdr:col>
      <xdr:colOff>198120</xdr:colOff>
      <xdr:row>522</xdr:row>
      <xdr:rowOff>30480</xdr:rowOff>
    </xdr:from>
    <xdr:to>
      <xdr:col>6</xdr:col>
      <xdr:colOff>53340</xdr:colOff>
      <xdr:row>527</xdr:row>
      <xdr:rowOff>135245</xdr:rowOff>
    </xdr:to>
    <xdr:pic>
      <xdr:nvPicPr>
        <xdr:cNvPr id="51" name="Afbeelding 50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636520" y="8241030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522</xdr:row>
      <xdr:rowOff>38100</xdr:rowOff>
    </xdr:from>
    <xdr:to>
      <xdr:col>5</xdr:col>
      <xdr:colOff>236220</xdr:colOff>
      <xdr:row>527</xdr:row>
      <xdr:rowOff>142865</xdr:rowOff>
    </xdr:to>
    <xdr:pic>
      <xdr:nvPicPr>
        <xdr:cNvPr id="52" name="Afbeelding 5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09800" y="8241792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2</xdr:col>
      <xdr:colOff>449580</xdr:colOff>
      <xdr:row>522</xdr:row>
      <xdr:rowOff>38100</xdr:rowOff>
    </xdr:from>
    <xdr:to>
      <xdr:col>4</xdr:col>
      <xdr:colOff>304800</xdr:colOff>
      <xdr:row>527</xdr:row>
      <xdr:rowOff>142865</xdr:rowOff>
    </xdr:to>
    <xdr:pic>
      <xdr:nvPicPr>
        <xdr:cNvPr id="53" name="Afbeelding 52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68780" y="8241792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522</xdr:row>
      <xdr:rowOff>15240</xdr:rowOff>
    </xdr:from>
    <xdr:to>
      <xdr:col>3</xdr:col>
      <xdr:colOff>495300</xdr:colOff>
      <xdr:row>527</xdr:row>
      <xdr:rowOff>120005</xdr:rowOff>
    </xdr:to>
    <xdr:pic>
      <xdr:nvPicPr>
        <xdr:cNvPr id="54" name="Afbeelding 53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49680" y="82395060"/>
          <a:ext cx="1074420" cy="1019165"/>
        </a:xfrm>
        <a:prstGeom prst="rect">
          <a:avLst/>
        </a:prstGeom>
      </xdr:spPr>
    </xdr:pic>
    <xdr:clientData/>
  </xdr:twoCellAnchor>
  <xdr:twoCellAnchor editAs="oneCell">
    <xdr:from>
      <xdr:col>1</xdr:col>
      <xdr:colOff>220980</xdr:colOff>
      <xdr:row>522</xdr:row>
      <xdr:rowOff>7620</xdr:rowOff>
    </xdr:from>
    <xdr:to>
      <xdr:col>3</xdr:col>
      <xdr:colOff>76200</xdr:colOff>
      <xdr:row>527</xdr:row>
      <xdr:rowOff>112385</xdr:rowOff>
    </xdr:to>
    <xdr:pic>
      <xdr:nvPicPr>
        <xdr:cNvPr id="55" name="Afbeelding 54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30580" y="82387440"/>
          <a:ext cx="1074420" cy="1019165"/>
        </a:xfrm>
        <a:prstGeom prst="rect">
          <a:avLst/>
        </a:prstGeom>
      </xdr:spPr>
    </xdr:pic>
    <xdr:clientData/>
  </xdr:twoCellAnchor>
  <xdr:twoCellAnchor>
    <xdr:from>
      <xdr:col>0</xdr:col>
      <xdr:colOff>144780</xdr:colOff>
      <xdr:row>526</xdr:row>
      <xdr:rowOff>99060</xdr:rowOff>
    </xdr:from>
    <xdr:to>
      <xdr:col>0</xdr:col>
      <xdr:colOff>594360</xdr:colOff>
      <xdr:row>526</xdr:row>
      <xdr:rowOff>106680</xdr:rowOff>
    </xdr:to>
    <xdr:cxnSp macro="">
      <xdr:nvCxnSpPr>
        <xdr:cNvPr id="57" name="Rechte verbindingslijn met pijl 56"/>
        <xdr:cNvCxnSpPr/>
      </xdr:nvCxnSpPr>
      <xdr:spPr>
        <a:xfrm>
          <a:off x="144780" y="83027520"/>
          <a:ext cx="449580" cy="7620"/>
        </a:xfrm>
        <a:prstGeom prst="straightConnector1">
          <a:avLst/>
        </a:prstGeom>
        <a:ln w="285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22860</xdr:colOff>
      <xdr:row>524</xdr:row>
      <xdr:rowOff>181923</xdr:rowOff>
    </xdr:from>
    <xdr:to>
      <xdr:col>6</xdr:col>
      <xdr:colOff>22860</xdr:colOff>
      <xdr:row>529</xdr:row>
      <xdr:rowOff>53340</xdr:rowOff>
    </xdr:to>
    <xdr:cxnSp macro="">
      <xdr:nvCxnSpPr>
        <xdr:cNvPr id="61" name="Rechte verbindingslijn 60"/>
        <xdr:cNvCxnSpPr/>
      </xdr:nvCxnSpPr>
      <xdr:spPr>
        <a:xfrm>
          <a:off x="3680460" y="82927503"/>
          <a:ext cx="0" cy="78581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198120</xdr:colOff>
      <xdr:row>524</xdr:row>
      <xdr:rowOff>128583</xdr:rowOff>
    </xdr:from>
    <xdr:to>
      <xdr:col>8</xdr:col>
      <xdr:colOff>198120</xdr:colOff>
      <xdr:row>529</xdr:row>
      <xdr:rowOff>0</xdr:rowOff>
    </xdr:to>
    <xdr:cxnSp macro="">
      <xdr:nvCxnSpPr>
        <xdr:cNvPr id="62" name="Rechte verbindingslijn 61"/>
        <xdr:cNvCxnSpPr/>
      </xdr:nvCxnSpPr>
      <xdr:spPr>
        <a:xfrm>
          <a:off x="5074920" y="82874163"/>
          <a:ext cx="0" cy="78581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38100</xdr:colOff>
      <xdr:row>529</xdr:row>
      <xdr:rowOff>15240</xdr:rowOff>
    </xdr:from>
    <xdr:to>
      <xdr:col>8</xdr:col>
      <xdr:colOff>190500</xdr:colOff>
      <xdr:row>529</xdr:row>
      <xdr:rowOff>22860</xdr:rowOff>
    </xdr:to>
    <xdr:cxnSp macro="">
      <xdr:nvCxnSpPr>
        <xdr:cNvPr id="64" name="Rechte verbindingslijn met pijl 63"/>
        <xdr:cNvCxnSpPr/>
      </xdr:nvCxnSpPr>
      <xdr:spPr>
        <a:xfrm flipV="1">
          <a:off x="3695700" y="83675220"/>
          <a:ext cx="137160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137160</xdr:colOff>
      <xdr:row>525</xdr:row>
      <xdr:rowOff>29523</xdr:rowOff>
    </xdr:from>
    <xdr:to>
      <xdr:col>2</xdr:col>
      <xdr:colOff>137160</xdr:colOff>
      <xdr:row>529</xdr:row>
      <xdr:rowOff>83820</xdr:rowOff>
    </xdr:to>
    <xdr:cxnSp macro="">
      <xdr:nvCxnSpPr>
        <xdr:cNvPr id="67" name="Rechte verbindingslijn 66"/>
        <xdr:cNvCxnSpPr/>
      </xdr:nvCxnSpPr>
      <xdr:spPr>
        <a:xfrm>
          <a:off x="1356360" y="82957983"/>
          <a:ext cx="0" cy="78581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312420</xdr:colOff>
      <xdr:row>524</xdr:row>
      <xdr:rowOff>159063</xdr:rowOff>
    </xdr:from>
    <xdr:to>
      <xdr:col>4</xdr:col>
      <xdr:colOff>320040</xdr:colOff>
      <xdr:row>529</xdr:row>
      <xdr:rowOff>99060</xdr:rowOff>
    </xdr:to>
    <xdr:cxnSp macro="">
      <xdr:nvCxnSpPr>
        <xdr:cNvPr id="68" name="Rechte verbindingslijn 67"/>
        <xdr:cNvCxnSpPr/>
      </xdr:nvCxnSpPr>
      <xdr:spPr>
        <a:xfrm>
          <a:off x="2750820" y="82904643"/>
          <a:ext cx="7620" cy="85439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152400</xdr:colOff>
      <xdr:row>529</xdr:row>
      <xdr:rowOff>45720</xdr:rowOff>
    </xdr:from>
    <xdr:to>
      <xdr:col>4</xdr:col>
      <xdr:colOff>304800</xdr:colOff>
      <xdr:row>529</xdr:row>
      <xdr:rowOff>53340</xdr:rowOff>
    </xdr:to>
    <xdr:cxnSp macro="">
      <xdr:nvCxnSpPr>
        <xdr:cNvPr id="69" name="Rechte verbindingslijn met pijl 68"/>
        <xdr:cNvCxnSpPr/>
      </xdr:nvCxnSpPr>
      <xdr:spPr>
        <a:xfrm flipV="1">
          <a:off x="1371600" y="83705700"/>
          <a:ext cx="1371600" cy="7620"/>
        </a:xfrm>
        <a:prstGeom prst="straightConnector1">
          <a:avLst/>
        </a:prstGeom>
        <a:ln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426720</xdr:colOff>
      <xdr:row>522</xdr:row>
      <xdr:rowOff>15240</xdr:rowOff>
    </xdr:from>
    <xdr:to>
      <xdr:col>4</xdr:col>
      <xdr:colOff>441960</xdr:colOff>
      <xdr:row>530</xdr:row>
      <xdr:rowOff>0</xdr:rowOff>
    </xdr:to>
    <xdr:cxnSp macro="">
      <xdr:nvCxnSpPr>
        <xdr:cNvPr id="71" name="Rechte verbindingslijn 70"/>
        <xdr:cNvCxnSpPr/>
      </xdr:nvCxnSpPr>
      <xdr:spPr>
        <a:xfrm>
          <a:off x="2865120" y="82395060"/>
          <a:ext cx="15240" cy="14478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175260</xdr:colOff>
      <xdr:row>521</xdr:row>
      <xdr:rowOff>167640</xdr:rowOff>
    </xdr:from>
    <xdr:to>
      <xdr:col>5</xdr:col>
      <xdr:colOff>190500</xdr:colOff>
      <xdr:row>529</xdr:row>
      <xdr:rowOff>152400</xdr:rowOff>
    </xdr:to>
    <xdr:cxnSp macro="">
      <xdr:nvCxnSpPr>
        <xdr:cNvPr id="74" name="Rechte verbindingslijn 73"/>
        <xdr:cNvCxnSpPr/>
      </xdr:nvCxnSpPr>
      <xdr:spPr>
        <a:xfrm>
          <a:off x="3223260" y="82364580"/>
          <a:ext cx="15240" cy="1447800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121919</xdr:colOff>
      <xdr:row>177</xdr:row>
      <xdr:rowOff>0</xdr:rowOff>
    </xdr:from>
    <xdr:to>
      <xdr:col>8</xdr:col>
      <xdr:colOff>279247</xdr:colOff>
      <xdr:row>185</xdr:row>
      <xdr:rowOff>26556</xdr:rowOff>
    </xdr:to>
    <xdr:pic>
      <xdr:nvPicPr>
        <xdr:cNvPr id="56" name="il_fi" descr="http://3.bp.blogspot.com/_ekLFWmPHy5I/TLdGDJZdSXI/AAAAAAAABE8/LnjyTbylARw/s1600/tien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169919" y="21983700"/>
          <a:ext cx="1986128" cy="1489596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281940</xdr:colOff>
      <xdr:row>177</xdr:row>
      <xdr:rowOff>0</xdr:rowOff>
    </xdr:from>
    <xdr:to>
      <xdr:col>10</xdr:col>
      <xdr:colOff>594360</xdr:colOff>
      <xdr:row>185</xdr:row>
      <xdr:rowOff>7620</xdr:rowOff>
    </xdr:to>
    <xdr:pic>
      <xdr:nvPicPr>
        <xdr:cNvPr id="58" name="Picture 2" descr="I Love you Hand Fingers (click to view)">
          <a:hlinkClick xmlns:r="http://schemas.openxmlformats.org/officeDocument/2006/relationships" r:id="rId3" tgtFrame="_blank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9345" r="12392"/>
        <a:stretch>
          <a:fillRect/>
        </a:stretch>
      </xdr:blipFill>
      <xdr:spPr bwMode="auto">
        <a:xfrm>
          <a:off x="5158740" y="21976080"/>
          <a:ext cx="1531620" cy="147066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0</xdr:colOff>
      <xdr:row>177</xdr:row>
      <xdr:rowOff>0</xdr:rowOff>
    </xdr:from>
    <xdr:to>
      <xdr:col>14</xdr:col>
      <xdr:colOff>198120</xdr:colOff>
      <xdr:row>185</xdr:row>
      <xdr:rowOff>6071</xdr:rowOff>
    </xdr:to>
    <xdr:pic>
      <xdr:nvPicPr>
        <xdr:cNvPr id="59" name="Picture 3" descr="Hand Fingers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705600" y="21977274"/>
          <a:ext cx="2026920" cy="146911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365760</xdr:colOff>
      <xdr:row>177</xdr:row>
      <xdr:rowOff>0</xdr:rowOff>
    </xdr:from>
    <xdr:to>
      <xdr:col>5</xdr:col>
      <xdr:colOff>121233</xdr:colOff>
      <xdr:row>185</xdr:row>
      <xdr:rowOff>31562</xdr:rowOff>
    </xdr:to>
    <xdr:pic>
      <xdr:nvPicPr>
        <xdr:cNvPr id="60" name="il_fi" descr="http://www.3dhaze.com/tutorials/char_model/images/hand_top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030" t="6638" b="1881"/>
        <a:stretch>
          <a:fillRect/>
        </a:stretch>
      </xdr:blipFill>
      <xdr:spPr bwMode="auto">
        <a:xfrm>
          <a:off x="1584960" y="21985276"/>
          <a:ext cx="1584273" cy="149460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177</xdr:row>
      <xdr:rowOff>0</xdr:rowOff>
    </xdr:from>
    <xdr:to>
      <xdr:col>2</xdr:col>
      <xdr:colOff>365074</xdr:colOff>
      <xdr:row>185</xdr:row>
      <xdr:rowOff>26556</xdr:rowOff>
    </xdr:to>
    <xdr:pic>
      <xdr:nvPicPr>
        <xdr:cNvPr id="63" name="il_fi" descr="http://www.3dhaze.com/tutorials/char_model/images/hand_top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030" t="6638" b="2187"/>
        <a:stretch>
          <a:fillRect/>
        </a:stretch>
      </xdr:blipFill>
      <xdr:spPr bwMode="auto">
        <a:xfrm rot="10800000">
          <a:off x="0" y="21991320"/>
          <a:ext cx="1584274" cy="1489596"/>
        </a:xfrm>
        <a:prstGeom prst="rect">
          <a:avLst/>
        </a:prstGeom>
        <a:noFill/>
      </xdr:spPr>
    </xdr:pic>
    <xdr:clientData/>
  </xdr:twoCellAnchor>
  <xdr:oneCellAnchor>
    <xdr:from>
      <xdr:col>12</xdr:col>
      <xdr:colOff>426720</xdr:colOff>
      <xdr:row>176</xdr:row>
      <xdr:rowOff>167640</xdr:rowOff>
    </xdr:from>
    <xdr:ext cx="262636" cy="280205"/>
    <xdr:sp macro="" textlink="">
      <xdr:nvSpPr>
        <xdr:cNvPr id="66" name="Tekstvak 65"/>
        <xdr:cNvSpPr txBox="1"/>
      </xdr:nvSpPr>
      <xdr:spPr>
        <a:xfrm>
          <a:off x="7741920" y="22158960"/>
          <a:ext cx="262636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rgbClr val="FFFF00"/>
              </a:solidFill>
            </a:rPr>
            <a:t>4</a:t>
          </a:r>
        </a:p>
      </xdr:txBody>
    </xdr:sp>
    <xdr:clientData/>
  </xdr:oneCellAnchor>
  <xdr:oneCellAnchor>
    <xdr:from>
      <xdr:col>12</xdr:col>
      <xdr:colOff>22860</xdr:colOff>
      <xdr:row>176</xdr:row>
      <xdr:rowOff>167640</xdr:rowOff>
    </xdr:from>
    <xdr:ext cx="262636" cy="280205"/>
    <xdr:sp macro="" textlink="">
      <xdr:nvSpPr>
        <xdr:cNvPr id="70" name="Tekstvak 69"/>
        <xdr:cNvSpPr txBox="1"/>
      </xdr:nvSpPr>
      <xdr:spPr>
        <a:xfrm>
          <a:off x="7338060" y="22158960"/>
          <a:ext cx="262636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rgbClr val="FFFF00"/>
              </a:solidFill>
            </a:rPr>
            <a:t>5</a:t>
          </a:r>
        </a:p>
      </xdr:txBody>
    </xdr:sp>
    <xdr:clientData/>
  </xdr:oneCellAnchor>
  <xdr:oneCellAnchor>
    <xdr:from>
      <xdr:col>13</xdr:col>
      <xdr:colOff>335280</xdr:colOff>
      <xdr:row>182</xdr:row>
      <xdr:rowOff>91440</xdr:rowOff>
    </xdr:from>
    <xdr:ext cx="262636" cy="280205"/>
    <xdr:sp macro="" textlink="">
      <xdr:nvSpPr>
        <xdr:cNvPr id="72" name="Tekstvak 71"/>
        <xdr:cNvSpPr txBox="1"/>
      </xdr:nvSpPr>
      <xdr:spPr>
        <a:xfrm>
          <a:off x="8260080" y="23180040"/>
          <a:ext cx="262636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rgbClr val="FFFF00"/>
              </a:solidFill>
            </a:rPr>
            <a:t>1</a:t>
          </a:r>
        </a:p>
      </xdr:txBody>
    </xdr:sp>
    <xdr:clientData/>
  </xdr:oneCellAnchor>
  <xdr:oneCellAnchor>
    <xdr:from>
      <xdr:col>13</xdr:col>
      <xdr:colOff>586740</xdr:colOff>
      <xdr:row>179</xdr:row>
      <xdr:rowOff>83820</xdr:rowOff>
    </xdr:from>
    <xdr:ext cx="262636" cy="280205"/>
    <xdr:sp macro="" textlink="">
      <xdr:nvSpPr>
        <xdr:cNvPr id="73" name="Tekstvak 72"/>
        <xdr:cNvSpPr txBox="1"/>
      </xdr:nvSpPr>
      <xdr:spPr>
        <a:xfrm>
          <a:off x="8511540" y="22623780"/>
          <a:ext cx="262636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rgbClr val="FFFF00"/>
              </a:solidFill>
            </a:rPr>
            <a:t>2</a:t>
          </a:r>
        </a:p>
      </xdr:txBody>
    </xdr:sp>
    <xdr:clientData/>
  </xdr:oneCellAnchor>
  <xdr:oneCellAnchor>
    <xdr:from>
      <xdr:col>13</xdr:col>
      <xdr:colOff>388620</xdr:colOff>
      <xdr:row>177</xdr:row>
      <xdr:rowOff>68580</xdr:rowOff>
    </xdr:from>
    <xdr:ext cx="921278" cy="436786"/>
    <xdr:sp macro="" textlink="">
      <xdr:nvSpPr>
        <xdr:cNvPr id="76" name="Tekstvak 75"/>
        <xdr:cNvSpPr txBox="1"/>
      </xdr:nvSpPr>
      <xdr:spPr>
        <a:xfrm>
          <a:off x="8313420" y="22242780"/>
          <a:ext cx="921278" cy="436786"/>
        </a:xfrm>
        <a:prstGeom prst="rect">
          <a:avLst/>
        </a:prstGeom>
        <a:solidFill>
          <a:schemeClr val="bg1">
            <a:lumMod val="65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>
              <a:solidFill>
                <a:srgbClr val="FFFF00"/>
              </a:solidFill>
            </a:rPr>
            <a:t>TRANSITIE</a:t>
          </a:r>
        </a:p>
        <a:p>
          <a:r>
            <a:rPr lang="nl-NL" sz="1100" b="1">
              <a:solidFill>
                <a:srgbClr val="FFFF00"/>
              </a:solidFill>
            </a:rPr>
            <a:t>Ekin --&gt; Epot</a:t>
          </a:r>
        </a:p>
      </xdr:txBody>
    </xdr:sp>
    <xdr:clientData/>
  </xdr:oneCellAnchor>
  <xdr:oneCellAnchor>
    <xdr:from>
      <xdr:col>13</xdr:col>
      <xdr:colOff>205740</xdr:colOff>
      <xdr:row>176</xdr:row>
      <xdr:rowOff>175260</xdr:rowOff>
    </xdr:from>
    <xdr:ext cx="262636" cy="280205"/>
    <xdr:sp macro="" textlink="">
      <xdr:nvSpPr>
        <xdr:cNvPr id="75" name="Tekstvak 74"/>
        <xdr:cNvSpPr txBox="1"/>
      </xdr:nvSpPr>
      <xdr:spPr>
        <a:xfrm>
          <a:off x="8130540" y="22166580"/>
          <a:ext cx="262636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200" b="1">
              <a:solidFill>
                <a:srgbClr val="FFFF00"/>
              </a:solidFill>
            </a:rPr>
            <a:t>3</a:t>
          </a:r>
        </a:p>
      </xdr:txBody>
    </xdr:sp>
    <xdr:clientData/>
  </xdr:oneCellAnchor>
  <xdr:twoCellAnchor editAs="oneCell">
    <xdr:from>
      <xdr:col>4</xdr:col>
      <xdr:colOff>160018</xdr:colOff>
      <xdr:row>448</xdr:row>
      <xdr:rowOff>114298</xdr:rowOff>
    </xdr:from>
    <xdr:to>
      <xdr:col>6</xdr:col>
      <xdr:colOff>563880</xdr:colOff>
      <xdr:row>449</xdr:row>
      <xdr:rowOff>182877</xdr:rowOff>
    </xdr:to>
    <xdr:pic>
      <xdr:nvPicPr>
        <xdr:cNvPr id="65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t="19993" b="64664"/>
        <a:stretch>
          <a:fillRect/>
        </a:stretch>
      </xdr:blipFill>
      <xdr:spPr bwMode="auto">
        <a:xfrm rot="10800000">
          <a:off x="160018" y="75201778"/>
          <a:ext cx="1623062" cy="25145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205739</xdr:colOff>
      <xdr:row>447</xdr:row>
      <xdr:rowOff>70205</xdr:rowOff>
    </xdr:from>
    <xdr:to>
      <xdr:col>6</xdr:col>
      <xdr:colOff>541018</xdr:colOff>
      <xdr:row>448</xdr:row>
      <xdr:rowOff>73069</xdr:rowOff>
    </xdr:to>
    <xdr:pic>
      <xdr:nvPicPr>
        <xdr:cNvPr id="78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48785" t="37661" b="49786"/>
        <a:stretch>
          <a:fillRect/>
        </a:stretch>
      </xdr:blipFill>
      <xdr:spPr bwMode="auto">
        <a:xfrm rot="10800000">
          <a:off x="815339" y="74974805"/>
          <a:ext cx="944879" cy="18574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152400</xdr:colOff>
      <xdr:row>443</xdr:row>
      <xdr:rowOff>144779</xdr:rowOff>
    </xdr:from>
    <xdr:to>
      <xdr:col>5</xdr:col>
      <xdr:colOff>259079</xdr:colOff>
      <xdr:row>445</xdr:row>
      <xdr:rowOff>15239</xdr:rowOff>
    </xdr:to>
    <xdr:pic>
      <xdr:nvPicPr>
        <xdr:cNvPr id="79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66393" t="50322" r="-349" b="32493"/>
        <a:stretch>
          <a:fillRect/>
        </a:stretch>
      </xdr:blipFill>
      <xdr:spPr bwMode="auto">
        <a:xfrm rot="10800000">
          <a:off x="152400" y="74317859"/>
          <a:ext cx="716279" cy="2362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182879</xdr:colOff>
      <xdr:row>446</xdr:row>
      <xdr:rowOff>86092</xdr:rowOff>
    </xdr:from>
    <xdr:to>
      <xdr:col>5</xdr:col>
      <xdr:colOff>594360</xdr:colOff>
      <xdr:row>447</xdr:row>
      <xdr:rowOff>100262</xdr:rowOff>
    </xdr:to>
    <xdr:pic>
      <xdr:nvPicPr>
        <xdr:cNvPr id="80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50098" t="38162" b="48279"/>
        <a:stretch>
          <a:fillRect/>
        </a:stretch>
      </xdr:blipFill>
      <xdr:spPr bwMode="auto">
        <a:xfrm>
          <a:off x="182879" y="74807812"/>
          <a:ext cx="1021081" cy="1970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444</xdr:row>
      <xdr:rowOff>175259</xdr:rowOff>
    </xdr:from>
    <xdr:to>
      <xdr:col>6</xdr:col>
      <xdr:colOff>106679</xdr:colOff>
      <xdr:row>446</xdr:row>
      <xdr:rowOff>45719</xdr:rowOff>
    </xdr:to>
    <xdr:pic>
      <xdr:nvPicPr>
        <xdr:cNvPr id="81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66393" t="50322" r="-349" b="32493"/>
        <a:stretch>
          <a:fillRect/>
        </a:stretch>
      </xdr:blipFill>
      <xdr:spPr bwMode="auto">
        <a:xfrm rot="10800000">
          <a:off x="609600" y="74531219"/>
          <a:ext cx="716279" cy="23622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449580</xdr:colOff>
      <xdr:row>443</xdr:row>
      <xdr:rowOff>144779</xdr:rowOff>
    </xdr:from>
    <xdr:to>
      <xdr:col>6</xdr:col>
      <xdr:colOff>548640</xdr:colOff>
      <xdr:row>445</xdr:row>
      <xdr:rowOff>15239</xdr:rowOff>
    </xdr:to>
    <xdr:pic>
      <xdr:nvPicPr>
        <xdr:cNvPr id="82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66393" t="50322" r="-349" b="32493"/>
        <a:stretch>
          <a:fillRect/>
        </a:stretch>
      </xdr:blipFill>
      <xdr:spPr bwMode="auto">
        <a:xfrm rot="10800000">
          <a:off x="1059180" y="74317859"/>
          <a:ext cx="708660" cy="2362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91440</xdr:colOff>
      <xdr:row>444</xdr:row>
      <xdr:rowOff>179070</xdr:rowOff>
    </xdr:from>
    <xdr:to>
      <xdr:col>6</xdr:col>
      <xdr:colOff>91440</xdr:colOff>
      <xdr:row>446</xdr:row>
      <xdr:rowOff>7620</xdr:rowOff>
    </xdr:to>
    <xdr:cxnSp macro="">
      <xdr:nvCxnSpPr>
        <xdr:cNvPr id="84" name="Rechte verbindingslijn 83"/>
        <xdr:cNvCxnSpPr/>
      </xdr:nvCxnSpPr>
      <xdr:spPr>
        <a:xfrm flipV="1">
          <a:off x="1310640" y="74535030"/>
          <a:ext cx="0" cy="194310"/>
        </a:xfrm>
        <a:prstGeom prst="line">
          <a:avLst/>
        </a:prstGeom>
        <a:ln w="952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243840</xdr:colOff>
      <xdr:row>443</xdr:row>
      <xdr:rowOff>133350</xdr:rowOff>
    </xdr:from>
    <xdr:to>
      <xdr:col>5</xdr:col>
      <xdr:colOff>243840</xdr:colOff>
      <xdr:row>444</xdr:row>
      <xdr:rowOff>144780</xdr:rowOff>
    </xdr:to>
    <xdr:cxnSp macro="">
      <xdr:nvCxnSpPr>
        <xdr:cNvPr id="90" name="Rechte verbindingslijn 89"/>
        <xdr:cNvCxnSpPr/>
      </xdr:nvCxnSpPr>
      <xdr:spPr>
        <a:xfrm flipV="1">
          <a:off x="853440" y="74306430"/>
          <a:ext cx="0" cy="194310"/>
        </a:xfrm>
        <a:prstGeom prst="line">
          <a:avLst/>
        </a:prstGeom>
        <a:ln w="952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182880</xdr:colOff>
      <xdr:row>443</xdr:row>
      <xdr:rowOff>22860</xdr:rowOff>
    </xdr:from>
    <xdr:to>
      <xdr:col>4</xdr:col>
      <xdr:colOff>190500</xdr:colOff>
      <xdr:row>450</xdr:row>
      <xdr:rowOff>45720</xdr:rowOff>
    </xdr:to>
    <xdr:cxnSp macro="">
      <xdr:nvCxnSpPr>
        <xdr:cNvPr id="92" name="Rechte verbindingslijn 91"/>
        <xdr:cNvCxnSpPr/>
      </xdr:nvCxnSpPr>
      <xdr:spPr>
        <a:xfrm flipH="1">
          <a:off x="182880" y="74195940"/>
          <a:ext cx="7620" cy="130302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541020</xdr:colOff>
      <xdr:row>443</xdr:row>
      <xdr:rowOff>106680</xdr:rowOff>
    </xdr:from>
    <xdr:to>
      <xdr:col>6</xdr:col>
      <xdr:colOff>541020</xdr:colOff>
      <xdr:row>450</xdr:row>
      <xdr:rowOff>114300</xdr:rowOff>
    </xdr:to>
    <xdr:cxnSp macro="">
      <xdr:nvCxnSpPr>
        <xdr:cNvPr id="93" name="Rechte verbindingslijn 92"/>
        <xdr:cNvCxnSpPr/>
      </xdr:nvCxnSpPr>
      <xdr:spPr>
        <a:xfrm>
          <a:off x="1760220" y="74279760"/>
          <a:ext cx="0" cy="128778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289560</xdr:colOff>
      <xdr:row>447</xdr:row>
      <xdr:rowOff>106679</xdr:rowOff>
    </xdr:from>
    <xdr:to>
      <xdr:col>3</xdr:col>
      <xdr:colOff>83822</xdr:colOff>
      <xdr:row>449</xdr:row>
      <xdr:rowOff>15239</xdr:rowOff>
    </xdr:to>
    <xdr:pic>
      <xdr:nvPicPr>
        <xdr:cNvPr id="95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t="34406" b="48856"/>
        <a:stretch>
          <a:fillRect/>
        </a:stretch>
      </xdr:blipFill>
      <xdr:spPr bwMode="auto">
        <a:xfrm rot="10800000">
          <a:off x="289560" y="74828399"/>
          <a:ext cx="1623062" cy="274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289560</xdr:colOff>
      <xdr:row>444</xdr:row>
      <xdr:rowOff>167639</xdr:rowOff>
    </xdr:from>
    <xdr:to>
      <xdr:col>3</xdr:col>
      <xdr:colOff>83822</xdr:colOff>
      <xdr:row>446</xdr:row>
      <xdr:rowOff>106679</xdr:rowOff>
    </xdr:to>
    <xdr:pic>
      <xdr:nvPicPr>
        <xdr:cNvPr id="96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t="49749" b="31653"/>
        <a:stretch>
          <a:fillRect/>
        </a:stretch>
      </xdr:blipFill>
      <xdr:spPr bwMode="auto">
        <a:xfrm rot="10800000">
          <a:off x="289560" y="74340719"/>
          <a:ext cx="1623062" cy="3048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297180</xdr:colOff>
      <xdr:row>449</xdr:row>
      <xdr:rowOff>144780</xdr:rowOff>
    </xdr:from>
    <xdr:to>
      <xdr:col>3</xdr:col>
      <xdr:colOff>91442</xdr:colOff>
      <xdr:row>451</xdr:row>
      <xdr:rowOff>22859</xdr:rowOff>
    </xdr:to>
    <xdr:pic>
      <xdr:nvPicPr>
        <xdr:cNvPr id="97" name="Picture 2" descr="http://www.gitaar.net/wiki/uploads/Encyclopedie/flageolet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t="19993" b="65129"/>
        <a:stretch>
          <a:fillRect/>
        </a:stretch>
      </xdr:blipFill>
      <xdr:spPr bwMode="auto">
        <a:xfrm rot="10800000">
          <a:off x="297180" y="75232260"/>
          <a:ext cx="1623062" cy="2438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388620</xdr:colOff>
      <xdr:row>321</xdr:row>
      <xdr:rowOff>76200</xdr:rowOff>
    </xdr:from>
    <xdr:to>
      <xdr:col>3</xdr:col>
      <xdr:colOff>556260</xdr:colOff>
      <xdr:row>335</xdr:row>
      <xdr:rowOff>38100</xdr:rowOff>
    </xdr:to>
    <xdr:pic>
      <xdr:nvPicPr>
        <xdr:cNvPr id="1025" name="il_fi" descr="http://www.nextnano.de/nextnano3/images/tutorial/1DIntrabandTransitions/Wave10nmGaAsInfinite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25406" t="5913" r="27387" b="13368"/>
        <a:stretch>
          <a:fillRect/>
        </a:stretch>
      </xdr:blipFill>
      <xdr:spPr bwMode="auto">
        <a:xfrm>
          <a:off x="388620" y="57927240"/>
          <a:ext cx="1996440" cy="2522220"/>
        </a:xfrm>
        <a:prstGeom prst="rect">
          <a:avLst/>
        </a:prstGeom>
        <a:noFill/>
      </xdr:spPr>
    </xdr:pic>
    <xdr:clientData/>
  </xdr:twoCellAnchor>
  <xdr:oneCellAnchor>
    <xdr:from>
      <xdr:col>0</xdr:col>
      <xdr:colOff>68580</xdr:colOff>
      <xdr:row>321</xdr:row>
      <xdr:rowOff>160020</xdr:rowOff>
    </xdr:from>
    <xdr:ext cx="360933" cy="2675732"/>
    <xdr:sp macro="" textlink="">
      <xdr:nvSpPr>
        <xdr:cNvPr id="77" name="Tekstvak 76"/>
        <xdr:cNvSpPr txBox="1"/>
      </xdr:nvSpPr>
      <xdr:spPr>
        <a:xfrm>
          <a:off x="68580" y="58011060"/>
          <a:ext cx="360933" cy="26757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nl-NL" sz="1100" b="1"/>
            <a:t>n =</a:t>
          </a:r>
        </a:p>
        <a:p>
          <a:r>
            <a:rPr lang="nl-NL" sz="1100" b="1"/>
            <a:t>6</a:t>
          </a:r>
        </a:p>
        <a:p>
          <a:endParaRPr lang="nl-NL" sz="1100" b="1"/>
        </a:p>
        <a:p>
          <a:endParaRPr lang="nl-NL" sz="1100" b="1"/>
        </a:p>
        <a:p>
          <a:endParaRPr lang="nl-NL" sz="1100" b="1"/>
        </a:p>
        <a:p>
          <a:r>
            <a:rPr lang="nl-NL" sz="1100" b="1"/>
            <a:t>5</a:t>
          </a:r>
        </a:p>
        <a:p>
          <a:endParaRPr lang="nl-NL" sz="1100" b="1"/>
        </a:p>
        <a:p>
          <a:endParaRPr lang="nl-NL" sz="1100" b="1"/>
        </a:p>
        <a:p>
          <a:r>
            <a:rPr lang="nl-NL" sz="1100" b="1"/>
            <a:t>4</a:t>
          </a:r>
        </a:p>
        <a:p>
          <a:endParaRPr lang="nl-NL" sz="1100" b="1"/>
        </a:p>
        <a:p>
          <a:r>
            <a:rPr lang="nl-NL" sz="1100" b="1"/>
            <a:t>3</a:t>
          </a:r>
        </a:p>
        <a:p>
          <a:endParaRPr lang="nl-NL" sz="1100" b="1"/>
        </a:p>
        <a:p>
          <a:r>
            <a:rPr lang="nl-NL" sz="1100" b="1"/>
            <a:t>2</a:t>
          </a:r>
        </a:p>
        <a:p>
          <a:r>
            <a:rPr lang="nl-NL" sz="1100" b="1"/>
            <a:t>1</a:t>
          </a:r>
        </a:p>
        <a:p>
          <a:endParaRPr lang="nl-NL" sz="1100" b="1"/>
        </a:p>
      </xdr:txBody>
    </xdr:sp>
    <xdr:clientData/>
  </xdr:oneCellAnchor>
  <xdr:twoCellAnchor editAs="oneCell">
    <xdr:from>
      <xdr:col>11</xdr:col>
      <xdr:colOff>251460</xdr:colOff>
      <xdr:row>334</xdr:row>
      <xdr:rowOff>106681</xdr:rowOff>
    </xdr:from>
    <xdr:to>
      <xdr:col>15</xdr:col>
      <xdr:colOff>114300</xdr:colOff>
      <xdr:row>346</xdr:row>
      <xdr:rowOff>121311</xdr:rowOff>
    </xdr:to>
    <xdr:pic>
      <xdr:nvPicPr>
        <xdr:cNvPr id="83" name="Picture 1" descr="http://www.nextnano.de/nextnano3/images/tutorial/2Deffective_mass_vs_8x8kp/2D_5nm_quantum_well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957060" y="60586621"/>
          <a:ext cx="2301240" cy="2209190"/>
        </a:xfrm>
        <a:prstGeom prst="rect">
          <a:avLst/>
        </a:prstGeom>
        <a:noFill/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\Documents\QM%20constamte%20massa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Blad5"/>
      <sheetName val="Blad1"/>
      <sheetName val="Blad2"/>
      <sheetName val="Blad3"/>
      <sheetName val="Blad4"/>
      <sheetName val="Blad6"/>
      <sheetName val="Blad7"/>
      <sheetName val="Blad8"/>
      <sheetName val="Blad9"/>
      <sheetName val="Blad10"/>
    </sheetNames>
    <sheetDataSet>
      <sheetData sheetId="0">
        <row r="32">
          <cell r="K32" t="str">
            <v>Ekq</v>
          </cell>
        </row>
        <row r="33">
          <cell r="J33">
            <v>0.23735028110486434</v>
          </cell>
          <cell r="K33">
            <v>0.32</v>
          </cell>
        </row>
        <row r="34">
          <cell r="J34">
            <v>0.54268246660125297</v>
          </cell>
          <cell r="K34">
            <v>0.75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-thema">
  <a:themeElements>
    <a:clrScheme name="Kantoo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toor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http://web.media.mit.edu/~raskar/trillionfps/" TargetMode="External"/><Relationship Id="rId2" Type="http://schemas.openxmlformats.org/officeDocument/2006/relationships/hyperlink" Target="http://raskar.info/" TargetMode="External"/><Relationship Id="rId1" Type="http://schemas.openxmlformats.org/officeDocument/2006/relationships/hyperlink" Target="http://www.dumpert.nl/mediabase/2264661/d5099ddb/kijktip_.html" TargetMode="External"/><Relationship Id="rId4" Type="http://schemas.openxmlformats.org/officeDocument/2006/relationships/drawing" Target="../drawings/drawing3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S547"/>
  <sheetViews>
    <sheetView tabSelected="1" workbookViewId="0">
      <selection activeCell="K511" sqref="K511"/>
    </sheetView>
  </sheetViews>
  <sheetFormatPr defaultRowHeight="14.4"/>
  <sheetData>
    <row r="1" spans="1:1">
      <c r="A1" s="3" t="s">
        <v>394</v>
      </c>
    </row>
    <row r="3" spans="1:1">
      <c r="A3" s="2" t="s">
        <v>15</v>
      </c>
    </row>
    <row r="4" spans="1:1">
      <c r="A4" s="2" t="s">
        <v>16</v>
      </c>
    </row>
    <row r="5" spans="1:1">
      <c r="A5" s="72" t="s">
        <v>34</v>
      </c>
    </row>
    <row r="6" spans="1:1">
      <c r="A6" s="72" t="s">
        <v>76</v>
      </c>
    </row>
    <row r="7" spans="1:1">
      <c r="A7" s="72" t="s">
        <v>77</v>
      </c>
    </row>
    <row r="8" spans="1:1">
      <c r="A8" s="72" t="s">
        <v>481</v>
      </c>
    </row>
    <row r="9" spans="1:1" ht="15.6">
      <c r="A9" s="4"/>
    </row>
    <row r="10" spans="1:1">
      <c r="A10" s="2" t="s">
        <v>824</v>
      </c>
    </row>
    <row r="11" spans="1:1">
      <c r="A11" s="2" t="s">
        <v>825</v>
      </c>
    </row>
    <row r="12" spans="1:1">
      <c r="A12" s="2" t="s">
        <v>826</v>
      </c>
    </row>
    <row r="13" spans="1:1">
      <c r="A13" s="2"/>
    </row>
    <row r="14" spans="1:1">
      <c r="A14" s="2" t="s">
        <v>214</v>
      </c>
    </row>
    <row r="15" spans="1:1">
      <c r="A15" s="2" t="s">
        <v>215</v>
      </c>
    </row>
    <row r="16" spans="1:1">
      <c r="A16" s="2" t="s">
        <v>827</v>
      </c>
    </row>
    <row r="17" spans="1:1">
      <c r="A17" s="2"/>
    </row>
    <row r="18" spans="1:1">
      <c r="A18" s="2" t="s">
        <v>395</v>
      </c>
    </row>
    <row r="19" spans="1:1">
      <c r="A19" s="2"/>
    </row>
    <row r="20" spans="1:1">
      <c r="A20" s="2" t="s">
        <v>38</v>
      </c>
    </row>
    <row r="21" spans="1:1">
      <c r="A21" s="2" t="s">
        <v>952</v>
      </c>
    </row>
    <row r="22" spans="1:1">
      <c r="A22" s="2" t="s">
        <v>828</v>
      </c>
    </row>
    <row r="23" spans="1:1">
      <c r="A23" s="2"/>
    </row>
    <row r="24" spans="1:1">
      <c r="A24" s="2" t="s">
        <v>58</v>
      </c>
    </row>
    <row r="25" spans="1:1">
      <c r="A25" s="2" t="s">
        <v>703</v>
      </c>
    </row>
    <row r="26" spans="1:1">
      <c r="A26" s="2"/>
    </row>
    <row r="27" spans="1:1">
      <c r="A27" s="72" t="s">
        <v>699</v>
      </c>
    </row>
    <row r="28" spans="1:1">
      <c r="A28" s="72" t="s">
        <v>700</v>
      </c>
    </row>
    <row r="29" spans="1:1">
      <c r="A29" s="2"/>
    </row>
    <row r="30" spans="1:1">
      <c r="A30" s="2" t="s">
        <v>829</v>
      </c>
    </row>
    <row r="31" spans="1:1">
      <c r="A31" s="2" t="s">
        <v>830</v>
      </c>
    </row>
    <row r="32" spans="1:1">
      <c r="A32" s="2" t="s">
        <v>831</v>
      </c>
    </row>
    <row r="33" spans="1:13">
      <c r="A33" s="2"/>
    </row>
    <row r="34" spans="1:13">
      <c r="A34" s="2" t="s">
        <v>832</v>
      </c>
    </row>
    <row r="35" spans="1:13">
      <c r="A35" s="2" t="s">
        <v>482</v>
      </c>
    </row>
    <row r="36" spans="1:13">
      <c r="A36" s="2"/>
    </row>
    <row r="37" spans="1:13">
      <c r="A37" s="2"/>
    </row>
    <row r="38" spans="1:13">
      <c r="A38" s="3" t="s">
        <v>17</v>
      </c>
      <c r="F38" s="2" t="s">
        <v>422</v>
      </c>
    </row>
    <row r="39" spans="1:13">
      <c r="A39" s="3"/>
      <c r="M39" s="2" t="s">
        <v>440</v>
      </c>
    </row>
    <row r="40" spans="1:13">
      <c r="A40" s="3"/>
      <c r="F40" s="2" t="s">
        <v>447</v>
      </c>
      <c r="K40" s="2"/>
      <c r="M40" s="2" t="s">
        <v>439</v>
      </c>
    </row>
    <row r="41" spans="1:13">
      <c r="A41" s="3"/>
      <c r="F41" s="2" t="s">
        <v>445</v>
      </c>
      <c r="K41" s="2"/>
      <c r="M41" s="2"/>
    </row>
    <row r="42" spans="1:13">
      <c r="A42" s="3"/>
      <c r="M42" s="2" t="s">
        <v>426</v>
      </c>
    </row>
    <row r="43" spans="1:13">
      <c r="A43" s="3"/>
      <c r="F43" s="2" t="s">
        <v>446</v>
      </c>
      <c r="K43" s="2"/>
      <c r="M43" s="2" t="s">
        <v>430</v>
      </c>
    </row>
    <row r="44" spans="1:13">
      <c r="A44" s="3"/>
      <c r="K44" s="2"/>
      <c r="M44" s="2" t="s">
        <v>431</v>
      </c>
    </row>
    <row r="45" spans="1:13">
      <c r="A45" s="3"/>
      <c r="F45" s="2" t="s">
        <v>423</v>
      </c>
      <c r="K45" s="2"/>
      <c r="M45" s="2" t="s">
        <v>427</v>
      </c>
    </row>
    <row r="46" spans="1:13">
      <c r="A46" s="3"/>
      <c r="K46" s="2"/>
      <c r="M46" s="2"/>
    </row>
    <row r="47" spans="1:13">
      <c r="A47" s="3"/>
      <c r="F47" s="2" t="s">
        <v>424</v>
      </c>
      <c r="K47" s="2"/>
      <c r="M47" s="2" t="s">
        <v>428</v>
      </c>
    </row>
    <row r="48" spans="1:13">
      <c r="A48" s="3"/>
      <c r="K48" s="2"/>
      <c r="M48" s="2" t="s">
        <v>429</v>
      </c>
    </row>
    <row r="49" spans="1:15" ht="15" thickBot="1">
      <c r="A49" s="3"/>
      <c r="F49" s="2" t="s">
        <v>425</v>
      </c>
      <c r="K49" s="2"/>
    </row>
    <row r="50" spans="1:15" ht="15.6">
      <c r="A50" s="3"/>
      <c r="L50" s="73" t="s">
        <v>953</v>
      </c>
      <c r="M50" s="74"/>
      <c r="N50" s="74"/>
      <c r="O50" s="75"/>
    </row>
    <row r="51" spans="1:15" ht="15.6">
      <c r="F51" s="2" t="s">
        <v>435</v>
      </c>
      <c r="L51" s="76" t="s">
        <v>701</v>
      </c>
      <c r="M51" s="77"/>
      <c r="N51" s="77"/>
      <c r="O51" s="78"/>
    </row>
    <row r="52" spans="1:15" ht="15.6">
      <c r="F52" s="2" t="s">
        <v>436</v>
      </c>
      <c r="L52" s="79" t="s">
        <v>702</v>
      </c>
      <c r="M52" s="77"/>
      <c r="N52" s="77"/>
      <c r="O52" s="78"/>
    </row>
    <row r="53" spans="1:15" ht="16.2" thickBot="1">
      <c r="L53" s="80" t="s">
        <v>448</v>
      </c>
      <c r="M53" s="81"/>
      <c r="N53" s="81"/>
      <c r="O53" s="82"/>
    </row>
    <row r="54" spans="1:15">
      <c r="A54" s="2" t="s">
        <v>407</v>
      </c>
    </row>
    <row r="55" spans="1:15">
      <c r="A55" s="2" t="s">
        <v>433</v>
      </c>
    </row>
    <row r="56" spans="1:15">
      <c r="A56" s="2" t="s">
        <v>434</v>
      </c>
    </row>
    <row r="57" spans="1:15">
      <c r="A57" s="2" t="s">
        <v>409</v>
      </c>
    </row>
    <row r="58" spans="1:15">
      <c r="A58" s="2" t="s">
        <v>432</v>
      </c>
    </row>
    <row r="60" spans="1:15">
      <c r="A60" s="2" t="s">
        <v>437</v>
      </c>
    </row>
    <row r="61" spans="1:15">
      <c r="A61" s="2" t="s">
        <v>449</v>
      </c>
    </row>
    <row r="62" spans="1:15">
      <c r="A62" s="2" t="s">
        <v>438</v>
      </c>
    </row>
    <row r="63" spans="1:15">
      <c r="A63" s="2" t="s">
        <v>412</v>
      </c>
    </row>
    <row r="64" spans="1:15">
      <c r="A64" s="2" t="s">
        <v>413</v>
      </c>
    </row>
    <row r="65" spans="1:1">
      <c r="A65" s="2"/>
    </row>
    <row r="66" spans="1:1">
      <c r="A66" s="2" t="s">
        <v>410</v>
      </c>
    </row>
    <row r="67" spans="1:1">
      <c r="A67" s="2" t="s">
        <v>954</v>
      </c>
    </row>
    <row r="68" spans="1:1">
      <c r="A68" s="2"/>
    </row>
    <row r="69" spans="1:1">
      <c r="A69" s="2" t="s">
        <v>411</v>
      </c>
    </row>
    <row r="70" spans="1:1">
      <c r="A70" s="2" t="s">
        <v>408</v>
      </c>
    </row>
    <row r="71" spans="1:1">
      <c r="A71" s="2" t="s">
        <v>36</v>
      </c>
    </row>
    <row r="73" spans="1:1">
      <c r="A73" s="2" t="s">
        <v>37</v>
      </c>
    </row>
    <row r="74" spans="1:1">
      <c r="A74" s="2" t="s">
        <v>833</v>
      </c>
    </row>
    <row r="75" spans="1:1">
      <c r="A75" s="2" t="s">
        <v>834</v>
      </c>
    </row>
    <row r="76" spans="1:1">
      <c r="A76" s="2"/>
    </row>
    <row r="77" spans="1:1">
      <c r="A77" s="2" t="s">
        <v>35</v>
      </c>
    </row>
    <row r="78" spans="1:1">
      <c r="A78" s="2" t="s">
        <v>414</v>
      </c>
    </row>
    <row r="79" spans="1:1">
      <c r="A79" s="2" t="s">
        <v>415</v>
      </c>
    </row>
    <row r="80" spans="1:1">
      <c r="A80" s="2" t="s">
        <v>47</v>
      </c>
    </row>
    <row r="83" spans="1:10">
      <c r="A83" s="2" t="s">
        <v>18</v>
      </c>
    </row>
    <row r="85" spans="1:10">
      <c r="A85" s="2" t="s">
        <v>19</v>
      </c>
      <c r="C85" s="2" t="s">
        <v>20</v>
      </c>
      <c r="D85" s="2"/>
      <c r="E85" s="2"/>
      <c r="F85" s="2"/>
      <c r="G85" s="2"/>
      <c r="H85" s="2"/>
      <c r="I85" s="2"/>
      <c r="J85" s="2" t="s">
        <v>21</v>
      </c>
    </row>
    <row r="86" spans="1:10">
      <c r="A86" s="2" t="s">
        <v>22</v>
      </c>
      <c r="C86" s="2" t="s">
        <v>23</v>
      </c>
      <c r="D86" s="2"/>
      <c r="E86" s="2"/>
      <c r="F86" s="2"/>
      <c r="G86" s="2"/>
      <c r="H86" s="2"/>
      <c r="I86" s="2"/>
      <c r="J86" s="2"/>
    </row>
    <row r="87" spans="1:10">
      <c r="A87" s="2" t="s">
        <v>28</v>
      </c>
      <c r="C87" s="2" t="s">
        <v>29</v>
      </c>
    </row>
    <row r="88" spans="1:10">
      <c r="A88" s="2" t="s">
        <v>27</v>
      </c>
      <c r="C88" s="2" t="s">
        <v>835</v>
      </c>
    </row>
    <row r="89" spans="1:10">
      <c r="A89" s="2" t="s">
        <v>30</v>
      </c>
      <c r="C89" s="2" t="s">
        <v>836</v>
      </c>
    </row>
    <row r="90" spans="1:10">
      <c r="A90" s="2" t="s">
        <v>39</v>
      </c>
      <c r="C90" s="2" t="s">
        <v>40</v>
      </c>
    </row>
    <row r="91" spans="1:10">
      <c r="A91" s="2" t="s">
        <v>41</v>
      </c>
      <c r="C91" s="2" t="s">
        <v>42</v>
      </c>
      <c r="F91" s="2" t="s">
        <v>43</v>
      </c>
    </row>
    <row r="93" spans="1:10">
      <c r="A93" s="2" t="s">
        <v>26</v>
      </c>
    </row>
    <row r="94" spans="1:10">
      <c r="A94" s="2" t="s">
        <v>24</v>
      </c>
    </row>
    <row r="96" spans="1:10">
      <c r="A96" s="2" t="s">
        <v>31</v>
      </c>
    </row>
    <row r="98" spans="1:11">
      <c r="A98" s="2" t="s">
        <v>44</v>
      </c>
    </row>
    <row r="99" spans="1:11">
      <c r="A99" s="2" t="s">
        <v>32</v>
      </c>
    </row>
    <row r="100" spans="1:11">
      <c r="A100" s="2"/>
    </row>
    <row r="101" spans="1:11">
      <c r="A101" s="2" t="s">
        <v>80</v>
      </c>
    </row>
    <row r="102" spans="1:11">
      <c r="A102" s="2"/>
    </row>
    <row r="103" spans="1:11">
      <c r="A103" s="2" t="s">
        <v>25</v>
      </c>
      <c r="K103" s="2" t="s">
        <v>259</v>
      </c>
    </row>
    <row r="104" spans="1:11">
      <c r="A104" s="2" t="s">
        <v>159</v>
      </c>
      <c r="K104" s="2" t="s">
        <v>260</v>
      </c>
    </row>
    <row r="105" spans="1:11">
      <c r="A105" s="2" t="s">
        <v>33</v>
      </c>
      <c r="K105" s="2" t="s">
        <v>261</v>
      </c>
    </row>
    <row r="106" spans="1:11">
      <c r="A106" s="2" t="s">
        <v>45</v>
      </c>
      <c r="K106" s="2" t="s">
        <v>262</v>
      </c>
    </row>
    <row r="107" spans="1:11">
      <c r="A107" s="2"/>
    </row>
    <row r="108" spans="1:11">
      <c r="A108" s="2" t="s">
        <v>46</v>
      </c>
    </row>
    <row r="109" spans="1:11">
      <c r="A109" s="2" t="s">
        <v>955</v>
      </c>
    </row>
    <row r="180" spans="18:18">
      <c r="R180" s="2"/>
    </row>
    <row r="234" spans="1:1">
      <c r="A234" s="3" t="s">
        <v>48</v>
      </c>
    </row>
    <row r="236" spans="1:1">
      <c r="A236" s="2" t="s">
        <v>49</v>
      </c>
    </row>
    <row r="254" spans="1:1">
      <c r="A254" s="3" t="s">
        <v>73</v>
      </c>
    </row>
    <row r="256" spans="1:1">
      <c r="A256" s="2" t="s">
        <v>75</v>
      </c>
    </row>
    <row r="274" spans="1:1">
      <c r="A274" s="3" t="s">
        <v>74</v>
      </c>
    </row>
    <row r="276" spans="1:1">
      <c r="A276" s="2" t="s">
        <v>956</v>
      </c>
    </row>
    <row r="293" spans="1:1" s="2" customFormat="1">
      <c r="A293" s="2" t="s">
        <v>765</v>
      </c>
    </row>
    <row r="294" spans="1:1" s="2" customFormat="1">
      <c r="A294" s="2" t="s">
        <v>766</v>
      </c>
    </row>
    <row r="295" spans="1:1">
      <c r="A295" s="2" t="s">
        <v>767</v>
      </c>
    </row>
    <row r="296" spans="1:1">
      <c r="A296" s="2"/>
    </row>
    <row r="298" spans="1:1">
      <c r="A298" s="3" t="s">
        <v>84</v>
      </c>
    </row>
    <row r="315" spans="1:1">
      <c r="A315" s="2" t="s">
        <v>160</v>
      </c>
    </row>
    <row r="358" spans="1:10">
      <c r="A358" s="2" t="s">
        <v>837</v>
      </c>
    </row>
    <row r="359" spans="1:10">
      <c r="A359" s="2" t="s">
        <v>164</v>
      </c>
      <c r="J359" s="10"/>
    </row>
    <row r="360" spans="1:10">
      <c r="A360" s="2" t="s">
        <v>163</v>
      </c>
      <c r="E360" s="2">
        <v>1.4E-2</v>
      </c>
    </row>
    <row r="375" spans="1:19">
      <c r="A375" s="2" t="s">
        <v>161</v>
      </c>
    </row>
    <row r="376" spans="1:19">
      <c r="A376" s="2" t="s">
        <v>162</v>
      </c>
    </row>
    <row r="377" spans="1:19">
      <c r="A377" s="2" t="s">
        <v>838</v>
      </c>
    </row>
    <row r="378" spans="1:19">
      <c r="A378" s="2" t="s">
        <v>171</v>
      </c>
    </row>
    <row r="379" spans="1:19">
      <c r="S379" s="2"/>
    </row>
    <row r="380" spans="1:19">
      <c r="A380" s="2" t="s">
        <v>165</v>
      </c>
      <c r="B380" s="2">
        <f>(-0.04+0.058)/2</f>
        <v>9.0000000000000011E-3</v>
      </c>
      <c r="D380" s="2" t="s">
        <v>166</v>
      </c>
      <c r="E380" s="2">
        <f>(-0.029+0.0465)/2</f>
        <v>8.7499999999999991E-3</v>
      </c>
    </row>
    <row r="381" spans="1:19">
      <c r="A381" s="2" t="s">
        <v>167</v>
      </c>
      <c r="B381" s="2">
        <v>6.0000000000000001E-3</v>
      </c>
      <c r="D381" s="2" t="s">
        <v>168</v>
      </c>
      <c r="E381" s="2">
        <v>6.0000000000000001E-3</v>
      </c>
    </row>
    <row r="382" spans="1:19">
      <c r="A382" s="2" t="s">
        <v>169</v>
      </c>
      <c r="B382" s="2">
        <f>B380/B381</f>
        <v>1.5000000000000002</v>
      </c>
      <c r="D382" s="2" t="s">
        <v>170</v>
      </c>
      <c r="E382" s="11">
        <f>E380/E381</f>
        <v>1.4583333333333333</v>
      </c>
    </row>
    <row r="383" spans="1:19">
      <c r="A383" s="2" t="s">
        <v>172</v>
      </c>
      <c r="B383" s="11">
        <f>B382^0.5</f>
        <v>1.2247448713915892</v>
      </c>
      <c r="D383" s="2" t="s">
        <v>172</v>
      </c>
      <c r="E383" s="11">
        <f>E382^0.5</f>
        <v>1.2076147288491199</v>
      </c>
    </row>
    <row r="385" spans="1:1">
      <c r="A385" s="2" t="s">
        <v>839</v>
      </c>
    </row>
    <row r="386" spans="1:1">
      <c r="A386" s="2" t="s">
        <v>173</v>
      </c>
    </row>
    <row r="388" spans="1:1">
      <c r="A388" s="2" t="s">
        <v>174</v>
      </c>
    </row>
    <row r="389" spans="1:1">
      <c r="A389" s="2" t="s">
        <v>175</v>
      </c>
    </row>
    <row r="390" spans="1:1">
      <c r="A390" s="2"/>
    </row>
    <row r="392" spans="1:1">
      <c r="A392" s="3" t="s">
        <v>53</v>
      </c>
    </row>
    <row r="394" spans="1:1">
      <c r="A394" s="2" t="s">
        <v>51</v>
      </c>
    </row>
    <row r="395" spans="1:1">
      <c r="A395" s="2" t="s">
        <v>52</v>
      </c>
    </row>
    <row r="412" spans="1:1">
      <c r="A412" s="2" t="s">
        <v>768</v>
      </c>
    </row>
    <row r="413" spans="1:1">
      <c r="A413" s="2" t="s">
        <v>957</v>
      </c>
    </row>
    <row r="414" spans="1:1">
      <c r="A414" s="2" t="s">
        <v>769</v>
      </c>
    </row>
    <row r="415" spans="1:1">
      <c r="A415" s="2"/>
    </row>
    <row r="417" spans="1:11">
      <c r="A417" s="3" t="s">
        <v>54</v>
      </c>
    </row>
    <row r="418" spans="1:11">
      <c r="A418" s="2"/>
    </row>
    <row r="419" spans="1:11">
      <c r="A419" s="2" t="s">
        <v>416</v>
      </c>
    </row>
    <row r="429" spans="1:11">
      <c r="A429" s="2" t="s">
        <v>55</v>
      </c>
    </row>
    <row r="430" spans="1:11">
      <c r="I430" s="2" t="s">
        <v>56</v>
      </c>
    </row>
    <row r="431" spans="1:11">
      <c r="I431" s="2" t="s">
        <v>57</v>
      </c>
    </row>
    <row r="432" spans="1:11">
      <c r="B432" s="2"/>
      <c r="C432" s="2"/>
      <c r="D432" s="1" t="s">
        <v>0</v>
      </c>
      <c r="E432" s="1" t="s">
        <v>1</v>
      </c>
      <c r="F432" s="1" t="s">
        <v>2</v>
      </c>
      <c r="G432" s="1" t="s">
        <v>4</v>
      </c>
      <c r="H432" s="1" t="s">
        <v>13</v>
      </c>
      <c r="I432" s="1" t="s">
        <v>3</v>
      </c>
      <c r="J432" s="1" t="s">
        <v>50</v>
      </c>
      <c r="K432" s="1" t="s">
        <v>14</v>
      </c>
    </row>
    <row r="433" spans="1:13">
      <c r="B433" s="2"/>
      <c r="C433" s="2"/>
      <c r="D433" s="1"/>
      <c r="E433" s="1"/>
      <c r="F433" s="1"/>
      <c r="G433" s="1"/>
      <c r="H433" s="1"/>
      <c r="I433" s="1"/>
      <c r="J433" s="1"/>
      <c r="K433" s="1"/>
    </row>
    <row r="434" spans="1:13">
      <c r="B434" s="2" t="s">
        <v>5</v>
      </c>
      <c r="C434" s="2"/>
      <c r="D434" s="1">
        <v>40001</v>
      </c>
      <c r="E434" s="1">
        <v>40001</v>
      </c>
      <c r="F434" s="1">
        <v>40001</v>
      </c>
      <c r="G434" s="1">
        <v>40001</v>
      </c>
      <c r="H434" s="1">
        <v>40001</v>
      </c>
      <c r="I434" s="1">
        <v>40001</v>
      </c>
      <c r="J434" s="1">
        <v>40001</v>
      </c>
      <c r="K434" s="1">
        <v>40001</v>
      </c>
    </row>
    <row r="435" spans="1:13">
      <c r="B435" s="2" t="s">
        <v>6</v>
      </c>
      <c r="C435" s="2"/>
      <c r="D435" s="1">
        <v>-0.04</v>
      </c>
      <c r="E435" s="1">
        <v>1.4836999999999999E-2</v>
      </c>
      <c r="F435" s="1">
        <v>-2.9177000000000002E-2</v>
      </c>
      <c r="G435" s="1">
        <v>1.3968E-2</v>
      </c>
      <c r="H435" s="61">
        <v>0.31</v>
      </c>
      <c r="I435" s="1">
        <v>0.101812</v>
      </c>
      <c r="J435" s="1">
        <v>-0.03</v>
      </c>
      <c r="K435" s="61">
        <v>0.27</v>
      </c>
      <c r="M435" s="2" t="s">
        <v>452</v>
      </c>
    </row>
    <row r="436" spans="1:13">
      <c r="B436" s="2" t="s">
        <v>7</v>
      </c>
      <c r="C436" s="2"/>
      <c r="D436" s="1">
        <v>-5.8805000000000003E-2</v>
      </c>
      <c r="E436" s="1">
        <v>-1.4756999999999999E-2</v>
      </c>
      <c r="F436" s="1">
        <v>-4.6790999999999999E-2</v>
      </c>
      <c r="G436" s="1">
        <v>-1.3946999999999999E-2</v>
      </c>
      <c r="H436" s="1">
        <v>0</v>
      </c>
      <c r="I436" s="1">
        <v>9.8188999999999999E-2</v>
      </c>
      <c r="J436" s="1">
        <v>-0.05</v>
      </c>
      <c r="K436" s="1">
        <v>0</v>
      </c>
      <c r="M436" s="2" t="s">
        <v>453</v>
      </c>
    </row>
    <row r="437" spans="1:13">
      <c r="B437" s="2" t="s">
        <v>8</v>
      </c>
      <c r="C437" s="2"/>
      <c r="D437" s="1">
        <v>-4.9849999999999998E-2</v>
      </c>
      <c r="E437" s="1">
        <v>-3.3000000000000003E-5</v>
      </c>
      <c r="F437" s="1">
        <v>-3.7664999999999997E-2</v>
      </c>
      <c r="G437" s="1">
        <v>-2.5000000000000001E-5</v>
      </c>
      <c r="H437" s="1">
        <v>0.13</v>
      </c>
      <c r="I437" s="1">
        <v>0.1</v>
      </c>
      <c r="J437" s="1">
        <v>-0.04</v>
      </c>
      <c r="K437" s="1">
        <v>0.12</v>
      </c>
    </row>
    <row r="438" spans="1:13">
      <c r="B438" s="2" t="s">
        <v>9</v>
      </c>
      <c r="C438" s="2"/>
      <c r="D438" s="1">
        <v>-1994.0526179999999</v>
      </c>
      <c r="E438" s="1">
        <v>-1.334829</v>
      </c>
      <c r="F438" s="1">
        <v>-1506.650402</v>
      </c>
      <c r="G438" s="1">
        <v>-1.008645</v>
      </c>
      <c r="H438" s="1">
        <v>5054.18</v>
      </c>
      <c r="I438" s="1">
        <v>4000.0870479999999</v>
      </c>
      <c r="J438" s="1">
        <v>-1506.65</v>
      </c>
      <c r="K438" s="1">
        <v>4626.03</v>
      </c>
    </row>
    <row r="439" spans="1:13">
      <c r="B439" s="2" t="s">
        <v>10</v>
      </c>
      <c r="C439" s="2"/>
      <c r="D439" s="1">
        <v>101.009687</v>
      </c>
      <c r="E439" s="1">
        <v>3.653079</v>
      </c>
      <c r="F439" s="1">
        <v>58.157834000000001</v>
      </c>
      <c r="G439" s="1">
        <v>3.195271</v>
      </c>
      <c r="H439" s="1">
        <v>937.38</v>
      </c>
      <c r="I439" s="1">
        <v>400.035956</v>
      </c>
      <c r="J439" s="1">
        <v>58.16</v>
      </c>
      <c r="K439" s="1">
        <v>763.5</v>
      </c>
      <c r="M439" s="2" t="s">
        <v>417</v>
      </c>
    </row>
    <row r="440" spans="1:13">
      <c r="B440" s="2" t="s">
        <v>11</v>
      </c>
      <c r="C440" s="2"/>
      <c r="D440" s="1">
        <v>6.3359999999999996E-3</v>
      </c>
      <c r="E440" s="1">
        <v>9.5560000000000003E-3</v>
      </c>
      <c r="F440" s="1">
        <v>5.9360000000000003E-3</v>
      </c>
      <c r="G440" s="1">
        <v>8.9379999999999998E-3</v>
      </c>
      <c r="H440" s="1">
        <v>0.09</v>
      </c>
      <c r="I440" s="1">
        <v>8.4500000000000005E-4</v>
      </c>
      <c r="J440" s="1">
        <v>0.01</v>
      </c>
      <c r="K440" s="1">
        <v>0.08</v>
      </c>
      <c r="M440" s="2" t="s">
        <v>418</v>
      </c>
    </row>
    <row r="441" spans="1:13">
      <c r="B441" s="2" t="s">
        <v>12</v>
      </c>
      <c r="C441" s="2"/>
      <c r="D441" s="1">
        <v>6.3359999999999996E-3</v>
      </c>
      <c r="E441" s="1">
        <v>9.5560000000000003E-3</v>
      </c>
      <c r="F441" s="1">
        <v>5.9360000000000003E-3</v>
      </c>
      <c r="G441" s="1">
        <v>8.9379999999999998E-3</v>
      </c>
      <c r="H441" s="1">
        <v>0.09</v>
      </c>
      <c r="I441" s="1">
        <v>8.4500000000000005E-4</v>
      </c>
      <c r="J441" s="1">
        <v>0.01</v>
      </c>
      <c r="K441" s="1">
        <v>0.08</v>
      </c>
      <c r="M441" s="2" t="s">
        <v>419</v>
      </c>
    </row>
    <row r="443" spans="1:13">
      <c r="A443" s="2" t="s">
        <v>460</v>
      </c>
      <c r="D443" s="2">
        <f>(D435-D436)/2</f>
        <v>9.4025000000000011E-3</v>
      </c>
      <c r="E443" s="2"/>
      <c r="F443" s="2">
        <f>(F435-F436)/2</f>
        <v>8.8069999999999989E-3</v>
      </c>
    </row>
    <row r="444" spans="1:13">
      <c r="A444" s="16" t="s">
        <v>958</v>
      </c>
      <c r="E444" s="2">
        <f>(D437+F437)/2</f>
        <v>-4.3757499999999998E-2</v>
      </c>
    </row>
    <row r="447" spans="1:13">
      <c r="A447" s="3" t="s">
        <v>455</v>
      </c>
    </row>
    <row r="449" spans="1:10">
      <c r="A449" s="2" t="s">
        <v>491</v>
      </c>
    </row>
    <row r="450" spans="1:10">
      <c r="A450" s="2"/>
    </row>
    <row r="451" spans="1:10">
      <c r="A451" s="2" t="s">
        <v>81</v>
      </c>
    </row>
    <row r="452" spans="1:10">
      <c r="A452" s="2" t="s">
        <v>82</v>
      </c>
      <c r="J452" s="2"/>
    </row>
    <row r="453" spans="1:10">
      <c r="A453" s="2" t="s">
        <v>83</v>
      </c>
      <c r="J453" s="2"/>
    </row>
    <row r="454" spans="1:10">
      <c r="A454" s="2"/>
      <c r="J454" s="2"/>
    </row>
    <row r="455" spans="1:10">
      <c r="A455" s="2" t="s">
        <v>66</v>
      </c>
    </row>
    <row r="456" spans="1:10">
      <c r="A456" s="2" t="s">
        <v>69</v>
      </c>
    </row>
    <row r="457" spans="1:10">
      <c r="A457" s="2"/>
    </row>
    <row r="458" spans="1:10">
      <c r="A458" s="2" t="s">
        <v>840</v>
      </c>
    </row>
    <row r="459" spans="1:10">
      <c r="A459" s="2"/>
    </row>
    <row r="460" spans="1:10">
      <c r="A460" s="2" t="s">
        <v>420</v>
      </c>
    </row>
    <row r="461" spans="1:10">
      <c r="A461" s="2"/>
    </row>
    <row r="462" spans="1:10">
      <c r="A462" s="2" t="s">
        <v>72</v>
      </c>
    </row>
    <row r="464" spans="1:10">
      <c r="A464" s="2" t="s">
        <v>67</v>
      </c>
    </row>
    <row r="465" spans="1:15">
      <c r="A465" s="2"/>
    </row>
    <row r="466" spans="1:15">
      <c r="A466" s="2" t="s">
        <v>841</v>
      </c>
    </row>
    <row r="468" spans="1:15">
      <c r="A468" s="2" t="s">
        <v>421</v>
      </c>
      <c r="N468" s="2" t="s">
        <v>493</v>
      </c>
    </row>
    <row r="469" spans="1:15">
      <c r="N469" s="2" t="s">
        <v>764</v>
      </c>
    </row>
    <row r="470" spans="1:15">
      <c r="A470" s="2" t="s">
        <v>59</v>
      </c>
      <c r="H470" s="2" t="s">
        <v>496</v>
      </c>
      <c r="N470" s="2" t="s">
        <v>494</v>
      </c>
    </row>
    <row r="471" spans="1:15">
      <c r="N471" s="2" t="s">
        <v>495</v>
      </c>
    </row>
    <row r="472" spans="1:15">
      <c r="B472" s="1" t="s">
        <v>60</v>
      </c>
      <c r="C472" s="1" t="s">
        <v>61</v>
      </c>
      <c r="D472" s="1" t="s">
        <v>456</v>
      </c>
      <c r="E472" s="1" t="s">
        <v>457</v>
      </c>
      <c r="F472" s="1" t="s">
        <v>357</v>
      </c>
      <c r="G472" s="1" t="s">
        <v>358</v>
      </c>
      <c r="H472" s="5" t="s">
        <v>62</v>
      </c>
      <c r="I472" s="5" t="s">
        <v>63</v>
      </c>
      <c r="J472" s="5" t="s">
        <v>64</v>
      </c>
      <c r="K472" s="5" t="s">
        <v>65</v>
      </c>
      <c r="L472" s="5" t="s">
        <v>68</v>
      </c>
      <c r="N472" s="5" t="s">
        <v>492</v>
      </c>
      <c r="O472" s="5" t="s">
        <v>492</v>
      </c>
    </row>
    <row r="473" spans="1:15">
      <c r="B473" s="1">
        <f>D437</f>
        <v>-4.9849999999999998E-2</v>
      </c>
      <c r="C473" s="1">
        <f>F437</f>
        <v>-3.7664999999999997E-2</v>
      </c>
      <c r="D473" s="1">
        <f>(B473+C473)/2</f>
        <v>-4.3757499999999998E-2</v>
      </c>
      <c r="E473" s="1">
        <f>C473-B473</f>
        <v>1.2185000000000001E-2</v>
      </c>
      <c r="F473" s="1">
        <f>(D435-D436)/2</f>
        <v>9.4025000000000011E-3</v>
      </c>
      <c r="G473" s="1">
        <f>(F435-F436)/2</f>
        <v>8.8069999999999989E-3</v>
      </c>
      <c r="H473" s="1">
        <f>E440/D440</f>
        <v>1.5082070707070709</v>
      </c>
      <c r="I473" s="1">
        <f>G440/F440</f>
        <v>1.5057277628032344</v>
      </c>
      <c r="J473" s="1">
        <f>(8*H435/10000)^0.5/(D435-D436)</f>
        <v>0.83743768933919815</v>
      </c>
      <c r="K473" s="1">
        <f>(8*K435/10000)^0.5/(F435-F436)</f>
        <v>0.83438960240144611</v>
      </c>
      <c r="L473" s="1">
        <f>(F435-F436)/(I435-I436)</f>
        <v>4.8617168092740801</v>
      </c>
      <c r="N473" s="2">
        <f>(2*H440/10000)^0.5/D440</f>
        <v>0.66960869430544268</v>
      </c>
      <c r="O473" s="2">
        <f>(2*K440/10000)^0.5/F440</f>
        <v>0.67385444743935308</v>
      </c>
    </row>
    <row r="475" spans="1:15">
      <c r="B475" s="2" t="s">
        <v>70</v>
      </c>
      <c r="C475" s="2"/>
      <c r="D475" s="2"/>
      <c r="E475" s="2"/>
      <c r="F475" s="2">
        <f>C473-B473</f>
        <v>1.2185000000000001E-2</v>
      </c>
      <c r="H475" s="2" t="s">
        <v>79</v>
      </c>
    </row>
    <row r="476" spans="1:15">
      <c r="B476" s="2"/>
      <c r="C476" s="2"/>
      <c r="D476" s="2"/>
      <c r="E476" s="2"/>
      <c r="F476" s="2"/>
      <c r="H476" s="2"/>
    </row>
    <row r="477" spans="1:15">
      <c r="B477" s="2" t="s">
        <v>71</v>
      </c>
      <c r="C477" s="2"/>
      <c r="D477" s="2"/>
      <c r="E477" s="2"/>
      <c r="F477" s="2">
        <f>H473/I473</f>
        <v>1.0016465844391558</v>
      </c>
      <c r="H477" s="2" t="s">
        <v>959</v>
      </c>
      <c r="L477" s="2">
        <f>H473/J473</f>
        <v>1.8009782577342091</v>
      </c>
    </row>
    <row r="478" spans="1:15">
      <c r="B478" s="2" t="s">
        <v>78</v>
      </c>
      <c r="C478" s="2"/>
      <c r="D478" s="2"/>
      <c r="E478" s="2"/>
      <c r="F478" s="2">
        <f>J473/K473</f>
        <v>1.0036530739704563</v>
      </c>
      <c r="H478" s="2" t="s">
        <v>960</v>
      </c>
      <c r="L478" s="2">
        <f>I473/K473</f>
        <v>1.8045859613657917</v>
      </c>
    </row>
    <row r="479" spans="1:15">
      <c r="B479" s="2"/>
      <c r="C479" s="2"/>
      <c r="D479" s="2"/>
      <c r="E479" s="2"/>
      <c r="F479" s="2"/>
    </row>
    <row r="480" spans="1:15">
      <c r="A480" s="2" t="s">
        <v>450</v>
      </c>
      <c r="B480" s="2"/>
      <c r="C480" s="2"/>
      <c r="D480" s="2"/>
      <c r="E480" s="2"/>
      <c r="F480" s="2"/>
    </row>
    <row r="481" spans="1:6">
      <c r="A481" s="2"/>
      <c r="B481" s="2"/>
      <c r="C481" s="2"/>
      <c r="D481" s="2"/>
      <c r="E481" s="2"/>
      <c r="F481" s="2"/>
    </row>
    <row r="482" spans="1:6">
      <c r="A482" s="2" t="s">
        <v>458</v>
      </c>
      <c r="B482" s="2"/>
      <c r="C482" s="2"/>
      <c r="D482" s="2"/>
      <c r="E482" s="2"/>
      <c r="F482" s="2"/>
    </row>
    <row r="483" spans="1:6">
      <c r="A483" s="2"/>
      <c r="B483" s="2"/>
      <c r="C483" s="2"/>
      <c r="D483" s="2"/>
      <c r="E483" s="2"/>
      <c r="F483" s="2"/>
    </row>
    <row r="484" spans="1:6">
      <c r="B484" s="2"/>
      <c r="C484" s="2"/>
      <c r="D484" s="2"/>
      <c r="E484" s="2"/>
      <c r="F484" s="2"/>
    </row>
    <row r="485" spans="1:6">
      <c r="A485" s="2" t="s">
        <v>451</v>
      </c>
    </row>
    <row r="486" spans="1:6">
      <c r="A486" s="2" t="s">
        <v>459</v>
      </c>
    </row>
    <row r="510" spans="11:11">
      <c r="K510" s="2" t="s">
        <v>961</v>
      </c>
    </row>
    <row r="511" spans="11:11">
      <c r="K511" s="2" t="s">
        <v>803</v>
      </c>
    </row>
    <row r="513" spans="1:11">
      <c r="K513" s="2" t="s">
        <v>810</v>
      </c>
    </row>
    <row r="515" spans="1:11">
      <c r="K515" s="2" t="s">
        <v>804</v>
      </c>
    </row>
    <row r="516" spans="1:11">
      <c r="K516" s="2" t="s">
        <v>805</v>
      </c>
    </row>
    <row r="520" spans="1:11">
      <c r="A520" s="3" t="s">
        <v>761</v>
      </c>
    </row>
    <row r="521" spans="1:11">
      <c r="A521" s="2"/>
    </row>
    <row r="522" spans="1:11">
      <c r="A522" s="2" t="s">
        <v>763</v>
      </c>
    </row>
    <row r="523" spans="1:11">
      <c r="A523" s="2" t="s">
        <v>762</v>
      </c>
    </row>
    <row r="524" spans="1:11">
      <c r="A524" s="2" t="s">
        <v>842</v>
      </c>
    </row>
    <row r="525" spans="1:11">
      <c r="A525" s="2"/>
    </row>
    <row r="526" spans="1:11">
      <c r="A526" s="2"/>
    </row>
    <row r="527" spans="1:11">
      <c r="A527" s="3" t="s">
        <v>798</v>
      </c>
    </row>
    <row r="529" spans="1:1">
      <c r="A529" s="2" t="s">
        <v>770</v>
      </c>
    </row>
    <row r="530" spans="1:1">
      <c r="A530" s="2" t="s">
        <v>771</v>
      </c>
    </row>
    <row r="531" spans="1:1">
      <c r="A531" s="2" t="s">
        <v>772</v>
      </c>
    </row>
    <row r="532" spans="1:1">
      <c r="A532" s="2" t="s">
        <v>775</v>
      </c>
    </row>
    <row r="533" spans="1:1">
      <c r="A533" s="2" t="s">
        <v>773</v>
      </c>
    </row>
    <row r="534" spans="1:1">
      <c r="A534" s="2" t="s">
        <v>776</v>
      </c>
    </row>
    <row r="535" spans="1:1">
      <c r="A535" s="2" t="s">
        <v>774</v>
      </c>
    </row>
    <row r="536" spans="1:1">
      <c r="A536" s="2" t="s">
        <v>777</v>
      </c>
    </row>
    <row r="538" spans="1:1">
      <c r="A538" s="2" t="s">
        <v>778</v>
      </c>
    </row>
    <row r="539" spans="1:1">
      <c r="A539" s="2" t="s">
        <v>779</v>
      </c>
    </row>
    <row r="542" spans="1:1">
      <c r="A542" s="3" t="s">
        <v>788</v>
      </c>
    </row>
    <row r="544" spans="1:1">
      <c r="A544" s="2" t="s">
        <v>789</v>
      </c>
    </row>
    <row r="545" spans="1:1">
      <c r="A545" s="2" t="s">
        <v>790</v>
      </c>
    </row>
    <row r="546" spans="1:1">
      <c r="A546" s="2" t="s">
        <v>791</v>
      </c>
    </row>
    <row r="547" spans="1:1">
      <c r="A547" s="2" t="s">
        <v>792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BK414"/>
  <sheetViews>
    <sheetView workbookViewId="0">
      <selection activeCell="S8" sqref="S8"/>
    </sheetView>
  </sheetViews>
  <sheetFormatPr defaultRowHeight="14.4"/>
  <cols>
    <col min="27" max="27" width="16.44140625" bestFit="1" customWidth="1"/>
  </cols>
  <sheetData>
    <row r="1" spans="1:1">
      <c r="A1" s="3" t="s">
        <v>487</v>
      </c>
    </row>
    <row r="2" spans="1:1">
      <c r="A2" s="3"/>
    </row>
    <row r="3" spans="1:1">
      <c r="A3" s="2" t="s">
        <v>1008</v>
      </c>
    </row>
    <row r="4" spans="1:1">
      <c r="A4" s="2" t="s">
        <v>1009</v>
      </c>
    </row>
    <row r="5" spans="1:1">
      <c r="A5" s="3"/>
    </row>
    <row r="6" spans="1:1">
      <c r="A6" s="3" t="s">
        <v>501</v>
      </c>
    </row>
    <row r="8" spans="1:1">
      <c r="A8" s="2" t="s">
        <v>843</v>
      </c>
    </row>
    <row r="9" spans="1:1">
      <c r="A9" s="2"/>
    </row>
    <row r="10" spans="1:1">
      <c r="A10" s="2"/>
    </row>
    <row r="11" spans="1:1">
      <c r="A11" s="2"/>
    </row>
    <row r="12" spans="1:1">
      <c r="A12" s="2"/>
    </row>
    <row r="13" spans="1:1">
      <c r="A13" s="2"/>
    </row>
    <row r="14" spans="1:1">
      <c r="A14" s="2"/>
    </row>
    <row r="15" spans="1:1">
      <c r="A15" s="2"/>
    </row>
    <row r="16" spans="1:1">
      <c r="A16" s="2"/>
    </row>
    <row r="17" spans="1:1">
      <c r="A17" s="2"/>
    </row>
    <row r="18" spans="1:1">
      <c r="A18" s="2"/>
    </row>
    <row r="19" spans="1:1">
      <c r="A19" s="2"/>
    </row>
    <row r="20" spans="1:1">
      <c r="A20" s="2"/>
    </row>
    <row r="21" spans="1:1">
      <c r="A21" s="2"/>
    </row>
    <row r="22" spans="1:1">
      <c r="A22" s="2"/>
    </row>
    <row r="23" spans="1:1">
      <c r="A23" s="2"/>
    </row>
    <row r="24" spans="1:1">
      <c r="A24" s="2"/>
    </row>
    <row r="25" spans="1:1">
      <c r="A25" s="2"/>
    </row>
    <row r="26" spans="1:1">
      <c r="A26" s="2"/>
    </row>
    <row r="27" spans="1:1">
      <c r="A27" s="2"/>
    </row>
    <row r="28" spans="1:1">
      <c r="A28" s="2"/>
    </row>
    <row r="29" spans="1:1">
      <c r="A29" s="2"/>
    </row>
    <row r="30" spans="1:1">
      <c r="A30" s="2"/>
    </row>
    <row r="31" spans="1:1">
      <c r="A31" s="2"/>
    </row>
    <row r="32" spans="1:1">
      <c r="A32" s="2"/>
    </row>
    <row r="33" spans="1:10">
      <c r="A33" s="2"/>
    </row>
    <row r="34" spans="1:10">
      <c r="A34" s="2"/>
    </row>
    <row r="35" spans="1:10">
      <c r="A35" s="2"/>
    </row>
    <row r="36" spans="1:10">
      <c r="A36" s="2"/>
    </row>
    <row r="37" spans="1:10">
      <c r="A37" s="2"/>
    </row>
    <row r="38" spans="1:10">
      <c r="A38" s="2"/>
    </row>
    <row r="39" spans="1:10">
      <c r="A39" s="2"/>
    </row>
    <row r="41" spans="1:10">
      <c r="C41" s="2" t="s">
        <v>0</v>
      </c>
      <c r="D41" s="2" t="s">
        <v>1</v>
      </c>
      <c r="E41" s="2"/>
      <c r="F41" s="2"/>
      <c r="G41" s="2" t="s">
        <v>13</v>
      </c>
      <c r="H41" s="2"/>
      <c r="I41" s="2"/>
      <c r="J41" s="2"/>
    </row>
    <row r="43" spans="1:10">
      <c r="A43" s="2" t="s">
        <v>5</v>
      </c>
      <c r="B43" s="2"/>
      <c r="C43" s="2">
        <v>40001</v>
      </c>
      <c r="D43" s="2">
        <v>40001</v>
      </c>
      <c r="E43" s="2"/>
      <c r="F43" s="2"/>
      <c r="G43" s="2">
        <v>40001</v>
      </c>
      <c r="H43" s="2"/>
      <c r="I43" s="2" t="s">
        <v>780</v>
      </c>
      <c r="J43" s="2"/>
    </row>
    <row r="44" spans="1:10">
      <c r="A44" s="2" t="s">
        <v>6</v>
      </c>
      <c r="B44" s="2"/>
      <c r="C44" s="22">
        <v>-2.63E-4</v>
      </c>
      <c r="D44" s="2">
        <v>1.2234999999999999E-2</v>
      </c>
      <c r="E44" s="2"/>
      <c r="F44" s="2"/>
      <c r="G44" s="85">
        <v>0.77</v>
      </c>
      <c r="H44" s="2"/>
      <c r="I44" s="2"/>
      <c r="J44" s="2"/>
    </row>
    <row r="45" spans="1:10">
      <c r="A45" s="2" t="s">
        <v>7</v>
      </c>
      <c r="B45" s="2"/>
      <c r="C45" s="85">
        <v>-4.1214000000000001E-2</v>
      </c>
      <c r="D45" s="2">
        <v>-1.2236E-2</v>
      </c>
      <c r="E45" s="2"/>
      <c r="F45" s="2"/>
      <c r="G45" s="2">
        <v>0</v>
      </c>
      <c r="H45" s="2"/>
      <c r="I45" s="2" t="s">
        <v>781</v>
      </c>
      <c r="J45" s="2"/>
    </row>
    <row r="46" spans="1:10">
      <c r="A46" s="2" t="s">
        <v>8</v>
      </c>
      <c r="B46" s="2"/>
      <c r="C46" s="22">
        <v>-1.2885000000000001E-2</v>
      </c>
      <c r="D46" s="2">
        <v>5.8999999999999998E-5</v>
      </c>
      <c r="E46" s="2"/>
      <c r="F46" s="2"/>
      <c r="G46" s="2">
        <v>0.22</v>
      </c>
      <c r="H46" s="2"/>
      <c r="I46" s="2" t="s">
        <v>782</v>
      </c>
      <c r="J46" s="2"/>
    </row>
    <row r="47" spans="1:10">
      <c r="A47" s="2" t="s">
        <v>9</v>
      </c>
      <c r="B47" s="2"/>
      <c r="C47" s="2">
        <v>-515.42764599999998</v>
      </c>
      <c r="D47" s="2">
        <v>2.352014</v>
      </c>
      <c r="E47" s="2"/>
      <c r="F47" s="2"/>
      <c r="G47" s="2">
        <v>8657.94</v>
      </c>
      <c r="H47" s="2"/>
      <c r="I47" s="2"/>
      <c r="J47" s="2"/>
    </row>
    <row r="48" spans="1:10">
      <c r="A48" s="2" t="s">
        <v>10</v>
      </c>
      <c r="B48" s="2"/>
      <c r="C48" s="2">
        <v>14.201370000000001</v>
      </c>
      <c r="D48" s="2">
        <v>1.602036</v>
      </c>
      <c r="E48" s="2"/>
      <c r="F48" s="2"/>
      <c r="G48" s="2">
        <v>4417.95</v>
      </c>
      <c r="H48" s="2"/>
      <c r="I48" s="2"/>
      <c r="J48" s="2"/>
    </row>
    <row r="49" spans="1:11">
      <c r="A49" s="2" t="s">
        <v>11</v>
      </c>
      <c r="B49" s="2"/>
      <c r="C49" s="22">
        <v>1.3747000000000001E-2</v>
      </c>
      <c r="D49" s="22">
        <v>6.3280000000000003E-3</v>
      </c>
      <c r="E49" s="2"/>
      <c r="F49" s="2"/>
      <c r="G49" s="2">
        <v>0.25</v>
      </c>
      <c r="H49" s="2"/>
      <c r="I49" s="2"/>
      <c r="J49" s="2"/>
    </row>
    <row r="50" spans="1:11">
      <c r="A50" s="2" t="s">
        <v>12</v>
      </c>
      <c r="B50" s="2"/>
      <c r="C50" s="2">
        <v>1.3748E-2</v>
      </c>
      <c r="D50" s="2">
        <v>6.3280000000000003E-3</v>
      </c>
      <c r="E50" s="2"/>
      <c r="F50" s="2"/>
      <c r="G50" s="2">
        <v>0.25</v>
      </c>
      <c r="H50" s="2"/>
      <c r="I50" s="2"/>
      <c r="J50" s="2"/>
    </row>
    <row r="52" spans="1:11">
      <c r="A52" s="2" t="s">
        <v>287</v>
      </c>
      <c r="B52" s="2"/>
      <c r="C52" s="2"/>
      <c r="D52" s="2">
        <f>(C44-C45)/2</f>
        <v>2.0475500000000001E-2</v>
      </c>
      <c r="G52" s="2" t="s">
        <v>499</v>
      </c>
    </row>
    <row r="53" spans="1:11">
      <c r="A53" s="2" t="s">
        <v>274</v>
      </c>
      <c r="B53" s="2"/>
      <c r="C53" s="2"/>
      <c r="D53" s="2">
        <f>D49/C49</f>
        <v>0.46031861497053905</v>
      </c>
      <c r="H53" s="50" t="s">
        <v>498</v>
      </c>
      <c r="I53" s="2">
        <v>-4.1200000000000001E-2</v>
      </c>
      <c r="K53" s="2" t="s">
        <v>500</v>
      </c>
    </row>
    <row r="54" spans="1:11">
      <c r="A54" s="2" t="s">
        <v>488</v>
      </c>
      <c r="B54" s="2"/>
      <c r="C54" s="2"/>
      <c r="D54" s="1">
        <f>(2*G44/10000)^0.5/(D52)</f>
        <v>0.60607426661086938</v>
      </c>
      <c r="G54" s="2"/>
      <c r="H54" s="50" t="s">
        <v>490</v>
      </c>
      <c r="I54" s="2">
        <f>C46</f>
        <v>-1.2885000000000001E-2</v>
      </c>
      <c r="K54" s="2" t="s">
        <v>783</v>
      </c>
    </row>
    <row r="55" spans="1:11">
      <c r="A55" s="2" t="s">
        <v>497</v>
      </c>
      <c r="D55" s="1">
        <f>(2*G50/10000)^0.5/(C49)</f>
        <v>0.51437170378013208</v>
      </c>
      <c r="G55" s="2"/>
      <c r="H55" s="50" t="s">
        <v>489</v>
      </c>
      <c r="I55" s="2">
        <f>G44</f>
        <v>0.77</v>
      </c>
    </row>
    <row r="87" spans="1:10">
      <c r="J87" s="2" t="s">
        <v>812</v>
      </c>
    </row>
    <row r="88" spans="1:10">
      <c r="A88" s="2"/>
      <c r="C88" s="2" t="s">
        <v>0</v>
      </c>
      <c r="D88" s="2" t="s">
        <v>1</v>
      </c>
      <c r="E88" s="2"/>
      <c r="F88" s="2"/>
      <c r="G88" s="2" t="s">
        <v>13</v>
      </c>
      <c r="H88" s="2"/>
      <c r="I88" s="2"/>
      <c r="J88" s="2" t="s">
        <v>813</v>
      </c>
    </row>
    <row r="89" spans="1:10">
      <c r="A89" s="2"/>
      <c r="C89" s="2"/>
      <c r="D89" s="2"/>
      <c r="E89" s="2"/>
      <c r="F89" s="2"/>
      <c r="G89" s="2"/>
      <c r="H89" s="2"/>
      <c r="J89" s="2" t="s">
        <v>811</v>
      </c>
    </row>
    <row r="90" spans="1:10">
      <c r="A90" s="2" t="s">
        <v>5</v>
      </c>
      <c r="C90" s="2">
        <v>3001</v>
      </c>
      <c r="D90" s="2">
        <v>3001</v>
      </c>
      <c r="E90" s="2"/>
      <c r="F90" s="2"/>
      <c r="G90" s="2">
        <v>3001</v>
      </c>
      <c r="H90" s="2"/>
      <c r="J90" s="2"/>
    </row>
    <row r="91" spans="1:10">
      <c r="A91" s="2" t="s">
        <v>6</v>
      </c>
      <c r="C91" s="2">
        <v>4.2000000000000003E-2</v>
      </c>
      <c r="D91" s="2">
        <v>1.2933E-2</v>
      </c>
      <c r="E91" s="2"/>
      <c r="F91" s="2"/>
      <c r="G91" s="86">
        <v>0.86</v>
      </c>
      <c r="H91" s="2"/>
      <c r="J91" s="2"/>
    </row>
    <row r="92" spans="1:10">
      <c r="A92" s="2" t="s">
        <v>7</v>
      </c>
      <c r="C92" s="86">
        <v>-4.2000000000000003E-2</v>
      </c>
      <c r="D92" s="2">
        <v>-1.2933E-2</v>
      </c>
      <c r="E92" s="2"/>
      <c r="F92" s="2"/>
      <c r="G92" s="2">
        <v>0</v>
      </c>
      <c r="H92" s="2"/>
      <c r="I92" s="2" t="s">
        <v>784</v>
      </c>
      <c r="J92" s="2"/>
    </row>
    <row r="93" spans="1:10">
      <c r="A93" s="2" t="s">
        <v>8</v>
      </c>
      <c r="C93" s="2">
        <v>-1.7639999999999999E-3</v>
      </c>
      <c r="D93" s="2">
        <v>2.483E-3</v>
      </c>
      <c r="E93" s="2"/>
      <c r="F93" s="2"/>
      <c r="G93" s="2">
        <v>0.4</v>
      </c>
      <c r="H93" s="2"/>
      <c r="I93" s="2" t="s">
        <v>785</v>
      </c>
      <c r="J93" s="2"/>
    </row>
    <row r="94" spans="1:10">
      <c r="A94" s="2" t="s">
        <v>9</v>
      </c>
      <c r="C94" s="2">
        <v>-5.2940459999999998</v>
      </c>
      <c r="D94" s="2">
        <v>7.451638</v>
      </c>
      <c r="E94" s="2"/>
      <c r="F94" s="2"/>
      <c r="G94" s="2">
        <v>1194.1199999999999</v>
      </c>
      <c r="H94" s="2"/>
      <c r="I94" s="2"/>
      <c r="J94" s="2"/>
    </row>
    <row r="95" spans="1:10">
      <c r="A95" s="2" t="s">
        <v>10</v>
      </c>
      <c r="C95" s="2">
        <v>1.611216</v>
      </c>
      <c r="D95" s="2">
        <v>0.23008100000000001</v>
      </c>
      <c r="E95" s="2"/>
      <c r="F95" s="2"/>
      <c r="G95" s="2">
        <v>699.14</v>
      </c>
      <c r="H95" s="2"/>
      <c r="I95" s="2"/>
      <c r="J95" s="2"/>
    </row>
    <row r="96" spans="1:10">
      <c r="A96" s="2" t="s">
        <v>11</v>
      </c>
      <c r="C96" s="2">
        <v>2.3104E-2</v>
      </c>
      <c r="D96" s="2">
        <v>8.397E-3</v>
      </c>
      <c r="E96" s="2"/>
      <c r="F96" s="2"/>
      <c r="G96" s="2">
        <v>0.27</v>
      </c>
      <c r="H96" s="2"/>
      <c r="I96" s="2"/>
      <c r="J96" s="2"/>
    </row>
    <row r="97" spans="1:48">
      <c r="A97" s="2" t="s">
        <v>12</v>
      </c>
      <c r="C97" s="2">
        <v>2.3108E-2</v>
      </c>
      <c r="D97" s="2">
        <v>8.3979999999999992E-3</v>
      </c>
      <c r="E97" s="2"/>
      <c r="F97" s="2"/>
      <c r="G97" s="2">
        <v>0.27</v>
      </c>
      <c r="H97" s="2"/>
      <c r="I97" s="2"/>
      <c r="J97" s="2"/>
      <c r="L97" s="2" t="s">
        <v>523</v>
      </c>
    </row>
    <row r="98" spans="1:48">
      <c r="L98" s="2" t="s">
        <v>524</v>
      </c>
    </row>
    <row r="99" spans="1:48">
      <c r="A99" s="2" t="s">
        <v>287</v>
      </c>
      <c r="B99" s="2"/>
      <c r="C99" s="2"/>
      <c r="D99" s="2">
        <f>(C91-C92)/2</f>
        <v>4.2000000000000003E-2</v>
      </c>
      <c r="G99" s="2" t="s">
        <v>522</v>
      </c>
      <c r="L99" s="2" t="s">
        <v>287</v>
      </c>
    </row>
    <row r="100" spans="1:48">
      <c r="A100" s="2" t="s">
        <v>274</v>
      </c>
      <c r="B100" s="2"/>
      <c r="C100" s="2"/>
      <c r="D100" s="2">
        <f>D96/C96</f>
        <v>0.3634435595567867</v>
      </c>
      <c r="H100" s="50" t="s">
        <v>498</v>
      </c>
      <c r="I100" s="2">
        <v>-4.2000000000000003E-2</v>
      </c>
      <c r="K100" s="2"/>
      <c r="L100" s="2" t="s">
        <v>455</v>
      </c>
    </row>
    <row r="101" spans="1:48">
      <c r="A101" s="2" t="s">
        <v>488</v>
      </c>
      <c r="B101" s="2"/>
      <c r="C101" s="2"/>
      <c r="D101" s="1">
        <f>(2*G91/10000)^0.5/(D99)</f>
        <v>0.31225897734771429</v>
      </c>
      <c r="G101" s="2"/>
      <c r="H101" s="50" t="s">
        <v>490</v>
      </c>
      <c r="I101" s="2">
        <f>C93</f>
        <v>-1.7639999999999999E-3</v>
      </c>
      <c r="J101" s="2" t="s">
        <v>521</v>
      </c>
      <c r="K101" s="2"/>
    </row>
    <row r="102" spans="1:48">
      <c r="A102" s="2" t="s">
        <v>497</v>
      </c>
      <c r="D102" s="1">
        <f>(2*G97/10000)^0.5/(C96)</f>
        <v>0.31806047560377143</v>
      </c>
      <c r="G102" s="2"/>
      <c r="H102" s="50" t="s">
        <v>489</v>
      </c>
      <c r="I102" s="2">
        <f>G91</f>
        <v>0.86</v>
      </c>
    </row>
    <row r="105" spans="1:48">
      <c r="A105" s="3" t="s">
        <v>92</v>
      </c>
    </row>
    <row r="106" spans="1:48">
      <c r="AR106" s="6" t="s">
        <v>86</v>
      </c>
    </row>
    <row r="107" spans="1:48">
      <c r="A107" s="2" t="s">
        <v>94</v>
      </c>
      <c r="AQ107" t="s">
        <v>85</v>
      </c>
      <c r="AS107" s="6" t="s">
        <v>90</v>
      </c>
    </row>
    <row r="108" spans="1:48">
      <c r="A108" s="2" t="s">
        <v>93</v>
      </c>
      <c r="AH108" t="s">
        <v>101</v>
      </c>
      <c r="AJ108" t="s">
        <v>85</v>
      </c>
      <c r="AK108" t="s">
        <v>86</v>
      </c>
      <c r="AL108" s="6" t="s">
        <v>90</v>
      </c>
      <c r="AM108" t="s">
        <v>322</v>
      </c>
      <c r="AN108" t="s">
        <v>88</v>
      </c>
      <c r="AO108" s="6" t="s">
        <v>89</v>
      </c>
      <c r="AP108" s="6"/>
      <c r="AS108" t="s">
        <v>90</v>
      </c>
      <c r="AT108" t="s">
        <v>322</v>
      </c>
      <c r="AU108" s="6" t="s">
        <v>88</v>
      </c>
      <c r="AV108" t="s">
        <v>89</v>
      </c>
    </row>
    <row r="109" spans="1:48">
      <c r="A109" s="2" t="s">
        <v>95</v>
      </c>
      <c r="AH109">
        <v>60</v>
      </c>
      <c r="AJ109">
        <f>AJ134</f>
        <v>-7.0000000000000007E-2</v>
      </c>
      <c r="AL109">
        <f>AL134</f>
        <v>6.4</v>
      </c>
      <c r="AO109">
        <f>AO134</f>
        <v>0.5097830985593913</v>
      </c>
      <c r="AQ109">
        <v>-7.0000000000000007E-2</v>
      </c>
      <c r="AS109">
        <v>6.4</v>
      </c>
      <c r="AV109">
        <v>0.5097830985593913</v>
      </c>
    </row>
    <row r="110" spans="1:48">
      <c r="A110" s="2" t="s">
        <v>96</v>
      </c>
      <c r="AH110">
        <f>AH109+10</f>
        <v>70</v>
      </c>
      <c r="AJ110">
        <f>AJ144</f>
        <v>-6.5000000000000002E-2</v>
      </c>
      <c r="AL110">
        <f>AL144</f>
        <v>5.19</v>
      </c>
      <c r="AO110">
        <f>AO144</f>
        <v>0.49566165211036967</v>
      </c>
      <c r="AQ110">
        <v>-6.5000000000000002E-2</v>
      </c>
      <c r="AS110">
        <v>5.19</v>
      </c>
      <c r="AV110">
        <v>0.49566165211036967</v>
      </c>
    </row>
    <row r="111" spans="1:48">
      <c r="AH111">
        <f t="shared" ref="AH111:AH123" si="0">AH110+10</f>
        <v>80</v>
      </c>
      <c r="AJ111">
        <f>AJ154</f>
        <v>-0.06</v>
      </c>
      <c r="AL111">
        <f>AL154</f>
        <v>4.03</v>
      </c>
      <c r="AO111">
        <f>AO154</f>
        <v>0.47317292866035188</v>
      </c>
      <c r="AQ111">
        <v>-0.06</v>
      </c>
      <c r="AS111">
        <v>4.03</v>
      </c>
      <c r="AV111">
        <v>0.47317292866035188</v>
      </c>
    </row>
    <row r="112" spans="1:48">
      <c r="AH112">
        <f t="shared" si="0"/>
        <v>90</v>
      </c>
      <c r="AJ112">
        <f>AJ164</f>
        <v>-5.5E-2</v>
      </c>
      <c r="AL112">
        <f>AL164</f>
        <v>2.97</v>
      </c>
      <c r="AO112">
        <f>AO164</f>
        <v>0.44312936752559784</v>
      </c>
      <c r="AQ112">
        <v>-5.5E-2</v>
      </c>
      <c r="AS112">
        <v>2.97</v>
      </c>
      <c r="AV112">
        <v>0.44312936752559784</v>
      </c>
    </row>
    <row r="113" spans="34:48">
      <c r="AH113">
        <f t="shared" si="0"/>
        <v>100</v>
      </c>
      <c r="AJ113">
        <f>AJ176</f>
        <v>-0.05</v>
      </c>
      <c r="AL113">
        <f>AL176</f>
        <v>2.0299999999999998</v>
      </c>
      <c r="AO113">
        <f>AO176</f>
        <v>0.40296465571285489</v>
      </c>
      <c r="AQ113">
        <v>-0.05</v>
      </c>
      <c r="AS113">
        <v>2.0299999999999998</v>
      </c>
      <c r="AV113">
        <v>0.40296465571285489</v>
      </c>
    </row>
    <row r="114" spans="34:48">
      <c r="AH114">
        <f t="shared" si="0"/>
        <v>110</v>
      </c>
      <c r="AJ114">
        <f>AJ186</f>
        <v>-4.4999999999999998E-2</v>
      </c>
      <c r="AL114">
        <f>AL186</f>
        <v>1.24</v>
      </c>
      <c r="AO114">
        <f>AO186</f>
        <v>0.34986260881595177</v>
      </c>
      <c r="AQ114">
        <v>-4.4999999999999998E-2</v>
      </c>
      <c r="AS114">
        <v>1.24</v>
      </c>
      <c r="AV114">
        <v>0.34986260881595177</v>
      </c>
    </row>
    <row r="115" spans="34:48">
      <c r="AH115">
        <f t="shared" si="0"/>
        <v>120</v>
      </c>
      <c r="AJ115">
        <f t="shared" ref="AJ115:AO115" si="1">AJ196</f>
        <v>-4.1099999999999998E-2</v>
      </c>
      <c r="AK115">
        <f t="shared" si="1"/>
        <v>-1.6241999999999999E-2</v>
      </c>
      <c r="AL115">
        <f t="shared" si="1"/>
        <v>0.76</v>
      </c>
      <c r="AM115">
        <f t="shared" si="1"/>
        <v>3.9019999999999999E-2</v>
      </c>
      <c r="AN115">
        <f t="shared" si="1"/>
        <v>0.5194766797250352</v>
      </c>
      <c r="AO115">
        <f t="shared" si="1"/>
        <v>0.31596176335053699</v>
      </c>
      <c r="AQ115">
        <v>-4.1099999999999998E-2</v>
      </c>
      <c r="AR115">
        <v>-1.6241999999999999E-2</v>
      </c>
      <c r="AS115">
        <v>0.76</v>
      </c>
      <c r="AT115">
        <v>3.9019999999999999E-2</v>
      </c>
      <c r="AU115">
        <v>0.5194766797250352</v>
      </c>
      <c r="AV115">
        <v>0.31596176335053699</v>
      </c>
    </row>
    <row r="116" spans="34:48">
      <c r="AH116">
        <f t="shared" si="0"/>
        <v>130</v>
      </c>
      <c r="AJ116">
        <f t="shared" ref="AJ116:AO116" si="2">AJ206</f>
        <v>-0.04</v>
      </c>
      <c r="AK116">
        <f t="shared" si="2"/>
        <v>-2.1572000000000001E-2</v>
      </c>
      <c r="AL116">
        <f t="shared" si="2"/>
        <v>0.65</v>
      </c>
      <c r="AM116">
        <f t="shared" si="2"/>
        <v>3.2395E-2</v>
      </c>
      <c r="AN116">
        <f t="shared" si="2"/>
        <v>0.63539668700959029</v>
      </c>
      <c r="AO116">
        <f t="shared" si="2"/>
        <v>0.35196031026366353</v>
      </c>
      <c r="AQ116">
        <v>-0.04</v>
      </c>
      <c r="AR116">
        <v>-2.1572000000000001E-2</v>
      </c>
      <c r="AS116">
        <v>0.65</v>
      </c>
      <c r="AT116">
        <v>3.2395E-2</v>
      </c>
      <c r="AU116">
        <v>0.63539668700959029</v>
      </c>
      <c r="AV116">
        <v>0.35196031026366353</v>
      </c>
    </row>
    <row r="117" spans="34:48">
      <c r="AH117">
        <f t="shared" si="0"/>
        <v>140</v>
      </c>
      <c r="AJ117">
        <f t="shared" ref="AJ117:AO117" si="3">AJ216</f>
        <v>-3.5000000000000003E-2</v>
      </c>
      <c r="AK117">
        <f t="shared" si="3"/>
        <v>-2.5906999999999999E-2</v>
      </c>
      <c r="AL117">
        <f t="shared" si="3"/>
        <v>0.26</v>
      </c>
      <c r="AM117">
        <f t="shared" si="3"/>
        <v>1.7376000000000003E-2</v>
      </c>
      <c r="AN117">
        <f t="shared" si="3"/>
        <v>0.75662493903430339</v>
      </c>
      <c r="AO117">
        <f t="shared" si="3"/>
        <v>0.41500359984622343</v>
      </c>
      <c r="AQ117">
        <v>-3.5000000000000003E-2</v>
      </c>
      <c r="AR117">
        <v>-2.5906999999999999E-2</v>
      </c>
      <c r="AS117">
        <v>0.26</v>
      </c>
      <c r="AT117">
        <v>1.7376000000000003E-2</v>
      </c>
      <c r="AU117">
        <v>0.75662493903430339</v>
      </c>
      <c r="AV117">
        <v>0.41500359984622343</v>
      </c>
    </row>
    <row r="118" spans="34:48">
      <c r="AH118">
        <f t="shared" si="0"/>
        <v>150</v>
      </c>
      <c r="AJ118">
        <f t="shared" ref="AJ118:AO118" si="4">AJ226</f>
        <v>-0.03</v>
      </c>
      <c r="AK118">
        <f t="shared" si="4"/>
        <v>-2.6988999999999999E-2</v>
      </c>
      <c r="AL118">
        <f t="shared" si="4"/>
        <v>7.0000000000000007E-2</v>
      </c>
      <c r="AM118">
        <f t="shared" si="4"/>
        <v>5.9609999999999976E-3</v>
      </c>
      <c r="AN118">
        <f t="shared" si="4"/>
        <v>0.79325095057034223</v>
      </c>
      <c r="AO118">
        <f t="shared" si="4"/>
        <v>0.62768954651466924</v>
      </c>
      <c r="AQ118">
        <v>-0.03</v>
      </c>
      <c r="AR118">
        <v>-2.6988999999999999E-2</v>
      </c>
      <c r="AS118">
        <v>7.0000000000000007E-2</v>
      </c>
      <c r="AT118">
        <v>5.9609999999999976E-3</v>
      </c>
      <c r="AU118">
        <v>0.79325095057034223</v>
      </c>
      <c r="AV118">
        <v>0.62768954651466924</v>
      </c>
    </row>
    <row r="119" spans="34:48">
      <c r="AH119">
        <f t="shared" si="0"/>
        <v>160</v>
      </c>
      <c r="AJ119">
        <f t="shared" ref="AJ119:AO119" si="5">AJ236</f>
        <v>-2.5000000000000001E-2</v>
      </c>
      <c r="AK119">
        <f t="shared" si="5"/>
        <v>-2.7074999999999998E-2</v>
      </c>
      <c r="AL119">
        <f t="shared" si="5"/>
        <v>0.06</v>
      </c>
      <c r="AM119">
        <f t="shared" si="5"/>
        <v>4.1849999999999977E-3</v>
      </c>
      <c r="AN119">
        <f t="shared" si="5"/>
        <v>0.79310344827586199</v>
      </c>
      <c r="AO119">
        <f t="shared" si="5"/>
        <v>0.82774232141881876</v>
      </c>
      <c r="AQ119">
        <v>-2.5000000000000001E-2</v>
      </c>
      <c r="AR119">
        <v>-2.7074999999999998E-2</v>
      </c>
      <c r="AS119">
        <v>0.06</v>
      </c>
      <c r="AT119">
        <v>4.1849999999999977E-3</v>
      </c>
      <c r="AU119">
        <v>0.79310344827586199</v>
      </c>
      <c r="AV119">
        <v>0.82774232141881876</v>
      </c>
    </row>
    <row r="120" spans="34:48">
      <c r="AH120">
        <f t="shared" si="0"/>
        <v>170</v>
      </c>
      <c r="AJ120">
        <f t="shared" ref="AJ120:AO120" si="6">AJ246</f>
        <v>-0.02</v>
      </c>
      <c r="AK120">
        <f t="shared" si="6"/>
        <v>-2.6459E-2</v>
      </c>
      <c r="AL120">
        <f t="shared" si="6"/>
        <v>0.19</v>
      </c>
      <c r="AM120">
        <f t="shared" si="6"/>
        <v>1.3427999999999999E-2</v>
      </c>
      <c r="AN120">
        <f t="shared" si="6"/>
        <v>0.77368421052631575</v>
      </c>
      <c r="AO120">
        <f t="shared" si="6"/>
        <v>0.45907164156754371</v>
      </c>
      <c r="AQ120">
        <v>-0.02</v>
      </c>
      <c r="AR120">
        <v>-2.6459E-2</v>
      </c>
      <c r="AS120">
        <v>0.19</v>
      </c>
      <c r="AT120">
        <v>1.3427999999999999E-2</v>
      </c>
      <c r="AU120">
        <v>0.77368421052631575</v>
      </c>
      <c r="AV120">
        <v>0.45907164156754371</v>
      </c>
    </row>
    <row r="121" spans="34:48">
      <c r="AH121">
        <f t="shared" si="0"/>
        <v>180</v>
      </c>
      <c r="AJ121">
        <f t="shared" ref="AJ121:AO121" si="7">AJ256</f>
        <v>-1.4999999999999999E-2</v>
      </c>
      <c r="AK121">
        <f t="shared" si="7"/>
        <v>-2.5184999999999999E-2</v>
      </c>
      <c r="AL121">
        <f t="shared" si="7"/>
        <v>0.39</v>
      </c>
      <c r="AM121">
        <f t="shared" si="7"/>
        <v>2.1842E-2</v>
      </c>
      <c r="AN121">
        <f t="shared" si="7"/>
        <v>0.73502393582610948</v>
      </c>
      <c r="AO121">
        <f t="shared" si="7"/>
        <v>0.4043476268806816</v>
      </c>
      <c r="AQ121">
        <v>-1.4999999999999999E-2</v>
      </c>
      <c r="AR121">
        <v>-2.5184999999999999E-2</v>
      </c>
      <c r="AS121">
        <v>0.39</v>
      </c>
      <c r="AT121">
        <v>2.1842E-2</v>
      </c>
      <c r="AU121">
        <v>0.73502393582610948</v>
      </c>
      <c r="AV121">
        <v>0.4043476268806816</v>
      </c>
    </row>
    <row r="122" spans="34:48">
      <c r="AH122">
        <f t="shared" si="0"/>
        <v>190</v>
      </c>
      <c r="AJ122">
        <f t="shared" ref="AJ122:AO122" si="8">AJ266</f>
        <v>-0.01</v>
      </c>
      <c r="AK122">
        <f t="shared" si="8"/>
        <v>-2.3026000000000001E-2</v>
      </c>
      <c r="AL122">
        <f t="shared" si="8"/>
        <v>0.61</v>
      </c>
      <c r="AM122">
        <f t="shared" si="8"/>
        <v>2.9373999999999997E-2</v>
      </c>
      <c r="AN122">
        <f t="shared" si="8"/>
        <v>0.67255956956187546</v>
      </c>
      <c r="AO122">
        <f t="shared" si="8"/>
        <v>0.37602509080095531</v>
      </c>
      <c r="AQ122">
        <v>-1.4E-2</v>
      </c>
      <c r="AR122">
        <v>-2.4850000000000001E-2</v>
      </c>
      <c r="AS122">
        <v>0.44</v>
      </c>
      <c r="AT122">
        <v>2.3422999999999999E-2</v>
      </c>
      <c r="AU122">
        <v>0.72372227579556414</v>
      </c>
      <c r="AV122">
        <v>0.40049658539242877</v>
      </c>
    </row>
    <row r="123" spans="34:48">
      <c r="AH123">
        <f t="shared" si="0"/>
        <v>200</v>
      </c>
      <c r="AJ123">
        <f t="shared" ref="AJ123:AO123" si="9">AJ276</f>
        <v>-5.0000000000000001E-3</v>
      </c>
      <c r="AK123">
        <f t="shared" si="9"/>
        <v>-1.9609000000000001E-2</v>
      </c>
      <c r="AL123">
        <f t="shared" si="9"/>
        <v>0.77</v>
      </c>
      <c r="AM123">
        <f t="shared" si="9"/>
        <v>3.5929000000000003E-2</v>
      </c>
      <c r="AN123">
        <f t="shared" si="9"/>
        <v>0.58817951959544879</v>
      </c>
      <c r="AO123">
        <f t="shared" si="9"/>
        <v>0.34539435124804074</v>
      </c>
      <c r="AQ123">
        <v>-1.2999999999999999E-2</v>
      </c>
      <c r="AR123">
        <v>-2.4462000000000001E-2</v>
      </c>
      <c r="AS123">
        <v>0.48</v>
      </c>
      <c r="AT123">
        <v>2.4971E-2</v>
      </c>
      <c r="AU123">
        <v>0.71229934433642328</v>
      </c>
      <c r="AV123">
        <v>0.392373512119367</v>
      </c>
    </row>
    <row r="124" spans="34:48">
      <c r="AH124">
        <f>AH123+10</f>
        <v>210</v>
      </c>
      <c r="AJ124">
        <f t="shared" ref="AJ124:AO124" si="10">AJ286</f>
        <v>-1E-3</v>
      </c>
      <c r="AK124">
        <f t="shared" si="10"/>
        <v>-1.2479000000000001E-2</v>
      </c>
      <c r="AL124">
        <f t="shared" si="10"/>
        <v>0.82</v>
      </c>
      <c r="AM124">
        <f t="shared" si="10"/>
        <v>8.2927000000000001E-2</v>
      </c>
      <c r="AN124">
        <f t="shared" si="10"/>
        <v>0.43703311958749252</v>
      </c>
      <c r="AO124">
        <f t="shared" si="10"/>
        <v>0.15442797249226065</v>
      </c>
      <c r="AQ124">
        <v>-1.2E-2</v>
      </c>
      <c r="AR124">
        <v>-2.4008000000000002E-2</v>
      </c>
      <c r="AS124">
        <v>0.51</v>
      </c>
      <c r="AT124">
        <v>2.6613999999999999E-2</v>
      </c>
      <c r="AU124">
        <v>0.69977666702116348</v>
      </c>
      <c r="AV124">
        <v>0.37948090998579986</v>
      </c>
    </row>
    <row r="125" spans="34:48">
      <c r="AH125">
        <f>AH124+10</f>
        <v>220</v>
      </c>
      <c r="AJ125">
        <v>0</v>
      </c>
      <c r="AK125">
        <v>0</v>
      </c>
      <c r="AL125">
        <v>0</v>
      </c>
      <c r="AM125">
        <v>0</v>
      </c>
      <c r="AN125">
        <v>0</v>
      </c>
      <c r="AO125">
        <v>0</v>
      </c>
      <c r="AQ125">
        <v>-0.01</v>
      </c>
      <c r="AR125">
        <v>-2.3026000000000001E-2</v>
      </c>
      <c r="AS125">
        <v>0.61</v>
      </c>
      <c r="AT125">
        <v>2.9373999999999997E-2</v>
      </c>
      <c r="AU125">
        <v>0.67255956956187546</v>
      </c>
      <c r="AV125">
        <v>0.37602509080095531</v>
      </c>
    </row>
    <row r="126" spans="34:48">
      <c r="AH126">
        <f>AH125+10</f>
        <v>230</v>
      </c>
      <c r="AJ126">
        <f t="shared" ref="AJ126:AO126" si="11">AJ306</f>
        <v>-1.4E-2</v>
      </c>
      <c r="AK126">
        <f t="shared" si="11"/>
        <v>-2.4850000000000001E-2</v>
      </c>
      <c r="AL126">
        <f t="shared" si="11"/>
        <v>0.44</v>
      </c>
      <c r="AM126">
        <f t="shared" si="11"/>
        <v>2.3422999999999999E-2</v>
      </c>
      <c r="AN126">
        <f t="shared" si="11"/>
        <v>0.72372227579556414</v>
      </c>
      <c r="AO126">
        <f t="shared" si="11"/>
        <v>0.40049658539242877</v>
      </c>
      <c r="AQ126">
        <v>-5.0000000000000001E-3</v>
      </c>
      <c r="AR126">
        <v>-1.9609000000000001E-2</v>
      </c>
      <c r="AS126">
        <v>0.77</v>
      </c>
      <c r="AT126">
        <v>3.5929000000000003E-2</v>
      </c>
      <c r="AU126">
        <v>0.58817951959544879</v>
      </c>
      <c r="AV126">
        <v>0.34539435124804074</v>
      </c>
    </row>
    <row r="127" spans="34:48">
      <c r="AH127">
        <f t="shared" ref="AH127:AH130" si="12">AH126+10</f>
        <v>240</v>
      </c>
      <c r="AJ127">
        <f t="shared" ref="AJ127:AO127" si="13">AJ316</f>
        <v>-1.2999999999999999E-2</v>
      </c>
      <c r="AK127">
        <f t="shared" si="13"/>
        <v>-2.4462000000000001E-2</v>
      </c>
      <c r="AL127">
        <f t="shared" si="13"/>
        <v>0.48</v>
      </c>
      <c r="AM127">
        <f t="shared" si="13"/>
        <v>2.4971E-2</v>
      </c>
      <c r="AN127">
        <f t="shared" si="13"/>
        <v>0.71229934433642328</v>
      </c>
      <c r="AO127">
        <f t="shared" si="13"/>
        <v>0.392373512119367</v>
      </c>
      <c r="AQ127">
        <v>-1E-3</v>
      </c>
      <c r="AR127">
        <v>-1.2479000000000001E-2</v>
      </c>
      <c r="AS127">
        <v>0.82</v>
      </c>
      <c r="AT127">
        <v>8.2927000000000001E-2</v>
      </c>
      <c r="AU127">
        <v>0.43703311958749252</v>
      </c>
      <c r="AV127">
        <v>0.15442797249226065</v>
      </c>
    </row>
    <row r="128" spans="34:48">
      <c r="AH128">
        <f t="shared" si="12"/>
        <v>250</v>
      </c>
      <c r="AJ128">
        <f t="shared" ref="AJ128:AO128" si="14">AJ326</f>
        <v>-1.2E-2</v>
      </c>
      <c r="AK128">
        <f t="shared" si="14"/>
        <v>-2.4008000000000002E-2</v>
      </c>
      <c r="AL128">
        <f t="shared" si="14"/>
        <v>0.51</v>
      </c>
      <c r="AM128">
        <f t="shared" si="14"/>
        <v>2.6613999999999999E-2</v>
      </c>
      <c r="AN128">
        <f t="shared" si="14"/>
        <v>0.69977666702116348</v>
      </c>
      <c r="AO128">
        <f t="shared" si="14"/>
        <v>0.37948090998579986</v>
      </c>
      <c r="AQ128">
        <v>0</v>
      </c>
      <c r="AR128">
        <v>0</v>
      </c>
      <c r="AS128">
        <v>0</v>
      </c>
      <c r="AT128">
        <v>0</v>
      </c>
      <c r="AU128">
        <v>0</v>
      </c>
      <c r="AV128">
        <v>0</v>
      </c>
    </row>
    <row r="129" spans="27:45">
      <c r="AH129">
        <f t="shared" si="12"/>
        <v>260</v>
      </c>
      <c r="AJ129">
        <f>AJ336</f>
        <v>0</v>
      </c>
    </row>
    <row r="130" spans="27:45">
      <c r="AH130">
        <f t="shared" si="12"/>
        <v>270</v>
      </c>
      <c r="AJ130" t="e">
        <f>#REF!</f>
        <v>#REF!</v>
      </c>
    </row>
    <row r="133" spans="27:45">
      <c r="AJ133" t="s">
        <v>85</v>
      </c>
      <c r="AK133" t="s">
        <v>86</v>
      </c>
      <c r="AL133" s="6" t="s">
        <v>90</v>
      </c>
      <c r="AM133" t="s">
        <v>87</v>
      </c>
      <c r="AN133" t="s">
        <v>88</v>
      </c>
      <c r="AO133" s="6" t="s">
        <v>89</v>
      </c>
      <c r="AP133" s="6"/>
      <c r="AR133" s="6" t="s">
        <v>91</v>
      </c>
      <c r="AS133" s="6"/>
    </row>
    <row r="134" spans="27:45">
      <c r="AB134" t="s">
        <v>0</v>
      </c>
      <c r="AC134" t="s">
        <v>1</v>
      </c>
      <c r="AD134" t="s">
        <v>2</v>
      </c>
      <c r="AE134" t="s">
        <v>4</v>
      </c>
      <c r="AF134" t="s">
        <v>13</v>
      </c>
      <c r="AG134" t="s">
        <v>3</v>
      </c>
      <c r="AH134" t="s">
        <v>14</v>
      </c>
      <c r="AJ134">
        <f>AB135</f>
        <v>-7.0000000000000007E-2</v>
      </c>
      <c r="AK134">
        <f>AB139</f>
        <v>3.3409999999999998E-3</v>
      </c>
      <c r="AL134">
        <f>AF137</f>
        <v>6.4</v>
      </c>
      <c r="AM134">
        <f>(AB137-AB138)/2</f>
        <v>7.0180999999999993E-2</v>
      </c>
      <c r="AN134">
        <f>AC142/AB142</f>
        <v>0.3921525694642114</v>
      </c>
      <c r="AO134" s="2">
        <f>(2*AF137/10000)^0.5/AM134</f>
        <v>0.5097830985593913</v>
      </c>
      <c r="AR134">
        <f>AF139</f>
        <v>3.11</v>
      </c>
    </row>
    <row r="135" spans="27:45">
      <c r="AB135">
        <v>-7.0000000000000007E-2</v>
      </c>
    </row>
    <row r="136" spans="27:45">
      <c r="AA136" t="s">
        <v>5</v>
      </c>
      <c r="AB136">
        <v>200000</v>
      </c>
      <c r="AC136">
        <v>200000</v>
      </c>
      <c r="AD136">
        <v>200000</v>
      </c>
      <c r="AE136">
        <v>200000</v>
      </c>
      <c r="AF136">
        <v>200000</v>
      </c>
      <c r="AG136">
        <v>200000</v>
      </c>
      <c r="AH136">
        <v>200000</v>
      </c>
    </row>
    <row r="137" spans="27:45">
      <c r="AA137" t="s">
        <v>6</v>
      </c>
      <c r="AB137">
        <v>7.0195999999999995E-2</v>
      </c>
      <c r="AC137">
        <v>3.5722999999999998E-2</v>
      </c>
      <c r="AD137">
        <v>-0.03</v>
      </c>
      <c r="AE137">
        <v>0</v>
      </c>
      <c r="AF137">
        <v>6.4</v>
      </c>
      <c r="AG137">
        <v>0.10100000000000001</v>
      </c>
      <c r="AH137">
        <v>0</v>
      </c>
    </row>
    <row r="138" spans="27:45">
      <c r="AA138" t="s">
        <v>7</v>
      </c>
      <c r="AB138">
        <v>-7.0166000000000006E-2</v>
      </c>
      <c r="AC138">
        <v>-3.5714000000000003E-2</v>
      </c>
      <c r="AD138">
        <v>-0.03</v>
      </c>
      <c r="AE138">
        <v>0</v>
      </c>
      <c r="AF138">
        <v>0</v>
      </c>
      <c r="AG138">
        <v>0.10100000000000001</v>
      </c>
      <c r="AH138">
        <v>0</v>
      </c>
    </row>
    <row r="139" spans="27:45">
      <c r="AA139" t="s">
        <v>8</v>
      </c>
      <c r="AB139">
        <v>3.3409999999999998E-3</v>
      </c>
      <c r="AC139">
        <v>4.3999999999999999E-5</v>
      </c>
      <c r="AD139">
        <v>-0.03</v>
      </c>
      <c r="AE139">
        <v>0</v>
      </c>
      <c r="AF139">
        <v>3.11</v>
      </c>
      <c r="AG139">
        <v>0.10100000000000001</v>
      </c>
      <c r="AH139">
        <v>0</v>
      </c>
    </row>
    <row r="140" spans="27:45">
      <c r="AA140" t="s">
        <v>9</v>
      </c>
      <c r="AB140">
        <v>668.24811599999998</v>
      </c>
      <c r="AC140">
        <v>8.8660999999999994</v>
      </c>
      <c r="AD140">
        <v>-6000</v>
      </c>
      <c r="AE140">
        <v>0</v>
      </c>
      <c r="AF140">
        <v>621191.99</v>
      </c>
      <c r="AG140">
        <v>20200</v>
      </c>
      <c r="AH140">
        <v>0</v>
      </c>
    </row>
    <row r="141" spans="27:45">
      <c r="AA141" t="s">
        <v>10</v>
      </c>
      <c r="AB141">
        <v>419.39516300000003</v>
      </c>
      <c r="AC141">
        <v>64.154647999999995</v>
      </c>
      <c r="AD141">
        <v>180</v>
      </c>
      <c r="AE141">
        <v>0</v>
      </c>
      <c r="AF141">
        <v>2674807.61</v>
      </c>
      <c r="AG141">
        <v>2040.2</v>
      </c>
      <c r="AH141">
        <v>0</v>
      </c>
    </row>
    <row r="142" spans="27:45">
      <c r="AA142" t="s">
        <v>11</v>
      </c>
      <c r="AB142">
        <v>4.5671000000000003E-2</v>
      </c>
      <c r="AC142">
        <v>1.7909999999999999E-2</v>
      </c>
      <c r="AD142">
        <v>0</v>
      </c>
      <c r="AE142">
        <v>0</v>
      </c>
      <c r="AF142">
        <v>1.93</v>
      </c>
      <c r="AG142">
        <v>0</v>
      </c>
      <c r="AH142">
        <v>0</v>
      </c>
    </row>
    <row r="143" spans="27:45">
      <c r="AA143" t="s">
        <v>12</v>
      </c>
      <c r="AB143">
        <v>4.5671000000000003E-2</v>
      </c>
      <c r="AC143">
        <v>1.7909999999999999E-2</v>
      </c>
      <c r="AD143">
        <v>0</v>
      </c>
      <c r="AE143">
        <v>0</v>
      </c>
      <c r="AF143">
        <v>1.93</v>
      </c>
      <c r="AG143">
        <v>0</v>
      </c>
      <c r="AH143">
        <v>0</v>
      </c>
    </row>
    <row r="144" spans="27:45">
      <c r="AB144" t="s">
        <v>0</v>
      </c>
      <c r="AC144" t="s">
        <v>1</v>
      </c>
      <c r="AD144" t="s">
        <v>2</v>
      </c>
      <c r="AE144" t="s">
        <v>4</v>
      </c>
      <c r="AF144" t="s">
        <v>13</v>
      </c>
      <c r="AG144" t="s">
        <v>3</v>
      </c>
      <c r="AH144" t="s">
        <v>14</v>
      </c>
      <c r="AJ144">
        <f>AB145</f>
        <v>-6.5000000000000002E-2</v>
      </c>
      <c r="AK144">
        <f>AB149</f>
        <v>-5.0000000000000004E-6</v>
      </c>
      <c r="AL144">
        <f>AF147</f>
        <v>5.19</v>
      </c>
      <c r="AM144">
        <f>(AB147-AB148)/2</f>
        <v>6.5000000000000002E-2</v>
      </c>
      <c r="AN144">
        <f>AC152/AB152</f>
        <v>0.5677907159363712</v>
      </c>
      <c r="AO144" s="2">
        <f>(2*AF147/10000)^0.5/AM144</f>
        <v>0.49566165211036967</v>
      </c>
      <c r="AR144">
        <f>AF149</f>
        <v>3.21</v>
      </c>
    </row>
    <row r="145" spans="19:63">
      <c r="AB145">
        <v>-6.5000000000000002E-2</v>
      </c>
      <c r="BE145" s="6"/>
      <c r="BH145" s="6"/>
      <c r="BI145" s="6"/>
      <c r="BJ145" s="6"/>
      <c r="BK145" s="6"/>
    </row>
    <row r="146" spans="19:63">
      <c r="AA146" t="s">
        <v>5</v>
      </c>
      <c r="AB146">
        <v>200000</v>
      </c>
      <c r="AC146">
        <v>200000</v>
      </c>
      <c r="AD146">
        <v>200000</v>
      </c>
      <c r="AE146">
        <v>200000</v>
      </c>
      <c r="AF146">
        <v>200000</v>
      </c>
      <c r="AG146">
        <v>200000</v>
      </c>
      <c r="AH146">
        <v>200000</v>
      </c>
    </row>
    <row r="147" spans="19:63">
      <c r="AA147" t="s">
        <v>6</v>
      </c>
      <c r="AB147">
        <v>6.5000000000000002E-2</v>
      </c>
      <c r="AC147">
        <v>3.2204000000000003E-2</v>
      </c>
      <c r="AD147">
        <v>-0.03</v>
      </c>
      <c r="AE147">
        <v>0</v>
      </c>
      <c r="AF147">
        <v>5.19</v>
      </c>
      <c r="AG147">
        <v>0.10100000000000001</v>
      </c>
      <c r="AH147">
        <v>0</v>
      </c>
    </row>
    <row r="148" spans="19:63">
      <c r="AA148" t="s">
        <v>7</v>
      </c>
      <c r="AB148">
        <v>-6.5000000000000002E-2</v>
      </c>
      <c r="AC148">
        <v>-3.2204000000000003E-2</v>
      </c>
      <c r="AD148">
        <v>-0.03</v>
      </c>
      <c r="AE148">
        <v>0</v>
      </c>
      <c r="AF148">
        <v>0</v>
      </c>
      <c r="AG148">
        <v>0.10100000000000001</v>
      </c>
      <c r="AH148">
        <v>0</v>
      </c>
    </row>
    <row r="149" spans="19:63">
      <c r="AA149" t="s">
        <v>8</v>
      </c>
      <c r="AB149">
        <v>-5.0000000000000004E-6</v>
      </c>
      <c r="AC149">
        <v>6.4999999999999994E-5</v>
      </c>
      <c r="AD149">
        <v>-0.03</v>
      </c>
      <c r="AE149">
        <v>0</v>
      </c>
      <c r="AF149">
        <v>3.21</v>
      </c>
      <c r="AG149">
        <v>0.10100000000000001</v>
      </c>
      <c r="AH149">
        <v>0</v>
      </c>
    </row>
    <row r="150" spans="19:63">
      <c r="AA150" t="s">
        <v>9</v>
      </c>
      <c r="AB150">
        <v>-1.0732440000000001</v>
      </c>
      <c r="AC150">
        <v>12.968843</v>
      </c>
      <c r="AD150">
        <v>-6000</v>
      </c>
      <c r="AE150">
        <v>0</v>
      </c>
      <c r="AF150">
        <v>641265.79</v>
      </c>
      <c r="AG150">
        <v>20200</v>
      </c>
      <c r="AH150">
        <v>0</v>
      </c>
    </row>
    <row r="151" spans="19:63">
      <c r="AA151" t="s">
        <v>10</v>
      </c>
      <c r="AB151">
        <v>397.31015400000001</v>
      </c>
      <c r="AC151">
        <v>128.093704</v>
      </c>
      <c r="AD151">
        <v>180</v>
      </c>
      <c r="AE151">
        <v>0</v>
      </c>
      <c r="AF151">
        <v>2758196.38</v>
      </c>
      <c r="AG151">
        <v>2040.2</v>
      </c>
      <c r="AH151">
        <v>0</v>
      </c>
    </row>
    <row r="152" spans="19:63">
      <c r="S152" s="7"/>
      <c r="AA152" t="s">
        <v>11</v>
      </c>
      <c r="AB152">
        <v>4.4571E-2</v>
      </c>
      <c r="AC152">
        <v>2.5307E-2</v>
      </c>
      <c r="AD152">
        <v>0</v>
      </c>
      <c r="AE152">
        <v>0</v>
      </c>
      <c r="AF152">
        <v>1.87</v>
      </c>
      <c r="AG152">
        <v>0</v>
      </c>
      <c r="AH152">
        <v>0</v>
      </c>
    </row>
    <row r="153" spans="19:63">
      <c r="AA153" t="s">
        <v>12</v>
      </c>
      <c r="AB153">
        <v>4.4571E-2</v>
      </c>
      <c r="AC153">
        <v>2.5307E-2</v>
      </c>
      <c r="AD153">
        <v>0</v>
      </c>
      <c r="AE153">
        <v>0</v>
      </c>
      <c r="AF153">
        <v>1.87</v>
      </c>
      <c r="AG153">
        <v>0</v>
      </c>
      <c r="AH153">
        <v>0</v>
      </c>
    </row>
    <row r="154" spans="19:63">
      <c r="AB154" t="s">
        <v>0</v>
      </c>
      <c r="AC154" t="s">
        <v>1</v>
      </c>
      <c r="AD154" t="s">
        <v>2</v>
      </c>
      <c r="AE154" t="s">
        <v>4</v>
      </c>
      <c r="AF154" t="s">
        <v>13</v>
      </c>
      <c r="AG154" t="s">
        <v>3</v>
      </c>
      <c r="AH154" t="s">
        <v>14</v>
      </c>
      <c r="AJ154">
        <f>AB155</f>
        <v>-0.06</v>
      </c>
      <c r="AK154">
        <f>AB159</f>
        <v>2.6580000000000002E-3</v>
      </c>
      <c r="AL154">
        <f>AF157</f>
        <v>4.03</v>
      </c>
      <c r="AM154">
        <f>(AB157-AB158)/2</f>
        <v>5.9999499999999997E-2</v>
      </c>
      <c r="AN154">
        <f>AC162/AB162</f>
        <v>0.41315203821310326</v>
      </c>
      <c r="AO154" s="2">
        <f>(2*AF157/10000)^0.5/AM154</f>
        <v>0.47317292866035188</v>
      </c>
      <c r="AR154">
        <f>AF159</f>
        <v>2.09</v>
      </c>
    </row>
    <row r="155" spans="19:63">
      <c r="AB155">
        <v>-0.06</v>
      </c>
    </row>
    <row r="156" spans="19:63">
      <c r="AA156" t="s">
        <v>5</v>
      </c>
      <c r="AB156">
        <v>200000</v>
      </c>
      <c r="AC156">
        <v>200000</v>
      </c>
      <c r="AD156">
        <v>200000</v>
      </c>
      <c r="AE156">
        <v>200000</v>
      </c>
      <c r="AF156">
        <v>200000</v>
      </c>
      <c r="AG156">
        <v>200000</v>
      </c>
      <c r="AH156">
        <v>200000</v>
      </c>
    </row>
    <row r="157" spans="19:63">
      <c r="AA157" t="s">
        <v>6</v>
      </c>
      <c r="AB157">
        <v>5.9998999999999997E-2</v>
      </c>
      <c r="AC157">
        <v>2.8355999999999999E-2</v>
      </c>
      <c r="AD157">
        <v>-0.03</v>
      </c>
      <c r="AE157">
        <v>0</v>
      </c>
      <c r="AF157">
        <v>4.03</v>
      </c>
      <c r="AG157">
        <v>0.10100000000000001</v>
      </c>
      <c r="AH157">
        <v>0</v>
      </c>
    </row>
    <row r="158" spans="19:63">
      <c r="AA158" t="s">
        <v>7</v>
      </c>
      <c r="AB158">
        <v>-0.06</v>
      </c>
      <c r="AC158">
        <v>-2.8368999999999998E-2</v>
      </c>
      <c r="AD158">
        <v>-0.03</v>
      </c>
      <c r="AE158">
        <v>0</v>
      </c>
      <c r="AF158">
        <v>0</v>
      </c>
      <c r="AG158">
        <v>0.10100000000000001</v>
      </c>
      <c r="AH158">
        <v>0</v>
      </c>
    </row>
    <row r="159" spans="19:63">
      <c r="AA159" t="s">
        <v>8</v>
      </c>
      <c r="AB159">
        <v>2.6580000000000002E-3</v>
      </c>
      <c r="AC159">
        <v>5.8999999999999998E-5</v>
      </c>
      <c r="AD159">
        <v>-0.03</v>
      </c>
      <c r="AE159">
        <v>0</v>
      </c>
      <c r="AF159">
        <v>2.09</v>
      </c>
      <c r="AG159">
        <v>0.10100000000000001</v>
      </c>
      <c r="AH159">
        <v>0</v>
      </c>
    </row>
    <row r="160" spans="19:63">
      <c r="AA160" t="s">
        <v>9</v>
      </c>
      <c r="AB160">
        <v>531.61566100000005</v>
      </c>
      <c r="AC160">
        <v>11.798802</v>
      </c>
      <c r="AD160">
        <v>-6000</v>
      </c>
      <c r="AE160">
        <v>0</v>
      </c>
      <c r="AF160">
        <v>417364.39</v>
      </c>
      <c r="AG160">
        <v>20200</v>
      </c>
      <c r="AH160">
        <v>0</v>
      </c>
    </row>
    <row r="161" spans="1:44">
      <c r="AA161" t="s">
        <v>10</v>
      </c>
      <c r="AB161">
        <v>272.93943300000001</v>
      </c>
      <c r="AC161">
        <v>46.347644000000003</v>
      </c>
      <c r="AD161">
        <v>180</v>
      </c>
      <c r="AE161">
        <v>0</v>
      </c>
      <c r="AF161">
        <v>1149332.2</v>
      </c>
      <c r="AG161">
        <v>2040.2</v>
      </c>
      <c r="AH161">
        <v>0</v>
      </c>
    </row>
    <row r="162" spans="1:44">
      <c r="AA162" t="s">
        <v>11</v>
      </c>
      <c r="AB162">
        <v>3.6845999999999997E-2</v>
      </c>
      <c r="AC162">
        <v>1.5223E-2</v>
      </c>
      <c r="AD162">
        <v>0</v>
      </c>
      <c r="AE162">
        <v>0</v>
      </c>
      <c r="AF162">
        <v>1.18</v>
      </c>
      <c r="AG162">
        <v>0</v>
      </c>
      <c r="AH162">
        <v>0</v>
      </c>
    </row>
    <row r="163" spans="1:44">
      <c r="AA163" t="s">
        <v>12</v>
      </c>
      <c r="AB163">
        <v>3.6845999999999997E-2</v>
      </c>
      <c r="AC163">
        <v>1.5223E-2</v>
      </c>
      <c r="AD163">
        <v>0</v>
      </c>
      <c r="AE163">
        <v>0</v>
      </c>
      <c r="AF163">
        <v>1.18</v>
      </c>
      <c r="AG163">
        <v>0</v>
      </c>
      <c r="AH163">
        <v>0</v>
      </c>
    </row>
    <row r="164" spans="1:44">
      <c r="AB164" t="s">
        <v>0</v>
      </c>
      <c r="AC164" t="s">
        <v>1</v>
      </c>
      <c r="AD164" t="s">
        <v>2</v>
      </c>
      <c r="AE164" t="s">
        <v>4</v>
      </c>
      <c r="AF164" t="s">
        <v>13</v>
      </c>
      <c r="AG164" t="s">
        <v>3</v>
      </c>
      <c r="AH164" t="s">
        <v>14</v>
      </c>
      <c r="AJ164">
        <f>AB165</f>
        <v>-5.5E-2</v>
      </c>
      <c r="AK164">
        <f>AB169</f>
        <v>3.8000000000000002E-5</v>
      </c>
      <c r="AL164">
        <f>AF167</f>
        <v>2.97</v>
      </c>
      <c r="AM164">
        <f>(AB167-AB168)/2</f>
        <v>5.5E-2</v>
      </c>
      <c r="AN164">
        <f>AC174/AB174</f>
        <v>0.52913043478260868</v>
      </c>
      <c r="AO164" s="2">
        <f>(2*AF167/10000)^0.5/AM164</f>
        <v>0.44312936752559784</v>
      </c>
      <c r="AR164">
        <f>AF169</f>
        <v>1.9</v>
      </c>
    </row>
    <row r="165" spans="1:44">
      <c r="AB165">
        <v>-5.5E-2</v>
      </c>
    </row>
    <row r="166" spans="1:44">
      <c r="AA166" t="s">
        <v>5</v>
      </c>
      <c r="AB166">
        <v>200000</v>
      </c>
      <c r="AC166">
        <v>200000</v>
      </c>
      <c r="AD166">
        <v>200000</v>
      </c>
      <c r="AE166">
        <v>200000</v>
      </c>
      <c r="AF166">
        <v>200000</v>
      </c>
      <c r="AG166">
        <v>200000</v>
      </c>
      <c r="AH166">
        <v>200000</v>
      </c>
    </row>
    <row r="167" spans="1:44">
      <c r="AA167" t="s">
        <v>6</v>
      </c>
      <c r="AB167">
        <v>5.5E-2</v>
      </c>
      <c r="AC167">
        <v>2.4316999999999998E-2</v>
      </c>
      <c r="AD167">
        <v>-0.03</v>
      </c>
      <c r="AE167">
        <v>0</v>
      </c>
      <c r="AF167">
        <v>2.97</v>
      </c>
      <c r="AG167">
        <v>0.10100000000000001</v>
      </c>
      <c r="AH167">
        <v>0</v>
      </c>
      <c r="AQ167" s="2"/>
      <c r="AR167" s="2"/>
    </row>
    <row r="168" spans="1:44">
      <c r="A168" s="3" t="s">
        <v>102</v>
      </c>
      <c r="AA168" s="2" t="s">
        <v>7</v>
      </c>
      <c r="AB168" s="2">
        <v>-5.5E-2</v>
      </c>
      <c r="AC168" s="2">
        <v>-2.4316999999999998E-2</v>
      </c>
      <c r="AD168" s="2">
        <v>-0.03</v>
      </c>
      <c r="AE168" s="2">
        <v>0</v>
      </c>
      <c r="AF168" s="2">
        <v>0</v>
      </c>
      <c r="AG168" s="2">
        <v>0.10100000000000001</v>
      </c>
      <c r="AH168" s="2">
        <v>0</v>
      </c>
      <c r="AI168" s="2"/>
      <c r="AJ168" s="2"/>
      <c r="AK168" s="2"/>
      <c r="AL168" s="2"/>
      <c r="AM168" s="2"/>
      <c r="AN168" s="2"/>
      <c r="AO168" s="2"/>
      <c r="AP168" s="2"/>
      <c r="AQ168" s="2"/>
      <c r="AR168" s="2"/>
    </row>
    <row r="169" spans="1:44">
      <c r="AA169" s="2" t="s">
        <v>8</v>
      </c>
      <c r="AB169" s="2">
        <v>3.8000000000000002E-5</v>
      </c>
      <c r="AC169" s="2">
        <v>4.3000000000000002E-5</v>
      </c>
      <c r="AD169" s="2">
        <v>-0.03</v>
      </c>
      <c r="AE169" s="2">
        <v>0</v>
      </c>
      <c r="AF169" s="2">
        <v>1.9</v>
      </c>
      <c r="AG169" s="2">
        <v>0.10100000000000001</v>
      </c>
      <c r="AH169" s="2">
        <v>0</v>
      </c>
      <c r="AI169" s="2"/>
      <c r="AJ169" s="2"/>
      <c r="AK169" s="2"/>
      <c r="AL169" s="2"/>
      <c r="AM169" s="2"/>
      <c r="AN169" s="2"/>
      <c r="AO169" s="2"/>
      <c r="AP169" s="2"/>
      <c r="AQ169" s="2"/>
      <c r="AR169" s="2"/>
    </row>
    <row r="170" spans="1:44">
      <c r="A170" s="2" t="s">
        <v>99</v>
      </c>
      <c r="AA170" s="2" t="s">
        <v>9</v>
      </c>
      <c r="AB170" s="2">
        <v>7.6964899999999998</v>
      </c>
      <c r="AC170" s="2">
        <v>8.5867520000000006</v>
      </c>
      <c r="AD170" s="2">
        <v>-6000</v>
      </c>
      <c r="AE170" s="2">
        <v>0</v>
      </c>
      <c r="AF170" s="2">
        <v>380479.22</v>
      </c>
      <c r="AG170" s="2">
        <v>20200</v>
      </c>
      <c r="AH170" s="2">
        <v>0</v>
      </c>
      <c r="AI170" s="2"/>
      <c r="AJ170" s="2"/>
      <c r="AK170" s="2"/>
      <c r="AL170" s="2"/>
      <c r="AM170" s="2"/>
      <c r="AN170" s="2"/>
      <c r="AO170" s="2"/>
      <c r="AP170" s="2"/>
      <c r="AQ170" s="2"/>
      <c r="AR170" s="2"/>
    </row>
    <row r="171" spans="1:44">
      <c r="A171" s="2" t="s">
        <v>100</v>
      </c>
      <c r="AA171" s="2" t="s">
        <v>10</v>
      </c>
      <c r="AB171" s="2">
        <v>270.85156699999999</v>
      </c>
      <c r="AC171" s="2">
        <v>75.833528000000001</v>
      </c>
      <c r="AD171" s="2">
        <v>180</v>
      </c>
      <c r="AE171" s="2">
        <v>0</v>
      </c>
      <c r="AF171" s="2">
        <v>920706.74</v>
      </c>
      <c r="AG171" s="2">
        <v>2040.2</v>
      </c>
      <c r="AH171" s="2">
        <v>0</v>
      </c>
      <c r="AI171" s="2"/>
      <c r="AJ171" s="2"/>
      <c r="AK171" s="2"/>
      <c r="AL171" s="2"/>
      <c r="AM171" s="2"/>
      <c r="AN171" s="2"/>
      <c r="AO171" s="2"/>
      <c r="AP171" s="2"/>
      <c r="AQ171" s="2"/>
      <c r="AR171" s="2"/>
    </row>
    <row r="172" spans="1:44">
      <c r="A172" s="2" t="s">
        <v>786</v>
      </c>
      <c r="AA172" s="2"/>
      <c r="AB172" s="2"/>
      <c r="AC172" s="2"/>
      <c r="AD172" s="2"/>
      <c r="AE172" s="2"/>
      <c r="AF172" s="2"/>
      <c r="AG172" s="2"/>
      <c r="AH172" s="2"/>
      <c r="AI172" s="2"/>
      <c r="AJ172" s="2"/>
      <c r="AK172" s="2"/>
      <c r="AL172" s="2"/>
      <c r="AM172" s="2"/>
      <c r="AN172" s="2"/>
      <c r="AO172" s="2"/>
      <c r="AP172" s="2"/>
      <c r="AQ172" s="2"/>
      <c r="AR172" s="2"/>
    </row>
    <row r="173" spans="1:44">
      <c r="A173" s="2" t="s">
        <v>787</v>
      </c>
      <c r="AA173" s="2"/>
      <c r="AB173" s="2"/>
      <c r="AC173" s="2"/>
      <c r="AD173" s="2"/>
      <c r="AE173" s="2"/>
      <c r="AF173" s="2"/>
      <c r="AG173" s="2"/>
      <c r="AH173" s="2"/>
      <c r="AI173" s="2"/>
      <c r="AJ173" s="2"/>
      <c r="AK173" s="2"/>
      <c r="AL173" s="2"/>
      <c r="AM173" s="2"/>
      <c r="AN173" s="2"/>
      <c r="AO173" s="2"/>
      <c r="AP173" s="2"/>
      <c r="AQ173" s="2"/>
      <c r="AR173" s="2"/>
    </row>
    <row r="174" spans="1:44">
      <c r="AA174" s="2" t="s">
        <v>11</v>
      </c>
      <c r="AB174" s="2">
        <v>3.6799999999999999E-2</v>
      </c>
      <c r="AC174" s="2">
        <v>1.9472E-2</v>
      </c>
      <c r="AD174" s="2">
        <v>0</v>
      </c>
      <c r="AE174" s="2">
        <v>0</v>
      </c>
      <c r="AF174" s="2">
        <v>0.99</v>
      </c>
      <c r="AG174" s="2">
        <v>0</v>
      </c>
      <c r="AH174" s="2">
        <v>0</v>
      </c>
      <c r="AI174" s="2"/>
      <c r="AJ174" s="2"/>
      <c r="AK174" s="2"/>
      <c r="AL174" s="2"/>
      <c r="AM174" s="2"/>
      <c r="AN174" s="2"/>
      <c r="AO174" s="2"/>
      <c r="AP174" s="2"/>
      <c r="AQ174" s="2"/>
      <c r="AR174" s="2"/>
    </row>
    <row r="175" spans="1:44">
      <c r="AA175" s="2" t="s">
        <v>12</v>
      </c>
      <c r="AB175" s="2">
        <v>3.6799999999999999E-2</v>
      </c>
      <c r="AC175" s="2">
        <v>1.9472E-2</v>
      </c>
      <c r="AD175" s="2">
        <v>0</v>
      </c>
      <c r="AE175" s="2">
        <v>0</v>
      </c>
      <c r="AF175" s="2">
        <v>0.99</v>
      </c>
      <c r="AG175" s="2">
        <v>0</v>
      </c>
      <c r="AH175" s="2">
        <v>0</v>
      </c>
      <c r="AI175" s="2"/>
      <c r="AJ175" s="2"/>
      <c r="AK175" s="2"/>
      <c r="AL175" s="2"/>
      <c r="AM175" s="2"/>
      <c r="AN175" s="2"/>
      <c r="AO175" s="2"/>
      <c r="AP175" s="2"/>
      <c r="AQ175" s="2"/>
      <c r="AR175" s="2"/>
    </row>
    <row r="176" spans="1:44">
      <c r="AA176" s="2"/>
      <c r="AB176" s="2" t="s">
        <v>0</v>
      </c>
      <c r="AC176" s="2" t="s">
        <v>1</v>
      </c>
      <c r="AD176" s="2" t="s">
        <v>2</v>
      </c>
      <c r="AE176" s="2" t="s">
        <v>4</v>
      </c>
      <c r="AF176" s="2" t="s">
        <v>13</v>
      </c>
      <c r="AG176" s="2" t="s">
        <v>3</v>
      </c>
      <c r="AH176" s="2" t="s">
        <v>14</v>
      </c>
      <c r="AI176" s="2"/>
      <c r="AJ176" s="2">
        <f>AB177</f>
        <v>-0.05</v>
      </c>
      <c r="AK176" s="2">
        <f>AB181</f>
        <v>-9.9999999999999995E-7</v>
      </c>
      <c r="AL176" s="2">
        <f>AF179</f>
        <v>2.0299999999999998</v>
      </c>
      <c r="AM176" s="2">
        <f>(AB179-AB180)/2</f>
        <v>5.0002999999999999E-2</v>
      </c>
      <c r="AN176" s="2">
        <f>AC184/AB184</f>
        <v>0.48868944042494739</v>
      </c>
      <c r="AO176" s="2">
        <f>(2*AF179/10000)^0.5/AM176</f>
        <v>0.40296465571285489</v>
      </c>
      <c r="AP176" s="2"/>
      <c r="AQ176" s="2"/>
      <c r="AR176" s="2"/>
    </row>
    <row r="177" spans="13:44">
      <c r="AA177" s="2"/>
      <c r="AB177" s="2">
        <v>-0.05</v>
      </c>
      <c r="AC177" s="2"/>
      <c r="AD177" s="2"/>
      <c r="AE177" s="2"/>
      <c r="AF177" s="2"/>
      <c r="AG177" s="2"/>
      <c r="AH177" s="2"/>
      <c r="AI177" s="2"/>
      <c r="AJ177" s="2"/>
      <c r="AK177" s="2"/>
      <c r="AL177" s="2"/>
      <c r="AM177" s="2"/>
      <c r="AN177" s="2"/>
      <c r="AO177" s="2"/>
      <c r="AP177" s="2"/>
      <c r="AQ177" s="2"/>
      <c r="AR177" s="2"/>
    </row>
    <row r="178" spans="13:44">
      <c r="M178" s="2" t="s">
        <v>478</v>
      </c>
      <c r="AA178" s="2" t="s">
        <v>5</v>
      </c>
      <c r="AB178" s="2">
        <v>200000</v>
      </c>
      <c r="AC178" s="2">
        <v>200000</v>
      </c>
      <c r="AD178" s="2">
        <v>200000</v>
      </c>
      <c r="AE178" s="2">
        <v>200000</v>
      </c>
      <c r="AF178" s="2">
        <v>200000</v>
      </c>
      <c r="AG178" s="2">
        <v>200000</v>
      </c>
      <c r="AH178" s="2">
        <v>200000</v>
      </c>
      <c r="AI178" s="2"/>
      <c r="AJ178" s="2"/>
      <c r="AK178" s="2"/>
      <c r="AL178" s="2"/>
      <c r="AM178" s="2"/>
      <c r="AN178" s="2"/>
      <c r="AO178" s="2"/>
      <c r="AP178" s="2"/>
      <c r="AQ178" s="2"/>
      <c r="AR178" s="2">
        <f>AF181</f>
        <v>1.29</v>
      </c>
    </row>
    <row r="179" spans="13:44">
      <c r="M179" s="2" t="s">
        <v>479</v>
      </c>
      <c r="AA179" s="2" t="s">
        <v>6</v>
      </c>
      <c r="AB179" s="2">
        <v>5.0002999999999999E-2</v>
      </c>
      <c r="AC179" s="2">
        <v>2.0049000000000001E-2</v>
      </c>
      <c r="AD179" s="2">
        <v>-0.03</v>
      </c>
      <c r="AE179" s="2">
        <v>0</v>
      </c>
      <c r="AF179" s="2">
        <v>2.0299999999999998</v>
      </c>
      <c r="AG179" s="2">
        <v>0.10100000000000001</v>
      </c>
      <c r="AH179" s="2">
        <v>0</v>
      </c>
      <c r="AI179" s="2"/>
      <c r="AJ179" s="2"/>
      <c r="AK179" s="2"/>
      <c r="AL179" s="2"/>
      <c r="AM179" s="2"/>
      <c r="AN179" s="2"/>
      <c r="AO179" s="2"/>
      <c r="AP179" s="2"/>
      <c r="AQ179" s="2"/>
      <c r="AR179" s="2"/>
    </row>
    <row r="180" spans="13:44">
      <c r="AA180" s="2" t="s">
        <v>7</v>
      </c>
      <c r="AB180" s="2">
        <v>-5.0002999999999999E-2</v>
      </c>
      <c r="AC180" s="2">
        <v>-2.0049000000000001E-2</v>
      </c>
      <c r="AD180" s="2">
        <v>-0.03</v>
      </c>
      <c r="AE180" s="2">
        <v>0</v>
      </c>
      <c r="AF180" s="2">
        <v>0</v>
      </c>
      <c r="AG180" s="2">
        <v>0.10100000000000001</v>
      </c>
      <c r="AH180" s="2">
        <v>0</v>
      </c>
      <c r="AI180" s="2"/>
      <c r="AJ180" s="2"/>
      <c r="AK180" s="2"/>
      <c r="AL180" s="2"/>
      <c r="AM180" s="2"/>
      <c r="AN180" s="2"/>
      <c r="AO180" s="2"/>
      <c r="AP180" s="2"/>
      <c r="AQ180" s="2"/>
      <c r="AR180" s="2"/>
    </row>
    <row r="181" spans="13:44">
      <c r="AA181" s="2" t="s">
        <v>8</v>
      </c>
      <c r="AB181" s="2">
        <v>-9.9999999999999995E-7</v>
      </c>
      <c r="AC181" s="2">
        <v>0</v>
      </c>
      <c r="AD181" s="2">
        <v>-0.03</v>
      </c>
      <c r="AE181" s="2">
        <v>0</v>
      </c>
      <c r="AF181" s="2">
        <v>1.29</v>
      </c>
      <c r="AG181" s="2">
        <v>0.10100000000000001</v>
      </c>
      <c r="AH181" s="2">
        <v>0</v>
      </c>
      <c r="AI181" s="2"/>
      <c r="AJ181" s="2"/>
      <c r="AK181" s="2"/>
      <c r="AL181" s="2"/>
      <c r="AM181" s="2"/>
      <c r="AN181" s="2"/>
      <c r="AO181" s="2"/>
      <c r="AP181" s="2"/>
      <c r="AQ181" s="2"/>
      <c r="AR181" s="2"/>
    </row>
    <row r="182" spans="13:44">
      <c r="AA182" s="2" t="s">
        <v>9</v>
      </c>
      <c r="AB182" s="2">
        <v>-0.27532200000000001</v>
      </c>
      <c r="AC182" s="2">
        <v>2.1870000000000001E-3</v>
      </c>
      <c r="AD182" s="2">
        <v>-6000</v>
      </c>
      <c r="AE182" s="2">
        <v>0</v>
      </c>
      <c r="AF182" s="2">
        <v>257856.4</v>
      </c>
      <c r="AG182" s="2">
        <v>20200</v>
      </c>
      <c r="AH182" s="2">
        <v>0</v>
      </c>
      <c r="AI182" s="2"/>
      <c r="AJ182" s="2"/>
      <c r="AK182" s="2"/>
      <c r="AL182" s="2"/>
      <c r="AM182" s="2"/>
      <c r="AN182" s="2"/>
      <c r="AO182" s="2"/>
      <c r="AP182" s="2"/>
      <c r="AQ182" s="2"/>
      <c r="AR182" s="2"/>
    </row>
    <row r="183" spans="13:44">
      <c r="AA183" s="2" t="s">
        <v>10</v>
      </c>
      <c r="AB183" s="2">
        <v>214.59771799999999</v>
      </c>
      <c r="AC183" s="2">
        <v>51.248063999999999</v>
      </c>
      <c r="AD183" s="2">
        <v>180</v>
      </c>
      <c r="AE183" s="2">
        <v>0</v>
      </c>
      <c r="AF183" s="2">
        <v>412291.17</v>
      </c>
      <c r="AG183" s="2">
        <v>2040.2</v>
      </c>
      <c r="AH183" s="2">
        <v>0</v>
      </c>
      <c r="AI183" s="2"/>
      <c r="AJ183" s="2"/>
      <c r="AK183" s="2"/>
      <c r="AL183" s="2"/>
      <c r="AM183" s="2"/>
      <c r="AN183" s="2"/>
      <c r="AO183" s="2"/>
      <c r="AP183" s="2"/>
      <c r="AQ183" s="2"/>
      <c r="AR183" s="2"/>
    </row>
    <row r="184" spans="13:44">
      <c r="AA184" s="2" t="s">
        <v>11</v>
      </c>
      <c r="AB184" s="2">
        <v>3.2757000000000001E-2</v>
      </c>
      <c r="AC184" s="2">
        <v>1.6008000000000001E-2</v>
      </c>
      <c r="AD184" s="2">
        <v>0</v>
      </c>
      <c r="AE184" s="2">
        <v>0</v>
      </c>
      <c r="AF184" s="2">
        <v>0.63</v>
      </c>
      <c r="AG184" s="2">
        <v>0</v>
      </c>
      <c r="AH184" s="2">
        <v>0</v>
      </c>
      <c r="AI184" s="2"/>
      <c r="AJ184" s="2"/>
      <c r="AK184" s="2"/>
      <c r="AL184" s="2"/>
      <c r="AM184" s="2"/>
      <c r="AN184" s="2"/>
      <c r="AO184" s="2"/>
      <c r="AP184" s="2"/>
      <c r="AQ184" s="2"/>
      <c r="AR184" s="2"/>
    </row>
    <row r="185" spans="13:44">
      <c r="AA185" s="2" t="s">
        <v>12</v>
      </c>
      <c r="AB185" s="2">
        <v>3.2757000000000001E-2</v>
      </c>
      <c r="AC185" s="2">
        <v>1.6008000000000001E-2</v>
      </c>
      <c r="AD185" s="2">
        <v>0</v>
      </c>
      <c r="AE185" s="2">
        <v>0</v>
      </c>
      <c r="AF185" s="2">
        <v>0.63</v>
      </c>
      <c r="AG185" s="2">
        <v>0</v>
      </c>
      <c r="AH185" s="2">
        <v>0</v>
      </c>
      <c r="AI185" s="2"/>
      <c r="AJ185" s="2"/>
      <c r="AK185" s="2"/>
      <c r="AL185" s="2"/>
      <c r="AM185" s="2"/>
      <c r="AN185" s="2"/>
      <c r="AO185" s="2"/>
      <c r="AP185" s="2"/>
      <c r="AQ185" s="2"/>
      <c r="AR185" s="2"/>
    </row>
    <row r="186" spans="13:44">
      <c r="AA186" s="2"/>
      <c r="AB186" s="2" t="s">
        <v>0</v>
      </c>
      <c r="AC186" s="2" t="s">
        <v>1</v>
      </c>
      <c r="AD186" s="2" t="s">
        <v>2</v>
      </c>
      <c r="AE186" s="2" t="s">
        <v>4</v>
      </c>
      <c r="AF186" s="2" t="s">
        <v>13</v>
      </c>
      <c r="AG186" s="2" t="s">
        <v>3</v>
      </c>
      <c r="AH186" s="2" t="s">
        <v>14</v>
      </c>
      <c r="AI186" s="2"/>
      <c r="AJ186" s="2">
        <f>AB187</f>
        <v>-4.4999999999999998E-2</v>
      </c>
      <c r="AK186" s="2">
        <f>AB191</f>
        <v>-4.5000000000000003E-5</v>
      </c>
      <c r="AL186" s="2">
        <f>AF189</f>
        <v>1.24</v>
      </c>
      <c r="AM186" s="2">
        <f>(AB189-AB190)/2</f>
        <v>4.5012000000000003E-2</v>
      </c>
      <c r="AN186" s="2">
        <f>AC194/AB194</f>
        <v>0.42382183195836132</v>
      </c>
      <c r="AO186" s="2">
        <f>(2*AF189/10000)^0.5/AM186</f>
        <v>0.34986260881595177</v>
      </c>
      <c r="AP186" s="2"/>
      <c r="AQ186" s="2"/>
      <c r="AR186" s="2"/>
    </row>
    <row r="187" spans="13:44">
      <c r="AA187" s="2"/>
      <c r="AB187" s="2">
        <v>-4.4999999999999998E-2</v>
      </c>
      <c r="AC187" s="2"/>
      <c r="AD187" s="2"/>
      <c r="AE187" s="2"/>
      <c r="AF187" s="2"/>
      <c r="AG187" s="2"/>
      <c r="AH187" s="2"/>
      <c r="AI187" s="2"/>
      <c r="AJ187" s="2"/>
      <c r="AK187" s="2"/>
      <c r="AL187" s="2"/>
      <c r="AM187" s="2"/>
      <c r="AN187" s="2"/>
      <c r="AO187" s="2"/>
      <c r="AP187" s="2"/>
      <c r="AQ187" s="2"/>
      <c r="AR187" s="2"/>
    </row>
    <row r="188" spans="13:44">
      <c r="AA188" s="2" t="s">
        <v>5</v>
      </c>
      <c r="AB188" s="2">
        <v>200000</v>
      </c>
      <c r="AC188" s="2">
        <v>200000</v>
      </c>
      <c r="AD188" s="2">
        <v>200000</v>
      </c>
      <c r="AE188" s="2">
        <v>200000</v>
      </c>
      <c r="AF188" s="2">
        <v>200000</v>
      </c>
      <c r="AG188" s="2">
        <v>200000</v>
      </c>
      <c r="AH188" s="2">
        <v>200000</v>
      </c>
      <c r="AI188" s="2"/>
      <c r="AJ188" s="2"/>
      <c r="AK188" s="2"/>
      <c r="AL188" s="2"/>
      <c r="AM188" s="2"/>
      <c r="AN188" s="2"/>
      <c r="AO188" s="2"/>
      <c r="AP188" s="2"/>
      <c r="AQ188" s="2"/>
      <c r="AR188" s="2">
        <f>AF191</f>
        <v>0.73</v>
      </c>
    </row>
    <row r="189" spans="13:44">
      <c r="AA189" s="2" t="s">
        <v>6</v>
      </c>
      <c r="AB189" s="2">
        <v>4.5012000000000003E-2</v>
      </c>
      <c r="AC189" s="2">
        <v>1.5637999999999999E-2</v>
      </c>
      <c r="AD189" s="2">
        <v>-0.03</v>
      </c>
      <c r="AE189" s="2">
        <v>0</v>
      </c>
      <c r="AF189" s="2">
        <v>1.24</v>
      </c>
      <c r="AG189" s="2">
        <v>0.10100000000000001</v>
      </c>
      <c r="AH189" s="2">
        <v>0</v>
      </c>
      <c r="AI189" s="2"/>
      <c r="AJ189" s="2"/>
      <c r="AK189" s="2"/>
      <c r="AL189" s="2"/>
      <c r="AM189" s="2"/>
      <c r="AN189" s="2"/>
      <c r="AO189" s="2"/>
      <c r="AP189" s="2"/>
      <c r="AQ189" s="2"/>
      <c r="AR189" s="2"/>
    </row>
    <row r="190" spans="13:44">
      <c r="AA190" s="2" t="s">
        <v>7</v>
      </c>
      <c r="AB190" s="2">
        <v>-4.5012000000000003E-2</v>
      </c>
      <c r="AC190" s="2">
        <v>-1.5637999999999999E-2</v>
      </c>
      <c r="AD190" s="2">
        <v>-0.03</v>
      </c>
      <c r="AE190" s="2">
        <v>0</v>
      </c>
      <c r="AF190" s="2">
        <v>0</v>
      </c>
      <c r="AG190" s="2">
        <v>0.10100000000000001</v>
      </c>
      <c r="AH190" s="2">
        <v>0</v>
      </c>
      <c r="AI190" s="2"/>
      <c r="AJ190" s="2"/>
      <c r="AK190" s="2"/>
      <c r="AL190" s="2"/>
      <c r="AM190" s="2"/>
      <c r="AN190" s="2"/>
      <c r="AO190" s="2"/>
      <c r="AP190" s="2"/>
      <c r="AQ190" s="2"/>
      <c r="AR190" s="2"/>
    </row>
    <row r="191" spans="13:44">
      <c r="AA191" s="2" t="s">
        <v>8</v>
      </c>
      <c r="AB191" s="2">
        <v>-4.5000000000000003E-5</v>
      </c>
      <c r="AC191" s="2">
        <v>1.7E-5</v>
      </c>
      <c r="AD191" s="2">
        <v>-0.03</v>
      </c>
      <c r="AE191" s="2">
        <v>0</v>
      </c>
      <c r="AF191" s="2">
        <v>0.73</v>
      </c>
      <c r="AG191" s="2">
        <v>0.10100000000000001</v>
      </c>
      <c r="AH191" s="2">
        <v>0</v>
      </c>
      <c r="AI191" s="2"/>
      <c r="AJ191" s="2"/>
      <c r="AK191" s="2"/>
      <c r="AL191" s="2"/>
      <c r="AM191" s="2"/>
      <c r="AN191" s="2"/>
      <c r="AO191" s="2"/>
      <c r="AP191" s="2"/>
      <c r="AQ191" s="2"/>
      <c r="AR191" s="2"/>
    </row>
    <row r="192" spans="13:44">
      <c r="AA192" s="2" t="s">
        <v>9</v>
      </c>
      <c r="AB192" s="2">
        <v>-9.024286</v>
      </c>
      <c r="AC192" s="2">
        <v>3.4181330000000001</v>
      </c>
      <c r="AD192" s="2">
        <v>-6000</v>
      </c>
      <c r="AE192" s="2">
        <v>0</v>
      </c>
      <c r="AF192" s="2">
        <v>145484.75</v>
      </c>
      <c r="AG192" s="2">
        <v>20200</v>
      </c>
      <c r="AH192" s="2">
        <v>0</v>
      </c>
      <c r="AI192" s="2"/>
      <c r="AJ192" s="2"/>
      <c r="AK192" s="2"/>
      <c r="AL192" s="2"/>
      <c r="AM192" s="2"/>
      <c r="AN192" s="2"/>
      <c r="AO192" s="2"/>
      <c r="AP192" s="2"/>
      <c r="AQ192" s="2"/>
      <c r="AR192" s="2"/>
    </row>
    <row r="193" spans="27:44">
      <c r="AA193" s="2" t="s">
        <v>10</v>
      </c>
      <c r="AB193" s="2">
        <v>159.53382500000001</v>
      </c>
      <c r="AC193" s="2">
        <v>28.656995999999999</v>
      </c>
      <c r="AD193" s="2">
        <v>180</v>
      </c>
      <c r="AE193" s="2">
        <v>0</v>
      </c>
      <c r="AF193" s="2">
        <v>132033.48000000001</v>
      </c>
      <c r="AG193" s="2">
        <v>2040.2</v>
      </c>
      <c r="AH193" s="2">
        <v>0</v>
      </c>
      <c r="AI193" s="2"/>
      <c r="AJ193" s="2"/>
      <c r="AK193" s="2"/>
      <c r="AL193" s="2"/>
      <c r="AM193" s="2"/>
      <c r="AN193" s="2"/>
      <c r="AO193" s="2"/>
      <c r="AP193" s="2"/>
      <c r="AQ193" s="2"/>
      <c r="AR193" s="2"/>
    </row>
    <row r="194" spans="27:44">
      <c r="AA194" s="2" t="s">
        <v>11</v>
      </c>
      <c r="AB194" s="2">
        <v>2.8243000000000001E-2</v>
      </c>
      <c r="AC194" s="2">
        <v>1.197E-2</v>
      </c>
      <c r="AD194" s="2">
        <v>0</v>
      </c>
      <c r="AE194" s="2">
        <v>0</v>
      </c>
      <c r="AF194" s="2">
        <v>0.36</v>
      </c>
      <c r="AG194" s="2">
        <v>0</v>
      </c>
      <c r="AH194" s="2">
        <v>0</v>
      </c>
      <c r="AI194" s="2"/>
      <c r="AJ194" s="2"/>
      <c r="AK194" s="2"/>
      <c r="AL194" s="2"/>
      <c r="AM194" s="2"/>
      <c r="AN194" s="2"/>
      <c r="AO194" s="2"/>
      <c r="AP194" s="2"/>
      <c r="AQ194" s="2"/>
      <c r="AR194" s="2"/>
    </row>
    <row r="195" spans="27:44">
      <c r="AA195" s="2" t="s">
        <v>12</v>
      </c>
      <c r="AB195" s="2">
        <v>2.8243000000000001E-2</v>
      </c>
      <c r="AC195" s="2">
        <v>1.197E-2</v>
      </c>
      <c r="AD195" s="2">
        <v>0</v>
      </c>
      <c r="AE195" s="2">
        <v>0</v>
      </c>
      <c r="AF195" s="2">
        <v>0.36</v>
      </c>
      <c r="AG195" s="2">
        <v>0</v>
      </c>
      <c r="AH195" s="2">
        <v>0</v>
      </c>
      <c r="AI195" s="2"/>
      <c r="AJ195" s="2"/>
      <c r="AK195" s="2"/>
      <c r="AL195" s="2"/>
      <c r="AM195" s="2"/>
      <c r="AN195" s="2"/>
      <c r="AO195" s="2"/>
      <c r="AP195" s="2"/>
      <c r="AQ195" s="2"/>
      <c r="AR195" s="2"/>
    </row>
    <row r="196" spans="27:44">
      <c r="AA196" s="2"/>
      <c r="AB196" s="2" t="s">
        <v>0</v>
      </c>
      <c r="AC196" s="2" t="s">
        <v>1</v>
      </c>
      <c r="AD196" s="2" t="s">
        <v>2</v>
      </c>
      <c r="AE196" s="2" t="s">
        <v>4</v>
      </c>
      <c r="AF196" s="2" t="s">
        <v>13</v>
      </c>
      <c r="AG196" s="2" t="s">
        <v>3</v>
      </c>
      <c r="AH196" s="2" t="s">
        <v>14</v>
      </c>
      <c r="AI196" s="2"/>
      <c r="AJ196" s="2">
        <f>AB197</f>
        <v>-4.1099999999999998E-2</v>
      </c>
      <c r="AK196" s="2">
        <f>AB201</f>
        <v>-1.6241999999999999E-2</v>
      </c>
      <c r="AL196" s="2">
        <f>AF199</f>
        <v>0.76</v>
      </c>
      <c r="AM196" s="2">
        <f>AB199-AB200</f>
        <v>3.9019999999999999E-2</v>
      </c>
      <c r="AN196" s="2">
        <f>AC204/AB204</f>
        <v>0.5194766797250352</v>
      </c>
      <c r="AO196" s="2">
        <f>(2*AF199/10000)^0.5/AM196</f>
        <v>0.31596176335053699</v>
      </c>
      <c r="AP196" s="2"/>
      <c r="AQ196" s="2"/>
      <c r="AR196" s="2"/>
    </row>
    <row r="197" spans="27:44">
      <c r="AA197" s="2"/>
      <c r="AB197" s="2">
        <v>-4.1099999999999998E-2</v>
      </c>
      <c r="AC197" s="2"/>
      <c r="AD197" s="2"/>
      <c r="AE197" s="2"/>
      <c r="AF197" s="2"/>
      <c r="AG197" s="2"/>
      <c r="AH197" s="2"/>
      <c r="AI197" s="2"/>
      <c r="AJ197" s="2"/>
      <c r="AK197" s="2"/>
      <c r="AL197" s="2"/>
      <c r="AM197" s="2"/>
      <c r="AN197" s="2"/>
      <c r="AO197" s="2"/>
      <c r="AP197" s="2"/>
      <c r="AQ197" s="2"/>
      <c r="AR197" s="2"/>
    </row>
    <row r="198" spans="27:44">
      <c r="AA198" s="2" t="s">
        <v>5</v>
      </c>
      <c r="AB198" s="2">
        <v>200000</v>
      </c>
      <c r="AC198" s="2">
        <v>200000</v>
      </c>
      <c r="AD198" s="2">
        <v>200000</v>
      </c>
      <c r="AE198" s="2">
        <v>200000</v>
      </c>
      <c r="AF198" s="2">
        <v>200000</v>
      </c>
      <c r="AG198" s="2">
        <v>200000</v>
      </c>
      <c r="AH198" s="2">
        <v>200000</v>
      </c>
      <c r="AI198" s="2"/>
      <c r="AJ198" s="2"/>
      <c r="AK198" s="2"/>
      <c r="AL198" s="2"/>
      <c r="AM198" s="2"/>
      <c r="AN198" s="2"/>
      <c r="AO198" s="2"/>
      <c r="AP198" s="2"/>
      <c r="AQ198" s="2"/>
      <c r="AR198" s="2">
        <f>AF201</f>
        <v>0.26</v>
      </c>
    </row>
    <row r="199" spans="27:44">
      <c r="AA199" s="2" t="s">
        <v>6</v>
      </c>
      <c r="AB199" s="2">
        <v>-2.098E-3</v>
      </c>
      <c r="AC199" s="2">
        <v>1.2151E-2</v>
      </c>
      <c r="AD199" s="2">
        <v>-0.03</v>
      </c>
      <c r="AE199" s="2">
        <v>0</v>
      </c>
      <c r="AF199" s="2">
        <v>0.76</v>
      </c>
      <c r="AG199" s="2">
        <v>0.10100000000000001</v>
      </c>
      <c r="AH199" s="2">
        <v>0</v>
      </c>
      <c r="AI199" s="2"/>
      <c r="AJ199" s="2"/>
      <c r="AK199" s="2"/>
      <c r="AL199" s="2"/>
      <c r="AM199" s="2"/>
      <c r="AN199" s="2"/>
      <c r="AO199" s="2"/>
      <c r="AP199" s="2"/>
      <c r="AQ199" s="2"/>
      <c r="AR199" s="2"/>
    </row>
    <row r="200" spans="27:44">
      <c r="AA200" s="2" t="s">
        <v>7</v>
      </c>
      <c r="AB200" s="2">
        <v>-4.1118000000000002E-2</v>
      </c>
      <c r="AC200" s="2">
        <v>-1.2151E-2</v>
      </c>
      <c r="AD200" s="2">
        <v>-0.03</v>
      </c>
      <c r="AE200" s="2">
        <v>0</v>
      </c>
      <c r="AF200" s="2">
        <v>0</v>
      </c>
      <c r="AG200" s="2">
        <v>0.10100000000000001</v>
      </c>
      <c r="AH200" s="2">
        <v>0</v>
      </c>
      <c r="AI200" s="2"/>
      <c r="AJ200" s="2"/>
      <c r="AK200" s="2"/>
      <c r="AL200" s="2"/>
      <c r="AM200" s="2"/>
      <c r="AN200" s="2"/>
      <c r="AO200" s="2"/>
      <c r="AP200" s="2"/>
      <c r="AQ200" s="2"/>
      <c r="AR200" s="2"/>
    </row>
    <row r="201" spans="27:44">
      <c r="AA201" s="2" t="s">
        <v>8</v>
      </c>
      <c r="AB201" s="2">
        <v>-1.6241999999999999E-2</v>
      </c>
      <c r="AC201" s="2">
        <v>1.2999999999999999E-5</v>
      </c>
      <c r="AD201" s="2">
        <v>-0.03</v>
      </c>
      <c r="AE201" s="2">
        <v>0</v>
      </c>
      <c r="AF201" s="2">
        <v>0.26</v>
      </c>
      <c r="AG201" s="2">
        <v>0.10100000000000001</v>
      </c>
      <c r="AH201" s="2">
        <v>0</v>
      </c>
      <c r="AI201" s="2"/>
      <c r="AJ201" s="2"/>
      <c r="AK201" s="2"/>
      <c r="AL201" s="2"/>
      <c r="AM201" s="2"/>
      <c r="AN201" s="2"/>
      <c r="AO201" s="2"/>
      <c r="AP201" s="2"/>
      <c r="AQ201" s="2"/>
      <c r="AR201" s="2"/>
    </row>
    <row r="202" spans="27:44">
      <c r="AA202" s="2" t="s">
        <v>9</v>
      </c>
      <c r="AB202" s="2">
        <v>-3248.4554619999999</v>
      </c>
      <c r="AC202" s="2">
        <v>2.6094789999999999</v>
      </c>
      <c r="AD202" s="2">
        <v>-6000</v>
      </c>
      <c r="AE202" s="2">
        <v>0</v>
      </c>
      <c r="AF202" s="2">
        <v>52492.51</v>
      </c>
      <c r="AG202" s="2">
        <v>20200</v>
      </c>
      <c r="AH202" s="2">
        <v>0</v>
      </c>
      <c r="AI202" s="2"/>
      <c r="AJ202" s="2"/>
      <c r="AK202" s="2"/>
      <c r="AL202" s="2"/>
      <c r="AM202" s="2"/>
      <c r="AN202" s="2"/>
      <c r="AO202" s="2"/>
      <c r="AP202" s="2"/>
      <c r="AQ202" s="2"/>
      <c r="AR202" s="2"/>
    </row>
    <row r="203" spans="27:44">
      <c r="AA203" s="2" t="s">
        <v>10</v>
      </c>
      <c r="AB203" s="2">
        <v>89.367605999999995</v>
      </c>
      <c r="AC203" s="2">
        <v>9.8792109999999997</v>
      </c>
      <c r="AD203" s="2">
        <v>180</v>
      </c>
      <c r="AE203" s="2">
        <v>0</v>
      </c>
      <c r="AF203" s="2">
        <v>26950.52</v>
      </c>
      <c r="AG203" s="2">
        <v>2040.2</v>
      </c>
      <c r="AH203" s="2">
        <v>0</v>
      </c>
      <c r="AI203" s="2"/>
      <c r="AJ203" s="2"/>
      <c r="AK203" s="2"/>
      <c r="AL203" s="2"/>
      <c r="AM203" s="2"/>
      <c r="AN203" s="2"/>
      <c r="AO203" s="2"/>
      <c r="AP203" s="2"/>
      <c r="AQ203" s="2"/>
      <c r="AR203" s="2"/>
    </row>
    <row r="204" spans="27:44">
      <c r="AA204" s="2" t="s">
        <v>11</v>
      </c>
      <c r="AB204" s="2">
        <v>1.3528999999999999E-2</v>
      </c>
      <c r="AC204" s="2">
        <v>7.0280000000000004E-3</v>
      </c>
      <c r="AD204" s="2">
        <v>0</v>
      </c>
      <c r="AE204" s="2">
        <v>0</v>
      </c>
      <c r="AF204" s="2">
        <v>0.26</v>
      </c>
      <c r="AG204" s="2">
        <v>0</v>
      </c>
      <c r="AH204" s="2">
        <v>0</v>
      </c>
      <c r="AI204" s="2"/>
      <c r="AJ204" s="2"/>
      <c r="AK204" s="2"/>
      <c r="AL204" s="2"/>
      <c r="AM204" s="2"/>
      <c r="AN204" s="2"/>
      <c r="AO204" s="2"/>
      <c r="AP204" s="2"/>
      <c r="AQ204" s="2"/>
      <c r="AR204" s="2"/>
    </row>
    <row r="205" spans="27:44">
      <c r="AA205" s="2" t="s">
        <v>12</v>
      </c>
      <c r="AB205" s="2">
        <v>1.3528999999999999E-2</v>
      </c>
      <c r="AC205" s="2">
        <v>7.0280000000000004E-3</v>
      </c>
      <c r="AD205" s="2">
        <v>0</v>
      </c>
      <c r="AE205" s="2">
        <v>0</v>
      </c>
      <c r="AF205" s="2">
        <v>0.26</v>
      </c>
      <c r="AG205" s="2">
        <v>0</v>
      </c>
      <c r="AH205" s="2">
        <v>0</v>
      </c>
      <c r="AI205" s="2"/>
      <c r="AJ205" s="2"/>
      <c r="AK205" s="2"/>
      <c r="AL205" s="2"/>
      <c r="AM205" s="2"/>
      <c r="AN205" s="2"/>
      <c r="AO205" s="2"/>
      <c r="AP205" s="2"/>
      <c r="AQ205" s="2"/>
      <c r="AR205" s="2"/>
    </row>
    <row r="206" spans="27:44">
      <c r="AA206" s="2"/>
      <c r="AB206" s="2" t="s">
        <v>0</v>
      </c>
      <c r="AC206" s="2" t="s">
        <v>1</v>
      </c>
      <c r="AD206" s="2" t="s">
        <v>2</v>
      </c>
      <c r="AE206" s="2" t="s">
        <v>4</v>
      </c>
      <c r="AF206" s="2" t="s">
        <v>13</v>
      </c>
      <c r="AG206" s="2" t="s">
        <v>3</v>
      </c>
      <c r="AH206" s="2" t="s">
        <v>14</v>
      </c>
      <c r="AI206" s="2"/>
      <c r="AJ206" s="2">
        <f>AB207</f>
        <v>-0.04</v>
      </c>
      <c r="AK206" s="2">
        <f>AB211</f>
        <v>-2.1572000000000001E-2</v>
      </c>
      <c r="AL206" s="2">
        <f>AF209</f>
        <v>0.65</v>
      </c>
      <c r="AM206" s="2">
        <f>AB209-AB210</f>
        <v>3.2395E-2</v>
      </c>
      <c r="AN206" s="2">
        <f>AC214/AB214</f>
        <v>0.63539668700959029</v>
      </c>
      <c r="AO206" s="2">
        <f>(2*AF209/10000)^0.5/AM206</f>
        <v>0.35196031026366353</v>
      </c>
      <c r="AP206" s="2"/>
      <c r="AQ206" s="2"/>
      <c r="AR206" s="2"/>
    </row>
    <row r="207" spans="27:44">
      <c r="AA207" s="2"/>
      <c r="AB207" s="2">
        <v>-0.04</v>
      </c>
      <c r="AC207" s="2"/>
      <c r="AD207" s="2"/>
      <c r="AE207" s="2"/>
      <c r="AF207" s="2"/>
      <c r="AG207" s="2"/>
      <c r="AH207" s="2"/>
      <c r="AI207" s="2"/>
      <c r="AJ207" s="2"/>
      <c r="AK207" s="2"/>
      <c r="AL207" s="2"/>
      <c r="AM207" s="2"/>
      <c r="AN207" s="2"/>
      <c r="AO207" s="2"/>
      <c r="AP207" s="2"/>
      <c r="AQ207" s="2"/>
      <c r="AR207" s="2"/>
    </row>
    <row r="208" spans="27:44">
      <c r="AA208" s="2" t="s">
        <v>5</v>
      </c>
      <c r="AB208" s="2">
        <v>40001</v>
      </c>
      <c r="AC208" s="2">
        <v>40001</v>
      </c>
      <c r="AD208" s="2">
        <v>40001</v>
      </c>
      <c r="AE208" s="2">
        <v>40001</v>
      </c>
      <c r="AF208" s="2">
        <v>40001</v>
      </c>
      <c r="AG208" s="2">
        <v>40001</v>
      </c>
      <c r="AH208" s="2">
        <v>40001</v>
      </c>
      <c r="AI208" s="2"/>
      <c r="AJ208" s="2"/>
      <c r="AK208" s="2"/>
      <c r="AL208" s="2"/>
      <c r="AM208" s="2"/>
      <c r="AN208" s="2"/>
      <c r="AO208" s="2"/>
      <c r="AP208" s="2"/>
      <c r="AQ208" s="2"/>
      <c r="AR208" s="2"/>
    </row>
    <row r="209" spans="2:44">
      <c r="AA209" s="2" t="s">
        <v>6</v>
      </c>
      <c r="AB209" s="2">
        <v>-7.6169999999999996E-3</v>
      </c>
      <c r="AC209" s="2">
        <v>1.1155E-2</v>
      </c>
      <c r="AD209" s="2">
        <v>-0.03</v>
      </c>
      <c r="AE209" s="2">
        <v>0</v>
      </c>
      <c r="AF209" s="2">
        <v>0.65</v>
      </c>
      <c r="AG209" s="2">
        <v>0.10100000000000001</v>
      </c>
      <c r="AH209" s="2">
        <v>0</v>
      </c>
      <c r="AI209" s="2"/>
      <c r="AJ209" s="2"/>
      <c r="AK209" s="2"/>
      <c r="AL209" s="2"/>
      <c r="AM209" s="2"/>
      <c r="AN209" s="2"/>
      <c r="AO209" s="2"/>
      <c r="AP209" s="2"/>
      <c r="AQ209" s="2"/>
      <c r="AR209" s="2"/>
    </row>
    <row r="210" spans="2:44">
      <c r="AA210" s="2" t="s">
        <v>7</v>
      </c>
      <c r="AB210" s="2">
        <v>-4.0011999999999999E-2</v>
      </c>
      <c r="AC210" s="2">
        <v>-1.1154000000000001E-2</v>
      </c>
      <c r="AD210" s="2">
        <v>-0.03</v>
      </c>
      <c r="AE210" s="2">
        <v>0</v>
      </c>
      <c r="AF210" s="2">
        <v>0</v>
      </c>
      <c r="AG210" s="2">
        <v>0.10100000000000001</v>
      </c>
      <c r="AH210" s="2">
        <v>0</v>
      </c>
      <c r="AI210" s="2"/>
      <c r="AJ210" s="2"/>
      <c r="AK210" s="2"/>
      <c r="AL210" s="2"/>
      <c r="AM210" s="2"/>
      <c r="AN210" s="2"/>
      <c r="AO210" s="2"/>
      <c r="AP210" s="2"/>
      <c r="AQ210" s="2"/>
      <c r="AR210" s="2"/>
    </row>
    <row r="211" spans="2:44">
      <c r="AA211" s="2" t="s">
        <v>8</v>
      </c>
      <c r="AB211" s="2">
        <v>-2.1572000000000001E-2</v>
      </c>
      <c r="AC211" s="2">
        <v>4.5000000000000003E-5</v>
      </c>
      <c r="AD211" s="2">
        <v>-0.03</v>
      </c>
      <c r="AE211" s="2">
        <v>0</v>
      </c>
      <c r="AF211" s="2">
        <v>0.28000000000000003</v>
      </c>
      <c r="AG211" s="2">
        <v>0.10100000000000001</v>
      </c>
      <c r="AH211" s="2">
        <v>0</v>
      </c>
      <c r="AI211" s="2"/>
      <c r="AJ211" s="2"/>
      <c r="AK211" s="2"/>
      <c r="AL211" s="2"/>
      <c r="AM211" s="2"/>
      <c r="AN211" s="2"/>
      <c r="AO211" s="2"/>
      <c r="AP211" s="2"/>
      <c r="AQ211" s="2"/>
      <c r="AR211" s="2"/>
    </row>
    <row r="212" spans="2:44">
      <c r="AA212" s="2" t="s">
        <v>9</v>
      </c>
      <c r="AB212" s="2">
        <v>-862.90160900000001</v>
      </c>
      <c r="AC212" s="2">
        <v>1.804573</v>
      </c>
      <c r="AD212" s="2">
        <v>-1200.03</v>
      </c>
      <c r="AE212" s="2">
        <v>0</v>
      </c>
      <c r="AF212" s="2">
        <v>11229.08</v>
      </c>
      <c r="AG212" s="2">
        <v>4040.1010000000001</v>
      </c>
      <c r="AH212" s="2">
        <v>0</v>
      </c>
      <c r="AI212" s="2"/>
      <c r="AJ212" s="2"/>
      <c r="AK212" s="2"/>
      <c r="AL212" s="2"/>
      <c r="AM212" s="2"/>
      <c r="AN212" s="2"/>
      <c r="AO212" s="2"/>
      <c r="AP212" s="2"/>
      <c r="AQ212" s="2"/>
      <c r="AR212" s="2"/>
    </row>
    <row r="213" spans="2:44">
      <c r="AA213" s="2" t="s">
        <v>10</v>
      </c>
      <c r="AB213" s="2">
        <v>23.876664999999999</v>
      </c>
      <c r="AC213" s="2">
        <v>2.1245430000000001</v>
      </c>
      <c r="AD213" s="2">
        <v>36.000900000000001</v>
      </c>
      <c r="AE213" s="2">
        <v>0</v>
      </c>
      <c r="AF213" s="2">
        <v>5076.07</v>
      </c>
      <c r="AG213" s="2">
        <v>408.05020100000002</v>
      </c>
      <c r="AH213" s="2">
        <v>0</v>
      </c>
      <c r="AI213" s="2"/>
      <c r="AJ213" s="2"/>
      <c r="AK213" s="2"/>
      <c r="AL213" s="2"/>
      <c r="AM213" s="2"/>
      <c r="AN213" s="2"/>
      <c r="AO213" s="2"/>
      <c r="AP213" s="2"/>
      <c r="AQ213" s="2"/>
      <c r="AR213" s="2"/>
    </row>
    <row r="214" spans="2:44">
      <c r="AA214" s="2" t="s">
        <v>11</v>
      </c>
      <c r="AB214" s="2">
        <v>1.1469999999999999E-2</v>
      </c>
      <c r="AC214" s="2">
        <v>7.2880000000000002E-3</v>
      </c>
      <c r="AD214" s="2">
        <v>0</v>
      </c>
      <c r="AE214" s="2">
        <v>0</v>
      </c>
      <c r="AF214" s="2">
        <v>0.22</v>
      </c>
      <c r="AG214" s="2">
        <v>0</v>
      </c>
      <c r="AH214" s="2">
        <v>0</v>
      </c>
      <c r="AI214" s="2"/>
      <c r="AJ214" s="2"/>
      <c r="AK214" s="2"/>
      <c r="AL214" s="2"/>
      <c r="AM214" s="2"/>
      <c r="AN214" s="2"/>
      <c r="AO214" s="2"/>
      <c r="AP214" s="2"/>
      <c r="AQ214" s="2"/>
      <c r="AR214" s="2"/>
    </row>
    <row r="215" spans="2:44">
      <c r="AA215" s="2" t="s">
        <v>12</v>
      </c>
      <c r="AB215" s="2">
        <v>1.1469999999999999E-2</v>
      </c>
      <c r="AC215" s="2">
        <v>7.2880000000000002E-3</v>
      </c>
      <c r="AD215" s="2">
        <v>0</v>
      </c>
      <c r="AE215" s="2">
        <v>0</v>
      </c>
      <c r="AF215" s="2">
        <v>0.22</v>
      </c>
      <c r="AG215" s="2">
        <v>0</v>
      </c>
      <c r="AH215" s="2">
        <v>0</v>
      </c>
      <c r="AI215" s="2"/>
      <c r="AJ215" s="2"/>
      <c r="AK215" s="2"/>
      <c r="AL215" s="2"/>
      <c r="AM215" s="2"/>
      <c r="AN215" s="2"/>
      <c r="AO215" s="2"/>
      <c r="AP215" s="2"/>
      <c r="AQ215" s="2"/>
      <c r="AR215" s="2"/>
    </row>
    <row r="216" spans="2:44">
      <c r="B216" s="2">
        <v>-5.5E-2</v>
      </c>
      <c r="F216" s="2">
        <v>-0.05</v>
      </c>
      <c r="J216" s="1">
        <v>-4.4999999999999998E-2</v>
      </c>
      <c r="M216" s="8" t="s">
        <v>103</v>
      </c>
      <c r="AA216" s="2"/>
      <c r="AB216" s="2" t="s">
        <v>0</v>
      </c>
      <c r="AC216" s="2" t="s">
        <v>1</v>
      </c>
      <c r="AD216" s="2" t="s">
        <v>2</v>
      </c>
      <c r="AE216" s="2" t="s">
        <v>4</v>
      </c>
      <c r="AF216" s="2" t="s">
        <v>13</v>
      </c>
      <c r="AG216" s="2" t="s">
        <v>3</v>
      </c>
      <c r="AH216" s="2" t="s">
        <v>14</v>
      </c>
      <c r="AI216" s="2"/>
      <c r="AJ216" s="2">
        <f>AB217</f>
        <v>-3.5000000000000003E-2</v>
      </c>
      <c r="AK216" s="2">
        <f>AB221</f>
        <v>-2.5906999999999999E-2</v>
      </c>
      <c r="AL216" s="2">
        <f>AF219</f>
        <v>0.26</v>
      </c>
      <c r="AM216" s="2">
        <f>AB219-AB220</f>
        <v>1.7376000000000003E-2</v>
      </c>
      <c r="AN216" s="2">
        <f>AC224/AB224</f>
        <v>0.75662493903430339</v>
      </c>
      <c r="AO216" s="2">
        <f>(2*AF219/10000)^0.5/AM216</f>
        <v>0.41500359984622343</v>
      </c>
      <c r="AP216" s="2"/>
      <c r="AQ216" s="2"/>
      <c r="AR216" s="2"/>
    </row>
    <row r="217" spans="2:44">
      <c r="AA217" s="2"/>
      <c r="AB217" s="2">
        <v>-3.5000000000000003E-2</v>
      </c>
      <c r="AC217" s="2"/>
      <c r="AD217" s="2"/>
      <c r="AE217" s="2"/>
      <c r="AF217" s="2"/>
      <c r="AG217" s="2"/>
      <c r="AH217" s="2"/>
      <c r="AI217" s="2"/>
      <c r="AJ217" s="2"/>
      <c r="AK217" s="2"/>
      <c r="AL217" s="2"/>
      <c r="AM217" s="2"/>
      <c r="AN217" s="2"/>
      <c r="AO217" s="2"/>
      <c r="AP217" s="2"/>
      <c r="AQ217" s="2"/>
      <c r="AR217" s="2"/>
    </row>
    <row r="218" spans="2:44">
      <c r="AA218" s="2" t="s">
        <v>5</v>
      </c>
      <c r="AB218" s="2">
        <v>40001</v>
      </c>
      <c r="AC218" s="2">
        <v>40001</v>
      </c>
      <c r="AD218" s="2">
        <v>40001</v>
      </c>
      <c r="AE218" s="2">
        <v>40001</v>
      </c>
      <c r="AF218" s="2">
        <v>40001</v>
      </c>
      <c r="AG218" s="2">
        <v>40001</v>
      </c>
      <c r="AH218" s="2">
        <v>40001</v>
      </c>
      <c r="AI218" s="2"/>
      <c r="AJ218" s="2"/>
      <c r="AK218" s="2"/>
      <c r="AL218" s="2"/>
      <c r="AM218" s="2"/>
      <c r="AN218" s="2"/>
      <c r="AO218" s="2"/>
      <c r="AP218" s="2"/>
      <c r="AQ218" s="2"/>
      <c r="AR218" s="2"/>
    </row>
    <row r="219" spans="2:44">
      <c r="AA219" s="2" t="s">
        <v>6</v>
      </c>
      <c r="AB219" s="2">
        <v>-1.7631000000000001E-2</v>
      </c>
      <c r="AC219" s="2">
        <v>6.6909999999999999E-3</v>
      </c>
      <c r="AD219" s="2">
        <v>-0.03</v>
      </c>
      <c r="AE219" s="2">
        <v>0</v>
      </c>
      <c r="AF219" s="2">
        <v>0.26</v>
      </c>
      <c r="AG219" s="2">
        <v>0.10100000000000001</v>
      </c>
      <c r="AH219" s="2">
        <v>0</v>
      </c>
      <c r="AI219" s="2"/>
      <c r="AJ219" s="2"/>
      <c r="AK219" s="2"/>
      <c r="AL219" s="2"/>
      <c r="AM219" s="2"/>
      <c r="AN219" s="2"/>
      <c r="AO219" s="2"/>
      <c r="AP219" s="2"/>
      <c r="AQ219" s="2"/>
      <c r="AR219" s="2"/>
    </row>
    <row r="220" spans="2:44">
      <c r="AA220" s="2" t="s">
        <v>7</v>
      </c>
      <c r="AB220" s="2">
        <v>-3.5007000000000003E-2</v>
      </c>
      <c r="AC220" s="2">
        <v>-6.6909999999999999E-3</v>
      </c>
      <c r="AD220" s="2">
        <v>-0.03</v>
      </c>
      <c r="AE220" s="2">
        <v>0</v>
      </c>
      <c r="AF220" s="2">
        <v>0</v>
      </c>
      <c r="AG220" s="2">
        <v>0.10100000000000001</v>
      </c>
      <c r="AH220" s="2">
        <v>0</v>
      </c>
      <c r="AI220" s="2"/>
      <c r="AJ220" s="2"/>
      <c r="AK220" s="2"/>
      <c r="AL220" s="2"/>
      <c r="AM220" s="2"/>
      <c r="AN220" s="2"/>
      <c r="AO220" s="2"/>
      <c r="AP220" s="2"/>
      <c r="AQ220" s="2"/>
      <c r="AR220" s="2"/>
    </row>
    <row r="221" spans="2:44">
      <c r="AA221" s="2" t="s">
        <v>8</v>
      </c>
      <c r="AB221" s="2">
        <v>-2.5906999999999999E-2</v>
      </c>
      <c r="AC221" s="2">
        <v>0</v>
      </c>
      <c r="AD221" s="2">
        <v>-0.03</v>
      </c>
      <c r="AE221" s="2">
        <v>0</v>
      </c>
      <c r="AF221" s="2">
        <v>0.13</v>
      </c>
      <c r="AG221" s="2">
        <v>0.10100000000000001</v>
      </c>
      <c r="AH221" s="2">
        <v>0</v>
      </c>
      <c r="AI221" s="2"/>
      <c r="AJ221" s="2"/>
      <c r="AK221" s="2"/>
      <c r="AL221" s="2"/>
      <c r="AM221" s="2"/>
      <c r="AN221" s="2"/>
      <c r="AO221" s="2"/>
      <c r="AP221" s="2"/>
      <c r="AQ221" s="2"/>
      <c r="AR221" s="2"/>
    </row>
    <row r="222" spans="2:44">
      <c r="AA222" s="2" t="s">
        <v>9</v>
      </c>
      <c r="AB222" s="2">
        <v>-1036.312977</v>
      </c>
      <c r="AC222" s="2">
        <v>7.5839999999999996E-3</v>
      </c>
      <c r="AD222" s="2">
        <v>-1200.03</v>
      </c>
      <c r="AE222" s="2">
        <v>0</v>
      </c>
      <c r="AF222" s="2">
        <v>5025.71</v>
      </c>
      <c r="AG222" s="2">
        <v>4040.1010000000001</v>
      </c>
      <c r="AH222" s="2">
        <v>0</v>
      </c>
      <c r="AI222" s="2"/>
      <c r="AJ222" s="2"/>
      <c r="AK222" s="2"/>
      <c r="AL222" s="2"/>
      <c r="AM222" s="2"/>
      <c r="AN222" s="2"/>
      <c r="AO222" s="2"/>
      <c r="AP222" s="2"/>
      <c r="AQ222" s="2"/>
      <c r="AR222" s="2"/>
    </row>
    <row r="223" spans="2:44">
      <c r="AA223" s="2" t="s">
        <v>10</v>
      </c>
      <c r="AB223" s="2">
        <v>28.361463000000001</v>
      </c>
      <c r="AC223" s="2">
        <v>0.86627699999999996</v>
      </c>
      <c r="AD223" s="2">
        <v>36.000900000000001</v>
      </c>
      <c r="AE223" s="2">
        <v>0</v>
      </c>
      <c r="AF223" s="2">
        <v>884.7</v>
      </c>
      <c r="AG223" s="2">
        <v>408.05020100000002</v>
      </c>
      <c r="AH223" s="2">
        <v>0</v>
      </c>
      <c r="AI223" s="2"/>
      <c r="AJ223" s="2"/>
      <c r="AK223" s="2"/>
      <c r="AL223" s="2"/>
      <c r="AM223" s="2"/>
      <c r="AN223" s="2"/>
      <c r="AO223" s="2"/>
      <c r="AP223" s="2"/>
      <c r="AQ223" s="2"/>
      <c r="AR223" s="2"/>
    </row>
    <row r="224" spans="2:44">
      <c r="AA224" s="2" t="s">
        <v>11</v>
      </c>
      <c r="AB224" s="2">
        <v>6.1510000000000002E-3</v>
      </c>
      <c r="AC224" s="2">
        <v>4.6540000000000002E-3</v>
      </c>
      <c r="AD224" s="2">
        <v>0</v>
      </c>
      <c r="AE224" s="2">
        <v>0</v>
      </c>
      <c r="AF224" s="2">
        <v>0.08</v>
      </c>
      <c r="AG224" s="2">
        <v>0</v>
      </c>
      <c r="AH224" s="2">
        <v>0</v>
      </c>
      <c r="AI224" s="2"/>
      <c r="AJ224" s="2"/>
      <c r="AK224" s="2"/>
      <c r="AL224" s="2"/>
      <c r="AM224" s="2"/>
      <c r="AN224" s="2"/>
      <c r="AO224" s="2"/>
      <c r="AP224" s="2"/>
      <c r="AQ224" s="2"/>
      <c r="AR224" s="2"/>
    </row>
    <row r="225" spans="13:44">
      <c r="AA225" s="2" t="s">
        <v>12</v>
      </c>
      <c r="AB225" s="2">
        <v>6.1510000000000002E-3</v>
      </c>
      <c r="AC225" s="2">
        <v>4.6540000000000002E-3</v>
      </c>
      <c r="AD225" s="2">
        <v>0</v>
      </c>
      <c r="AE225" s="2">
        <v>0</v>
      </c>
      <c r="AF225" s="2">
        <v>0.08</v>
      </c>
      <c r="AG225" s="2">
        <v>0</v>
      </c>
      <c r="AH225" s="2">
        <v>0</v>
      </c>
      <c r="AI225" s="2"/>
      <c r="AJ225" s="2"/>
      <c r="AK225" s="2"/>
      <c r="AL225" s="2"/>
      <c r="AM225" s="2"/>
      <c r="AN225" s="2"/>
      <c r="AO225" s="2"/>
      <c r="AP225" s="2"/>
      <c r="AQ225" s="2"/>
      <c r="AR225" s="2"/>
    </row>
    <row r="226" spans="13:44">
      <c r="M226" s="1">
        <v>-1.2E-2</v>
      </c>
      <c r="AA226" s="2"/>
      <c r="AB226" s="2" t="s">
        <v>0</v>
      </c>
      <c r="AC226" s="2" t="s">
        <v>1</v>
      </c>
      <c r="AD226" s="2" t="s">
        <v>2</v>
      </c>
      <c r="AE226" s="2" t="s">
        <v>4</v>
      </c>
      <c r="AF226" s="2" t="s">
        <v>13</v>
      </c>
      <c r="AG226" s="2" t="s">
        <v>3</v>
      </c>
      <c r="AH226" s="2" t="s">
        <v>14</v>
      </c>
      <c r="AI226" s="2"/>
      <c r="AJ226" s="2">
        <f>AB227</f>
        <v>-0.03</v>
      </c>
      <c r="AK226" s="2">
        <f>AB231</f>
        <v>-2.6988999999999999E-2</v>
      </c>
      <c r="AL226" s="2">
        <f>AF229</f>
        <v>7.0000000000000007E-2</v>
      </c>
      <c r="AM226" s="2">
        <f>AB229-AB230</f>
        <v>5.9609999999999976E-3</v>
      </c>
      <c r="AN226" s="2">
        <f>AC234/AB234</f>
        <v>0.79325095057034223</v>
      </c>
      <c r="AO226" s="2">
        <f>(2*AF229/10000)^0.5/AM226</f>
        <v>0.62768954651466924</v>
      </c>
      <c r="AP226" s="2"/>
      <c r="AQ226" s="2"/>
      <c r="AR226" s="2"/>
    </row>
    <row r="227" spans="13:44">
      <c r="AA227" s="2"/>
      <c r="AB227" s="2">
        <v>-0.03</v>
      </c>
      <c r="AC227" s="2"/>
      <c r="AD227" s="2"/>
      <c r="AE227" s="2"/>
      <c r="AF227" s="2"/>
      <c r="AG227" s="2"/>
      <c r="AH227" s="2"/>
      <c r="AI227" s="2"/>
      <c r="AJ227" s="2"/>
      <c r="AK227" s="2"/>
      <c r="AL227" s="2"/>
      <c r="AM227" s="2"/>
      <c r="AN227" s="2"/>
      <c r="AO227" s="2"/>
      <c r="AP227" s="2"/>
      <c r="AQ227" s="2"/>
      <c r="AR227" s="2"/>
    </row>
    <row r="228" spans="13:44">
      <c r="M228" s="2" t="s">
        <v>97</v>
      </c>
      <c r="AA228" s="2" t="s">
        <v>5</v>
      </c>
      <c r="AB228" s="2">
        <v>40001</v>
      </c>
      <c r="AC228" s="2">
        <v>40001</v>
      </c>
      <c r="AD228" s="2">
        <v>40001</v>
      </c>
      <c r="AE228" s="2">
        <v>40001</v>
      </c>
      <c r="AF228" s="2">
        <v>40001</v>
      </c>
      <c r="AG228" s="2">
        <v>40001</v>
      </c>
      <c r="AH228" s="2">
        <v>40001</v>
      </c>
      <c r="AI228" s="2"/>
      <c r="AJ228" s="2"/>
      <c r="AK228" s="2"/>
      <c r="AL228" s="2"/>
      <c r="AM228" s="2"/>
      <c r="AN228" s="2"/>
      <c r="AO228" s="2"/>
      <c r="AP228" s="2"/>
      <c r="AQ228" s="2"/>
      <c r="AR228" s="2"/>
    </row>
    <row r="229" spans="13:44">
      <c r="M229" s="2" t="s">
        <v>98</v>
      </c>
      <c r="AA229" s="2" t="s">
        <v>6</v>
      </c>
      <c r="AB229" s="2">
        <v>-2.4046000000000001E-2</v>
      </c>
      <c r="AC229" s="2">
        <v>2.3800000000000002E-3</v>
      </c>
      <c r="AD229" s="2">
        <v>-2.5000000000000001E-2</v>
      </c>
      <c r="AE229" s="2">
        <v>0</v>
      </c>
      <c r="AF229" s="2">
        <v>7.0000000000000007E-2</v>
      </c>
      <c r="AG229" s="2">
        <v>0.10100000000000001</v>
      </c>
      <c r="AH229" s="2">
        <v>0</v>
      </c>
      <c r="AI229" s="2"/>
      <c r="AJ229" s="2"/>
      <c r="AK229" s="2"/>
      <c r="AL229" s="2"/>
      <c r="AM229" s="2"/>
      <c r="AN229" s="2"/>
      <c r="AO229" s="2"/>
      <c r="AP229" s="2"/>
      <c r="AQ229" s="2"/>
      <c r="AR229" s="2">
        <f>AF211</f>
        <v>0.28000000000000003</v>
      </c>
    </row>
    <row r="230" spans="13:44">
      <c r="AA230" s="2" t="s">
        <v>7</v>
      </c>
      <c r="AB230" s="2">
        <v>-3.0006999999999999E-2</v>
      </c>
      <c r="AC230" s="2">
        <v>-2.3800000000000002E-3</v>
      </c>
      <c r="AD230" s="2">
        <v>-2.5000000000000001E-2</v>
      </c>
      <c r="AE230" s="2">
        <v>0</v>
      </c>
      <c r="AF230" s="2">
        <v>0</v>
      </c>
      <c r="AG230" s="2">
        <v>0.10100000000000001</v>
      </c>
      <c r="AH230" s="2">
        <v>0</v>
      </c>
      <c r="AI230" s="2"/>
      <c r="AJ230" s="2"/>
      <c r="AK230" s="2"/>
      <c r="AL230" s="2"/>
      <c r="AM230" s="2"/>
      <c r="AN230" s="2"/>
      <c r="AO230" s="2"/>
      <c r="AP230" s="2"/>
      <c r="AQ230" s="2"/>
      <c r="AR230" s="2"/>
    </row>
    <row r="231" spans="13:44">
      <c r="AA231" s="2" t="s">
        <v>8</v>
      </c>
      <c r="AB231" s="2">
        <v>-2.6988999999999999E-2</v>
      </c>
      <c r="AC231" s="2">
        <v>1.4E-5</v>
      </c>
      <c r="AD231" s="2">
        <v>-2.5000000000000001E-2</v>
      </c>
      <c r="AE231" s="2">
        <v>0</v>
      </c>
      <c r="AF231" s="2">
        <v>0.03</v>
      </c>
      <c r="AG231" s="2">
        <v>0.10100000000000001</v>
      </c>
      <c r="AH231" s="2">
        <v>0</v>
      </c>
      <c r="AI231" s="2"/>
      <c r="AJ231" s="2"/>
      <c r="AK231" s="2"/>
      <c r="AL231" s="2"/>
      <c r="AM231" s="2"/>
      <c r="AN231" s="2"/>
      <c r="AO231" s="2"/>
      <c r="AP231" s="2"/>
      <c r="AQ231" s="2"/>
      <c r="AR231" s="2"/>
    </row>
    <row r="232" spans="13:44">
      <c r="AA232" s="2" t="s">
        <v>9</v>
      </c>
      <c r="AB232" s="2">
        <v>-1079.5678310000001</v>
      </c>
      <c r="AC232" s="2">
        <v>0.55321799999999999</v>
      </c>
      <c r="AD232" s="2">
        <v>-1000.025</v>
      </c>
      <c r="AE232" s="2">
        <v>0</v>
      </c>
      <c r="AF232" s="2">
        <v>1355.67</v>
      </c>
      <c r="AG232" s="2">
        <v>4040.1010000000001</v>
      </c>
      <c r="AH232" s="2">
        <v>0</v>
      </c>
      <c r="AI232" s="2"/>
      <c r="AJ232" s="2"/>
      <c r="AK232" s="2"/>
      <c r="AL232" s="2"/>
      <c r="AM232" s="2"/>
      <c r="AN232" s="2"/>
      <c r="AO232" s="2"/>
      <c r="AP232" s="2"/>
      <c r="AQ232" s="2"/>
      <c r="AR232" s="2"/>
    </row>
    <row r="233" spans="13:44">
      <c r="AA233" s="2" t="s">
        <v>10</v>
      </c>
      <c r="AB233" s="2">
        <v>29.313077</v>
      </c>
      <c r="AC233" s="2">
        <v>0.111454</v>
      </c>
      <c r="AD233" s="2">
        <v>25.000624999999999</v>
      </c>
      <c r="AE233" s="2">
        <v>0</v>
      </c>
      <c r="AF233" s="2">
        <v>57.83</v>
      </c>
      <c r="AG233" s="2">
        <v>408.05020100000002</v>
      </c>
      <c r="AH233" s="2">
        <v>0</v>
      </c>
      <c r="AI233" s="2"/>
      <c r="AJ233" s="2"/>
      <c r="AK233" s="2"/>
      <c r="AL233" s="2"/>
      <c r="AM233" s="2"/>
      <c r="AN233" s="2"/>
      <c r="AO233" s="2"/>
      <c r="AP233" s="2"/>
      <c r="AQ233" s="2"/>
      <c r="AR233" s="2"/>
    </row>
    <row r="234" spans="13:44">
      <c r="AA234" s="2" t="s">
        <v>11</v>
      </c>
      <c r="AB234" s="2">
        <v>2.104E-3</v>
      </c>
      <c r="AC234" s="2">
        <v>1.6689999999999999E-3</v>
      </c>
      <c r="AD234" s="2">
        <v>0</v>
      </c>
      <c r="AE234" s="2">
        <v>0</v>
      </c>
      <c r="AF234" s="2">
        <v>0.02</v>
      </c>
      <c r="AG234" s="2">
        <v>0</v>
      </c>
      <c r="AH234" s="2">
        <v>0</v>
      </c>
      <c r="AI234" s="2"/>
      <c r="AJ234" s="2"/>
      <c r="AK234" s="2"/>
      <c r="AL234" s="2"/>
      <c r="AM234" s="2"/>
      <c r="AN234" s="2"/>
      <c r="AO234" s="2"/>
      <c r="AP234" s="2"/>
      <c r="AQ234" s="2"/>
      <c r="AR234" s="2"/>
    </row>
    <row r="235" spans="13:44">
      <c r="AA235" s="2" t="s">
        <v>12</v>
      </c>
      <c r="AB235" s="2">
        <v>2.104E-3</v>
      </c>
      <c r="AC235" s="2">
        <v>1.6689999999999999E-3</v>
      </c>
      <c r="AD235" s="2">
        <v>0</v>
      </c>
      <c r="AE235" s="2">
        <v>0</v>
      </c>
      <c r="AF235" s="2">
        <v>0.02</v>
      </c>
      <c r="AG235" s="2">
        <v>0</v>
      </c>
      <c r="AH235" s="2">
        <v>0</v>
      </c>
      <c r="AI235" s="2"/>
      <c r="AJ235" s="2"/>
      <c r="AK235" s="2"/>
      <c r="AL235" s="2"/>
      <c r="AM235" s="2"/>
      <c r="AN235" s="2"/>
      <c r="AO235" s="2"/>
      <c r="AP235" s="2"/>
      <c r="AQ235" s="2"/>
      <c r="AR235" s="2"/>
    </row>
    <row r="236" spans="13:44">
      <c r="AA236" s="2"/>
      <c r="AB236" s="2" t="s">
        <v>0</v>
      </c>
      <c r="AC236" s="2" t="s">
        <v>1</v>
      </c>
      <c r="AD236" s="2" t="s">
        <v>2</v>
      </c>
      <c r="AE236" s="2" t="s">
        <v>4</v>
      </c>
      <c r="AF236" s="2" t="s">
        <v>13</v>
      </c>
      <c r="AG236" s="2" t="s">
        <v>3</v>
      </c>
      <c r="AH236" s="2" t="s">
        <v>14</v>
      </c>
      <c r="AI236" s="2"/>
      <c r="AJ236" s="2">
        <f>AB237</f>
        <v>-2.5000000000000001E-2</v>
      </c>
      <c r="AK236" s="2">
        <f>AB241</f>
        <v>-2.7074999999999998E-2</v>
      </c>
      <c r="AL236" s="2">
        <f>AF239</f>
        <v>0.06</v>
      </c>
      <c r="AM236" s="2">
        <f>AB239-AB240</f>
        <v>4.1849999999999977E-3</v>
      </c>
      <c r="AN236" s="2">
        <f>AC244/AB244</f>
        <v>0.79310344827586199</v>
      </c>
      <c r="AO236" s="2">
        <f>(2*AF239/10000)^0.5/AM236</f>
        <v>0.82774232141881876</v>
      </c>
      <c r="AP236" s="2"/>
      <c r="AQ236" s="2"/>
      <c r="AR236" s="2"/>
    </row>
    <row r="237" spans="13:44">
      <c r="AA237" s="2"/>
      <c r="AB237" s="2">
        <v>-2.5000000000000001E-2</v>
      </c>
      <c r="AC237" s="2"/>
      <c r="AD237" s="2"/>
      <c r="AE237" s="2"/>
      <c r="AF237" s="2"/>
      <c r="AG237" s="2"/>
      <c r="AH237" s="2"/>
      <c r="AI237" s="2"/>
      <c r="AJ237" s="2"/>
      <c r="AK237" s="2"/>
      <c r="AL237" s="2"/>
      <c r="AM237" s="2"/>
      <c r="AN237" s="2"/>
      <c r="AO237" s="2"/>
      <c r="AP237" s="2"/>
      <c r="AQ237" s="2"/>
      <c r="AR237" s="2"/>
    </row>
    <row r="238" spans="13:44">
      <c r="AA238" s="2" t="s">
        <v>5</v>
      </c>
      <c r="AB238" s="2">
        <v>40001</v>
      </c>
      <c r="AC238" s="2">
        <v>40001</v>
      </c>
      <c r="AD238" s="2">
        <v>40001</v>
      </c>
      <c r="AE238" s="2">
        <v>40001</v>
      </c>
      <c r="AF238" s="2">
        <v>40001</v>
      </c>
      <c r="AG238" s="2">
        <v>40001</v>
      </c>
      <c r="AH238" s="2">
        <v>40001</v>
      </c>
      <c r="AI238" s="2"/>
      <c r="AJ238" s="2"/>
      <c r="AK238" s="2"/>
      <c r="AL238" s="2"/>
      <c r="AM238" s="2"/>
      <c r="AN238" s="2"/>
      <c r="AO238" s="2"/>
      <c r="AP238" s="2"/>
      <c r="AQ238" s="2"/>
      <c r="AR238" s="2"/>
    </row>
    <row r="239" spans="13:44">
      <c r="AA239" s="2" t="s">
        <v>6</v>
      </c>
      <c r="AB239" s="2">
        <v>-2.5000000000000001E-2</v>
      </c>
      <c r="AC239" s="2">
        <v>1.681E-3</v>
      </c>
      <c r="AD239" s="2">
        <v>-0.03</v>
      </c>
      <c r="AE239" s="2">
        <v>0</v>
      </c>
      <c r="AF239" s="2">
        <v>0.06</v>
      </c>
      <c r="AG239" s="2">
        <v>0.10100000000000001</v>
      </c>
      <c r="AH239" s="2">
        <v>0</v>
      </c>
      <c r="AI239" s="2"/>
      <c r="AJ239" s="2"/>
      <c r="AK239" s="2"/>
      <c r="AL239" s="2"/>
      <c r="AM239" s="2"/>
      <c r="AN239" s="2"/>
      <c r="AO239" s="2"/>
      <c r="AP239" s="2"/>
      <c r="AQ239" s="2"/>
      <c r="AR239" s="2">
        <f>AF221</f>
        <v>0.13</v>
      </c>
    </row>
    <row r="240" spans="13:44">
      <c r="AA240" s="2" t="s">
        <v>7</v>
      </c>
      <c r="AB240" s="2">
        <v>-2.9184999999999999E-2</v>
      </c>
      <c r="AC240" s="2">
        <v>-1.6800000000000001E-3</v>
      </c>
      <c r="AD240" s="2">
        <v>-0.03</v>
      </c>
      <c r="AE240" s="2">
        <v>0</v>
      </c>
      <c r="AF240" s="2">
        <v>0</v>
      </c>
      <c r="AG240" s="2">
        <v>0.10100000000000001</v>
      </c>
      <c r="AH240" s="2">
        <v>0</v>
      </c>
      <c r="AI240" s="2"/>
      <c r="AJ240" s="2"/>
      <c r="AK240" s="2"/>
      <c r="AL240" s="2"/>
      <c r="AM240" s="2"/>
      <c r="AN240" s="2"/>
      <c r="AO240" s="2"/>
      <c r="AP240" s="2"/>
      <c r="AQ240" s="2"/>
      <c r="AR240" s="2"/>
    </row>
    <row r="241" spans="13:44">
      <c r="AA241" s="2" t="s">
        <v>8</v>
      </c>
      <c r="AB241" s="2">
        <v>-2.7074999999999998E-2</v>
      </c>
      <c r="AC241" s="2">
        <v>-1.0000000000000001E-5</v>
      </c>
      <c r="AD241" s="2">
        <v>-0.03</v>
      </c>
      <c r="AE241" s="2">
        <v>0</v>
      </c>
      <c r="AF241" s="2">
        <v>0.03</v>
      </c>
      <c r="AG241" s="2">
        <v>0.10100000000000001</v>
      </c>
      <c r="AH241" s="2">
        <v>0</v>
      </c>
      <c r="AI241" s="2"/>
      <c r="AJ241" s="2"/>
      <c r="AK241" s="2"/>
      <c r="AL241" s="2"/>
      <c r="AM241" s="2"/>
      <c r="AN241" s="2"/>
      <c r="AO241" s="2"/>
      <c r="AP241" s="2"/>
      <c r="AQ241" s="2"/>
      <c r="AR241" s="2"/>
    </row>
    <row r="242" spans="13:44">
      <c r="AA242" s="2" t="s">
        <v>9</v>
      </c>
      <c r="AB242" s="2">
        <v>-1083.0248759999999</v>
      </c>
      <c r="AC242" s="2">
        <v>-0.38545200000000002</v>
      </c>
      <c r="AD242" s="2">
        <v>-1200.03</v>
      </c>
      <c r="AE242" s="2">
        <v>0</v>
      </c>
      <c r="AF242" s="2">
        <v>1185.05</v>
      </c>
      <c r="AG242" s="2">
        <v>4040.1010000000001</v>
      </c>
      <c r="AH242" s="2">
        <v>0</v>
      </c>
      <c r="AI242" s="2"/>
      <c r="AJ242" s="2"/>
      <c r="AK242" s="2"/>
      <c r="AL242" s="2"/>
      <c r="AM242" s="2"/>
      <c r="AN242" s="2"/>
      <c r="AO242" s="2"/>
      <c r="AP242" s="2"/>
      <c r="AQ242" s="2"/>
      <c r="AR242" s="2"/>
    </row>
    <row r="243" spans="13:44">
      <c r="AA243" s="2" t="s">
        <v>10</v>
      </c>
      <c r="AB243" s="2">
        <v>29.410287</v>
      </c>
      <c r="AC243" s="2">
        <v>5.5084000000000001E-2</v>
      </c>
      <c r="AD243" s="2">
        <v>36.000900000000001</v>
      </c>
      <c r="AE243" s="2">
        <v>0</v>
      </c>
      <c r="AF243" s="2">
        <v>46.43</v>
      </c>
      <c r="AG243" s="2">
        <v>408.05020100000002</v>
      </c>
      <c r="AH243" s="2">
        <v>0</v>
      </c>
      <c r="AI243" s="2"/>
      <c r="AJ243" s="2"/>
      <c r="AK243" s="2"/>
      <c r="AL243" s="2"/>
      <c r="AM243" s="2"/>
      <c r="AN243" s="2"/>
      <c r="AO243" s="2"/>
      <c r="AP243" s="2"/>
      <c r="AQ243" s="2"/>
      <c r="AR243" s="2"/>
    </row>
    <row r="244" spans="13:44">
      <c r="AA244" s="2" t="s">
        <v>11</v>
      </c>
      <c r="AB244" s="2">
        <v>1.4790000000000001E-3</v>
      </c>
      <c r="AC244" s="2">
        <v>1.173E-3</v>
      </c>
      <c r="AD244" s="2">
        <v>0</v>
      </c>
      <c r="AE244" s="2">
        <v>0</v>
      </c>
      <c r="AF244" s="2">
        <v>0.02</v>
      </c>
      <c r="AG244" s="2">
        <v>0</v>
      </c>
      <c r="AH244" s="2">
        <v>0</v>
      </c>
      <c r="AI244" s="2"/>
      <c r="AJ244" s="2"/>
      <c r="AK244" s="2"/>
      <c r="AL244" s="2"/>
      <c r="AM244" s="2"/>
      <c r="AN244" s="2"/>
      <c r="AO244" s="2"/>
      <c r="AP244" s="2"/>
      <c r="AQ244" s="2"/>
      <c r="AR244" s="2"/>
    </row>
    <row r="245" spans="13:44">
      <c r="AA245" s="2" t="s">
        <v>12</v>
      </c>
      <c r="AB245" s="2">
        <v>1.4790000000000001E-3</v>
      </c>
      <c r="AC245" s="2">
        <v>1.173E-3</v>
      </c>
      <c r="AD245" s="2">
        <v>0</v>
      </c>
      <c r="AE245" s="2">
        <v>0</v>
      </c>
      <c r="AF245" s="2">
        <v>0.02</v>
      </c>
      <c r="AG245" s="2">
        <v>0</v>
      </c>
      <c r="AH245" s="2">
        <v>0</v>
      </c>
      <c r="AI245" s="2"/>
      <c r="AJ245" s="2"/>
      <c r="AK245" s="2"/>
      <c r="AL245" s="2"/>
      <c r="AM245" s="2"/>
      <c r="AN245" s="2"/>
      <c r="AO245" s="2"/>
      <c r="AP245" s="2"/>
      <c r="AQ245" s="2"/>
      <c r="AR245" s="2"/>
    </row>
    <row r="246" spans="13:44">
      <c r="AA246" s="2"/>
      <c r="AB246" s="2" t="s">
        <v>0</v>
      </c>
      <c r="AC246" s="2" t="s">
        <v>1</v>
      </c>
      <c r="AD246" s="2" t="s">
        <v>2</v>
      </c>
      <c r="AE246" s="2" t="s">
        <v>4</v>
      </c>
      <c r="AF246" s="2" t="s">
        <v>13</v>
      </c>
      <c r="AG246" s="2" t="s">
        <v>3</v>
      </c>
      <c r="AH246" s="2" t="s">
        <v>14</v>
      </c>
      <c r="AI246" s="2"/>
      <c r="AJ246" s="2">
        <f>AB247</f>
        <v>-0.02</v>
      </c>
      <c r="AK246" s="2">
        <f>AB251</f>
        <v>-2.6459E-2</v>
      </c>
      <c r="AL246" s="2">
        <f>AF249</f>
        <v>0.19</v>
      </c>
      <c r="AM246" s="2">
        <f>AB249-AB250</f>
        <v>1.3427999999999999E-2</v>
      </c>
      <c r="AN246" s="2">
        <f>AC254/AB254</f>
        <v>0.77368421052631575</v>
      </c>
      <c r="AO246" s="2">
        <f>(2*AF249/10000)^0.5/AM246</f>
        <v>0.45907164156754371</v>
      </c>
      <c r="AP246" s="2"/>
      <c r="AQ246" s="2"/>
      <c r="AR246" s="2"/>
    </row>
    <row r="247" spans="13:44">
      <c r="AA247" s="2"/>
      <c r="AB247" s="2">
        <v>-0.02</v>
      </c>
      <c r="AC247" s="2"/>
      <c r="AD247" s="2"/>
      <c r="AE247" s="2"/>
      <c r="AF247" s="2"/>
      <c r="AG247" s="2"/>
      <c r="AH247" s="2"/>
      <c r="AI247" s="2"/>
      <c r="AJ247" s="2"/>
      <c r="AK247" s="2"/>
      <c r="AL247" s="2"/>
      <c r="AM247" s="2"/>
      <c r="AN247" s="2"/>
      <c r="AO247" s="2"/>
      <c r="AP247" s="2"/>
      <c r="AQ247" s="2"/>
      <c r="AR247" s="2"/>
    </row>
    <row r="248" spans="13:44">
      <c r="M248" s="1">
        <v>-0.04</v>
      </c>
      <c r="AA248" s="2" t="s">
        <v>5</v>
      </c>
      <c r="AB248" s="2">
        <v>40001</v>
      </c>
      <c r="AC248" s="2">
        <v>40001</v>
      </c>
      <c r="AD248" s="2">
        <v>40001</v>
      </c>
      <c r="AE248" s="2">
        <v>40001</v>
      </c>
      <c r="AF248" s="2">
        <v>40001</v>
      </c>
      <c r="AG248" s="2">
        <v>40001</v>
      </c>
      <c r="AH248" s="2">
        <v>40001</v>
      </c>
      <c r="AI248" s="2"/>
      <c r="AJ248" s="2"/>
      <c r="AK248" s="2"/>
      <c r="AL248" s="2"/>
      <c r="AM248" s="2"/>
      <c r="AN248" s="2"/>
      <c r="AO248" s="2"/>
      <c r="AP248" s="2"/>
      <c r="AQ248" s="2"/>
      <c r="AR248" s="2"/>
    </row>
    <row r="249" spans="13:44">
      <c r="AA249" s="2" t="s">
        <v>6</v>
      </c>
      <c r="AB249" s="2">
        <v>-0.02</v>
      </c>
      <c r="AC249" s="2">
        <v>5.2649999999999997E-3</v>
      </c>
      <c r="AD249" s="2">
        <v>-0.03</v>
      </c>
      <c r="AE249" s="2">
        <v>0</v>
      </c>
      <c r="AF249" s="2">
        <v>0.19</v>
      </c>
      <c r="AG249" s="2">
        <v>0.10100000000000001</v>
      </c>
      <c r="AH249" s="2">
        <v>0</v>
      </c>
      <c r="AI249" s="2"/>
      <c r="AJ249" s="2"/>
      <c r="AK249" s="2"/>
      <c r="AL249" s="2"/>
      <c r="AM249" s="2"/>
      <c r="AN249" s="2"/>
      <c r="AO249" s="2"/>
      <c r="AP249" s="2"/>
      <c r="AQ249" s="2"/>
      <c r="AR249" s="2">
        <f>AF231</f>
        <v>0.03</v>
      </c>
    </row>
    <row r="250" spans="13:44">
      <c r="AA250" s="2" t="s">
        <v>7</v>
      </c>
      <c r="AB250" s="2">
        <v>-3.3427999999999999E-2</v>
      </c>
      <c r="AC250" s="2">
        <v>-5.2649999999999997E-3</v>
      </c>
      <c r="AD250" s="2">
        <v>-0.03</v>
      </c>
      <c r="AE250" s="2">
        <v>0</v>
      </c>
      <c r="AF250" s="2">
        <v>0</v>
      </c>
      <c r="AG250" s="2">
        <v>0.10100000000000001</v>
      </c>
      <c r="AH250" s="2">
        <v>0</v>
      </c>
      <c r="AI250" s="2"/>
      <c r="AJ250" s="2"/>
      <c r="AK250" s="2"/>
      <c r="AL250" s="2"/>
      <c r="AM250" s="2"/>
      <c r="AN250" s="2"/>
      <c r="AO250" s="2"/>
      <c r="AP250" s="2"/>
      <c r="AQ250" s="2"/>
      <c r="AR250" s="2"/>
    </row>
    <row r="251" spans="13:44">
      <c r="AA251" s="2" t="s">
        <v>8</v>
      </c>
      <c r="AB251" s="2">
        <v>-2.6459E-2</v>
      </c>
      <c r="AC251" s="2">
        <v>-1.2E-5</v>
      </c>
      <c r="AD251" s="2">
        <v>-0.03</v>
      </c>
      <c r="AE251" s="2">
        <v>0</v>
      </c>
      <c r="AF251" s="2">
        <v>0.09</v>
      </c>
      <c r="AG251" s="2">
        <v>0.10100000000000001</v>
      </c>
      <c r="AH251" s="2">
        <v>0</v>
      </c>
      <c r="AI251" s="2"/>
      <c r="AJ251" s="2"/>
      <c r="AK251" s="2"/>
      <c r="AL251" s="2"/>
      <c r="AM251" s="2"/>
      <c r="AN251" s="2"/>
      <c r="AO251" s="2"/>
      <c r="AP251" s="2"/>
      <c r="AQ251" s="2"/>
      <c r="AR251" s="2"/>
    </row>
    <row r="252" spans="13:44">
      <c r="AA252" s="2" t="s">
        <v>9</v>
      </c>
      <c r="AB252" s="2">
        <v>-1058.3985909999999</v>
      </c>
      <c r="AC252" s="2">
        <v>-0.48360900000000001</v>
      </c>
      <c r="AD252" s="2">
        <v>-1200.03</v>
      </c>
      <c r="AE252" s="2">
        <v>0</v>
      </c>
      <c r="AF252" s="2">
        <v>3727.43</v>
      </c>
      <c r="AG252" s="2">
        <v>4040.1010000000001</v>
      </c>
      <c r="AH252" s="2">
        <v>0</v>
      </c>
      <c r="AI252" s="2"/>
      <c r="AJ252" s="2"/>
      <c r="AK252" s="2"/>
      <c r="AL252" s="2"/>
      <c r="AM252" s="2"/>
      <c r="AN252" s="2"/>
      <c r="AO252" s="2"/>
      <c r="AP252" s="2"/>
      <c r="AQ252" s="2"/>
      <c r="AR252" s="2"/>
    </row>
    <row r="253" spans="13:44">
      <c r="AA253" s="2" t="s">
        <v>10</v>
      </c>
      <c r="AB253" s="2">
        <v>28.906963000000001</v>
      </c>
      <c r="AC253" s="2">
        <v>0.54035500000000003</v>
      </c>
      <c r="AD253" s="2">
        <v>36.000900000000001</v>
      </c>
      <c r="AE253" s="2">
        <v>0</v>
      </c>
      <c r="AF253" s="2">
        <v>454.48</v>
      </c>
      <c r="AG253" s="2">
        <v>408.05020100000002</v>
      </c>
      <c r="AH253" s="2">
        <v>0</v>
      </c>
      <c r="AI253" s="2"/>
      <c r="AJ253" s="2"/>
      <c r="AK253" s="2"/>
      <c r="AL253" s="2"/>
      <c r="AM253" s="2"/>
      <c r="AN253" s="2"/>
      <c r="AO253" s="2"/>
      <c r="AP253" s="2"/>
      <c r="AQ253" s="2"/>
      <c r="AR253" s="2"/>
    </row>
    <row r="254" spans="13:44">
      <c r="AA254" s="2" t="s">
        <v>11</v>
      </c>
      <c r="AB254" s="2">
        <v>4.7499999999999999E-3</v>
      </c>
      <c r="AC254" s="2">
        <v>3.6749999999999999E-3</v>
      </c>
      <c r="AD254" s="2">
        <v>0</v>
      </c>
      <c r="AE254" s="2">
        <v>0</v>
      </c>
      <c r="AF254" s="2">
        <v>0.05</v>
      </c>
      <c r="AG254" s="2">
        <v>0</v>
      </c>
      <c r="AH254" s="2">
        <v>0</v>
      </c>
      <c r="AI254" s="2"/>
      <c r="AJ254" s="2"/>
      <c r="AK254" s="2"/>
      <c r="AL254" s="2"/>
      <c r="AM254" s="2"/>
      <c r="AN254" s="2"/>
      <c r="AO254" s="2"/>
      <c r="AP254" s="2"/>
      <c r="AQ254" s="2"/>
      <c r="AR254" s="2"/>
    </row>
    <row r="255" spans="13:44">
      <c r="AA255" s="2" t="s">
        <v>12</v>
      </c>
      <c r="AB255" s="2">
        <v>4.7499999999999999E-3</v>
      </c>
      <c r="AC255" s="2">
        <v>3.6749999999999999E-3</v>
      </c>
      <c r="AD255" s="2">
        <v>0</v>
      </c>
      <c r="AE255" s="2">
        <v>0</v>
      </c>
      <c r="AF255" s="2">
        <v>0.05</v>
      </c>
      <c r="AG255" s="2">
        <v>0</v>
      </c>
      <c r="AH255" s="2">
        <v>0</v>
      </c>
      <c r="AI255" s="2"/>
      <c r="AJ255" s="2"/>
      <c r="AK255" s="2"/>
      <c r="AL255" s="2"/>
      <c r="AM255" s="2"/>
      <c r="AN255" s="2"/>
      <c r="AO255" s="2"/>
      <c r="AP255" s="2"/>
      <c r="AQ255" s="2"/>
      <c r="AR255" s="2"/>
    </row>
    <row r="256" spans="13:44">
      <c r="AA256" s="2"/>
      <c r="AB256" s="2" t="s">
        <v>0</v>
      </c>
      <c r="AC256" s="2" t="s">
        <v>1</v>
      </c>
      <c r="AD256" s="2" t="s">
        <v>2</v>
      </c>
      <c r="AE256" s="2" t="s">
        <v>4</v>
      </c>
      <c r="AF256" s="2" t="s">
        <v>13</v>
      </c>
      <c r="AG256" s="2" t="s">
        <v>3</v>
      </c>
      <c r="AH256" s="2" t="s">
        <v>14</v>
      </c>
      <c r="AI256" s="2"/>
      <c r="AJ256" s="2">
        <f>AB257</f>
        <v>-1.4999999999999999E-2</v>
      </c>
      <c r="AK256" s="2">
        <f>AB261</f>
        <v>-2.5184999999999999E-2</v>
      </c>
      <c r="AL256" s="2">
        <f>AF259</f>
        <v>0.39</v>
      </c>
      <c r="AM256" s="2">
        <f>AB259-AB260</f>
        <v>2.1842E-2</v>
      </c>
      <c r="AN256" s="2">
        <f>AC264/AB264</f>
        <v>0.73502393582610948</v>
      </c>
      <c r="AO256" s="2">
        <f>(2*AF259/10000)^0.5/AM256</f>
        <v>0.4043476268806816</v>
      </c>
      <c r="AP256" s="2"/>
      <c r="AQ256" s="2"/>
      <c r="AR256" s="2"/>
    </row>
    <row r="257" spans="13:44">
      <c r="AA257" s="2"/>
      <c r="AB257" s="2">
        <v>-1.4999999999999999E-2</v>
      </c>
      <c r="AC257" s="2"/>
      <c r="AD257" s="2"/>
      <c r="AE257" s="2"/>
      <c r="AF257" s="2"/>
      <c r="AG257" s="2"/>
      <c r="AH257" s="2"/>
      <c r="AI257" s="2"/>
      <c r="AJ257" s="2"/>
      <c r="AK257" s="2"/>
      <c r="AL257" s="2"/>
      <c r="AM257" s="2"/>
      <c r="AN257" s="2"/>
      <c r="AO257" s="2"/>
      <c r="AP257" s="2"/>
      <c r="AQ257" s="2"/>
      <c r="AR257" s="2"/>
    </row>
    <row r="258" spans="13:44">
      <c r="AA258" s="2" t="s">
        <v>5</v>
      </c>
      <c r="AB258" s="2">
        <v>40001</v>
      </c>
      <c r="AC258" s="2">
        <v>40001</v>
      </c>
      <c r="AD258" s="2">
        <v>40001</v>
      </c>
      <c r="AE258" s="2">
        <v>40001</v>
      </c>
      <c r="AF258" s="2">
        <v>40001</v>
      </c>
      <c r="AG258" s="2">
        <v>40001</v>
      </c>
      <c r="AH258" s="2">
        <v>40001</v>
      </c>
      <c r="AI258" s="2"/>
      <c r="AJ258" s="2"/>
      <c r="AK258" s="2"/>
      <c r="AL258" s="2"/>
      <c r="AM258" s="2"/>
      <c r="AN258" s="2"/>
      <c r="AO258" s="2"/>
      <c r="AP258" s="2"/>
      <c r="AQ258" s="2"/>
      <c r="AR258" s="2"/>
    </row>
    <row r="259" spans="13:44">
      <c r="AA259" s="2" t="s">
        <v>6</v>
      </c>
      <c r="AB259" s="2">
        <v>-1.4999999999999999E-2</v>
      </c>
      <c r="AC259" s="2">
        <v>8.2520000000000007E-3</v>
      </c>
      <c r="AD259" s="2">
        <v>-0.03</v>
      </c>
      <c r="AE259" s="2">
        <v>0</v>
      </c>
      <c r="AF259" s="2">
        <v>0.39</v>
      </c>
      <c r="AG259" s="2">
        <v>0.10100000000000001</v>
      </c>
      <c r="AH259" s="2">
        <v>0</v>
      </c>
      <c r="AI259" s="2"/>
      <c r="AJ259" s="2"/>
      <c r="AK259" s="2"/>
      <c r="AL259" s="2"/>
      <c r="AM259" s="2"/>
      <c r="AN259" s="2"/>
      <c r="AO259" s="2"/>
      <c r="AP259" s="2"/>
      <c r="AQ259" s="2"/>
      <c r="AR259" s="2">
        <f>AF241</f>
        <v>0.03</v>
      </c>
    </row>
    <row r="260" spans="13:44">
      <c r="AA260" s="2" t="s">
        <v>7</v>
      </c>
      <c r="AB260" s="2">
        <v>-3.6842E-2</v>
      </c>
      <c r="AC260" s="2">
        <v>-8.2520000000000007E-3</v>
      </c>
      <c r="AD260" s="2">
        <v>-0.03</v>
      </c>
      <c r="AE260" s="2">
        <v>0</v>
      </c>
      <c r="AF260" s="2">
        <v>0</v>
      </c>
      <c r="AG260" s="2">
        <v>0.10100000000000001</v>
      </c>
      <c r="AH260" s="2">
        <v>0</v>
      </c>
      <c r="AI260" s="2"/>
      <c r="AJ260" s="2"/>
      <c r="AK260" s="2"/>
      <c r="AL260" s="2"/>
      <c r="AM260" s="2"/>
      <c r="AN260" s="2"/>
      <c r="AO260" s="2"/>
      <c r="AP260" s="2"/>
      <c r="AQ260" s="2"/>
      <c r="AR260" s="2"/>
    </row>
    <row r="261" spans="13:44">
      <c r="AA261" s="2" t="s">
        <v>8</v>
      </c>
      <c r="AB261" s="2">
        <v>-2.5184999999999999E-2</v>
      </c>
      <c r="AC261" s="2">
        <v>-5.1999999999999997E-5</v>
      </c>
      <c r="AD261" s="2">
        <v>-0.03</v>
      </c>
      <c r="AE261" s="2">
        <v>0</v>
      </c>
      <c r="AF261" s="2">
        <v>0.19</v>
      </c>
      <c r="AG261" s="2">
        <v>0.10100000000000001</v>
      </c>
      <c r="AH261" s="2">
        <v>0</v>
      </c>
      <c r="AI261" s="2"/>
      <c r="AJ261" s="2"/>
      <c r="AK261" s="2"/>
      <c r="AL261" s="2"/>
      <c r="AM261" s="2"/>
      <c r="AN261" s="2"/>
      <c r="AO261" s="2"/>
      <c r="AP261" s="2"/>
      <c r="AQ261" s="2"/>
      <c r="AR261" s="2"/>
    </row>
    <row r="262" spans="13:44">
      <c r="AA262" s="2" t="s">
        <v>9</v>
      </c>
      <c r="AB262" s="2">
        <v>-1007.438544</v>
      </c>
      <c r="AC262" s="2">
        <v>-2.069229</v>
      </c>
      <c r="AD262" s="2">
        <v>-1200.03</v>
      </c>
      <c r="AE262" s="2">
        <v>0</v>
      </c>
      <c r="AF262" s="2">
        <v>7596.08</v>
      </c>
      <c r="AG262" s="2">
        <v>4040.1010000000001</v>
      </c>
      <c r="AH262" s="2">
        <v>0</v>
      </c>
      <c r="AI262" s="2"/>
      <c r="AJ262" s="2"/>
      <c r="AK262" s="2"/>
      <c r="AL262" s="2"/>
      <c r="AM262" s="2"/>
      <c r="AN262" s="2"/>
      <c r="AO262" s="2"/>
      <c r="AP262" s="2"/>
      <c r="AQ262" s="2"/>
      <c r="AR262" s="2"/>
    </row>
    <row r="263" spans="13:44">
      <c r="AA263" s="2" t="s">
        <v>10</v>
      </c>
      <c r="AB263" s="2">
        <v>27.762195999999999</v>
      </c>
      <c r="AC263" s="2">
        <v>1.291285</v>
      </c>
      <c r="AD263" s="2">
        <v>36.000900000000001</v>
      </c>
      <c r="AE263" s="2">
        <v>0</v>
      </c>
      <c r="AF263" s="2">
        <v>2026.35</v>
      </c>
      <c r="AG263" s="2">
        <v>408.05020100000002</v>
      </c>
      <c r="AH263" s="2">
        <v>0</v>
      </c>
      <c r="AI263" s="2"/>
      <c r="AJ263" s="2"/>
      <c r="AK263" s="2"/>
      <c r="AL263" s="2"/>
      <c r="AM263" s="2"/>
      <c r="AN263" s="2"/>
      <c r="AO263" s="2"/>
      <c r="AP263" s="2"/>
      <c r="AQ263" s="2"/>
      <c r="AR263" s="2"/>
    </row>
    <row r="264" spans="13:44">
      <c r="AA264" s="2" t="s">
        <v>11</v>
      </c>
      <c r="AB264" s="2">
        <v>7.7289999999999998E-3</v>
      </c>
      <c r="AC264" s="2">
        <v>5.6810000000000003E-3</v>
      </c>
      <c r="AD264" s="2">
        <v>0</v>
      </c>
      <c r="AE264" s="2">
        <v>0</v>
      </c>
      <c r="AF264" s="2">
        <v>0.12</v>
      </c>
      <c r="AG264" s="2">
        <v>0</v>
      </c>
      <c r="AH264" s="2">
        <v>0</v>
      </c>
      <c r="AI264" s="2"/>
      <c r="AJ264" s="2"/>
      <c r="AK264" s="2"/>
      <c r="AL264" s="2"/>
      <c r="AM264" s="2"/>
      <c r="AN264" s="2"/>
      <c r="AO264" s="2"/>
      <c r="AP264" s="2"/>
      <c r="AQ264" s="2"/>
      <c r="AR264" s="2"/>
    </row>
    <row r="265" spans="13:44">
      <c r="AA265" s="2" t="s">
        <v>12</v>
      </c>
      <c r="AB265" s="2">
        <v>7.7289999999999998E-3</v>
      </c>
      <c r="AC265" s="2">
        <v>5.6820000000000004E-3</v>
      </c>
      <c r="AD265" s="2">
        <v>0</v>
      </c>
      <c r="AE265" s="2">
        <v>0</v>
      </c>
      <c r="AF265" s="2">
        <v>0.12</v>
      </c>
      <c r="AG265" s="2">
        <v>0</v>
      </c>
      <c r="AH265" s="2">
        <v>0</v>
      </c>
      <c r="AI265" s="2"/>
      <c r="AJ265" s="2"/>
      <c r="AK265" s="2"/>
      <c r="AL265" s="2"/>
      <c r="AM265" s="2"/>
      <c r="AN265" s="2"/>
      <c r="AO265" s="2"/>
      <c r="AP265" s="2"/>
      <c r="AQ265" s="2"/>
      <c r="AR265" s="2"/>
    </row>
    <row r="266" spans="13:44">
      <c r="M266" s="1">
        <v>-8.0000000000000002E-3</v>
      </c>
      <c r="AA266" s="2"/>
      <c r="AB266" s="2" t="s">
        <v>0</v>
      </c>
      <c r="AC266" s="2" t="s">
        <v>1</v>
      </c>
      <c r="AD266" s="2" t="s">
        <v>2</v>
      </c>
      <c r="AE266" s="2" t="s">
        <v>4</v>
      </c>
      <c r="AF266" s="2" t="s">
        <v>13</v>
      </c>
      <c r="AG266" s="2" t="s">
        <v>3</v>
      </c>
      <c r="AH266" s="2" t="s">
        <v>14</v>
      </c>
      <c r="AI266" s="2"/>
      <c r="AJ266" s="2">
        <f>AB267</f>
        <v>-0.01</v>
      </c>
      <c r="AK266" s="2">
        <f>AB271</f>
        <v>-2.3026000000000001E-2</v>
      </c>
      <c r="AL266" s="2">
        <f>AF269</f>
        <v>0.61</v>
      </c>
      <c r="AM266" s="2">
        <f>AB269-AB270</f>
        <v>2.9373999999999997E-2</v>
      </c>
      <c r="AN266" s="2">
        <f>AC274/AB274</f>
        <v>0.67255956956187546</v>
      </c>
      <c r="AO266" s="2">
        <f>(2*AF269/10000)^0.5/AM266</f>
        <v>0.37602509080095531</v>
      </c>
      <c r="AP266" s="2"/>
      <c r="AQ266" s="2"/>
      <c r="AR266" s="2"/>
    </row>
    <row r="267" spans="13:44">
      <c r="AA267" s="2"/>
      <c r="AB267" s="2">
        <v>-0.01</v>
      </c>
      <c r="AC267" s="2"/>
      <c r="AD267" s="2"/>
      <c r="AE267" s="2"/>
      <c r="AF267" s="2"/>
      <c r="AG267" s="2"/>
      <c r="AH267" s="2"/>
      <c r="AI267" s="2"/>
      <c r="AJ267" s="2"/>
      <c r="AK267" s="2"/>
      <c r="AL267" s="2"/>
      <c r="AM267" s="2"/>
      <c r="AN267" s="2"/>
      <c r="AO267" s="2"/>
      <c r="AP267" s="2"/>
      <c r="AQ267" s="2"/>
      <c r="AR267" s="2"/>
    </row>
    <row r="268" spans="13:44">
      <c r="AA268" s="2" t="s">
        <v>5</v>
      </c>
      <c r="AB268" s="2">
        <v>40001</v>
      </c>
      <c r="AC268" s="2">
        <v>40001</v>
      </c>
      <c r="AD268" s="2">
        <v>40001</v>
      </c>
      <c r="AE268" s="2">
        <v>40001</v>
      </c>
      <c r="AF268" s="2">
        <v>40001</v>
      </c>
      <c r="AG268" s="2">
        <v>40001</v>
      </c>
      <c r="AH268" s="2">
        <v>40001</v>
      </c>
      <c r="AI268" s="2"/>
      <c r="AJ268" s="2"/>
      <c r="AK268" s="2"/>
      <c r="AL268" s="2"/>
      <c r="AM268" s="2"/>
      <c r="AN268" s="2"/>
      <c r="AO268" s="2"/>
      <c r="AP268" s="2"/>
      <c r="AQ268" s="2"/>
      <c r="AR268" s="2"/>
    </row>
    <row r="269" spans="13:44">
      <c r="AA269" s="2" t="s">
        <v>6</v>
      </c>
      <c r="AB269" s="2">
        <v>-0.01</v>
      </c>
      <c r="AC269" s="2">
        <v>1.0498E-2</v>
      </c>
      <c r="AD269" s="2">
        <v>-0.03</v>
      </c>
      <c r="AE269" s="2">
        <v>0</v>
      </c>
      <c r="AF269" s="2">
        <v>0.61</v>
      </c>
      <c r="AG269" s="2">
        <v>0.10100000000000001</v>
      </c>
      <c r="AH269" s="2">
        <v>0</v>
      </c>
      <c r="AI269" s="2"/>
      <c r="AJ269" s="2"/>
      <c r="AK269" s="2"/>
      <c r="AL269" s="2"/>
      <c r="AM269" s="2"/>
      <c r="AN269" s="2"/>
      <c r="AO269" s="2"/>
      <c r="AP269" s="2"/>
      <c r="AQ269" s="2"/>
      <c r="AR269" s="2">
        <f>AF251</f>
        <v>0.09</v>
      </c>
    </row>
    <row r="270" spans="13:44">
      <c r="AA270" s="2" t="s">
        <v>7</v>
      </c>
      <c r="AB270" s="2">
        <v>-3.9373999999999999E-2</v>
      </c>
      <c r="AC270" s="2">
        <v>-1.0498E-2</v>
      </c>
      <c r="AD270" s="2">
        <v>-0.03</v>
      </c>
      <c r="AE270" s="2">
        <v>0</v>
      </c>
      <c r="AF270" s="2">
        <v>0</v>
      </c>
      <c r="AG270" s="2">
        <v>0.10100000000000001</v>
      </c>
      <c r="AH270" s="2">
        <v>0</v>
      </c>
      <c r="AI270" s="2"/>
      <c r="AJ270" s="2"/>
      <c r="AK270" s="2"/>
      <c r="AL270" s="2"/>
      <c r="AM270" s="2"/>
      <c r="AN270" s="2"/>
      <c r="AO270" s="2"/>
      <c r="AP270" s="2"/>
      <c r="AQ270" s="2"/>
      <c r="AR270" s="2"/>
    </row>
    <row r="271" spans="13:44">
      <c r="AA271" s="2" t="s">
        <v>8</v>
      </c>
      <c r="AB271" s="2">
        <v>-2.3026000000000001E-2</v>
      </c>
      <c r="AC271" s="2">
        <v>-3.9999999999999998E-6</v>
      </c>
      <c r="AD271" s="2">
        <v>-0.03</v>
      </c>
      <c r="AE271" s="2">
        <v>0</v>
      </c>
      <c r="AF271" s="2">
        <v>0.28000000000000003</v>
      </c>
      <c r="AG271" s="2">
        <v>0.10100000000000001</v>
      </c>
      <c r="AH271" s="2">
        <v>0</v>
      </c>
      <c r="AI271" s="2"/>
      <c r="AJ271" s="2"/>
      <c r="AK271" s="2"/>
      <c r="AL271" s="2"/>
      <c r="AM271" s="2"/>
      <c r="AN271" s="2"/>
      <c r="AO271" s="2"/>
      <c r="AP271" s="2"/>
      <c r="AQ271" s="2"/>
      <c r="AR271" s="2"/>
    </row>
    <row r="272" spans="13:44">
      <c r="AA272" s="2" t="s">
        <v>9</v>
      </c>
      <c r="AB272" s="2">
        <v>-921.08033699999999</v>
      </c>
      <c r="AC272" s="2">
        <v>-0.16955300000000001</v>
      </c>
      <c r="AD272" s="2">
        <v>-1200.03</v>
      </c>
      <c r="AE272" s="2">
        <v>0</v>
      </c>
      <c r="AF272" s="2">
        <v>11058.48</v>
      </c>
      <c r="AG272" s="2">
        <v>4040.1010000000001</v>
      </c>
      <c r="AH272" s="2">
        <v>0</v>
      </c>
      <c r="AI272" s="2"/>
      <c r="AJ272" s="2"/>
      <c r="AK272" s="2"/>
      <c r="AL272" s="2"/>
      <c r="AM272" s="2"/>
      <c r="AN272" s="2"/>
      <c r="AO272" s="2"/>
      <c r="AP272" s="2"/>
      <c r="AQ272" s="2"/>
      <c r="AR272" s="2"/>
    </row>
    <row r="273" spans="27:44">
      <c r="AA273" s="2" t="s">
        <v>10</v>
      </c>
      <c r="AB273" s="2">
        <v>25.542152000000002</v>
      </c>
      <c r="AC273" s="2">
        <v>1.959924</v>
      </c>
      <c r="AD273" s="2">
        <v>36.000900000000001</v>
      </c>
      <c r="AE273" s="2">
        <v>0</v>
      </c>
      <c r="AF273" s="2">
        <v>4563.6499999999996</v>
      </c>
      <c r="AG273" s="2">
        <v>408.05020100000002</v>
      </c>
      <c r="AH273" s="2">
        <v>0</v>
      </c>
      <c r="AI273" s="2"/>
      <c r="AJ273" s="2"/>
      <c r="AK273" s="2"/>
      <c r="AL273" s="2"/>
      <c r="AM273" s="2"/>
      <c r="AN273" s="2"/>
      <c r="AO273" s="2"/>
      <c r="AP273" s="2"/>
      <c r="AQ273" s="2"/>
      <c r="AR273" s="2"/>
    </row>
    <row r="274" spans="27:44">
      <c r="AA274" s="2" t="s">
        <v>11</v>
      </c>
      <c r="AB274" s="2">
        <v>1.0408000000000001E-2</v>
      </c>
      <c r="AC274" s="2">
        <v>7.0000000000000001E-3</v>
      </c>
      <c r="AD274" s="2">
        <v>0</v>
      </c>
      <c r="AE274" s="2">
        <v>0</v>
      </c>
      <c r="AF274" s="2">
        <v>0.19</v>
      </c>
      <c r="AG274" s="2">
        <v>0</v>
      </c>
      <c r="AH274" s="2">
        <v>0</v>
      </c>
      <c r="AI274" s="2"/>
      <c r="AJ274" s="2"/>
      <c r="AK274" s="2"/>
      <c r="AL274" s="2"/>
      <c r="AM274" s="2"/>
      <c r="AN274" s="2"/>
      <c r="AO274" s="2"/>
      <c r="AP274" s="2"/>
      <c r="AQ274" s="2"/>
      <c r="AR274" s="2"/>
    </row>
    <row r="275" spans="27:44">
      <c r="AA275" s="2" t="s">
        <v>12</v>
      </c>
      <c r="AB275" s="2">
        <v>1.0408000000000001E-2</v>
      </c>
      <c r="AC275" s="2">
        <v>7.0000000000000001E-3</v>
      </c>
      <c r="AD275" s="2">
        <v>0</v>
      </c>
      <c r="AE275" s="2">
        <v>0</v>
      </c>
      <c r="AF275" s="2">
        <v>0.19</v>
      </c>
      <c r="AG275" s="2">
        <v>0</v>
      </c>
      <c r="AH275" s="2">
        <v>0</v>
      </c>
      <c r="AI275" s="2"/>
      <c r="AJ275" s="2"/>
      <c r="AK275" s="2"/>
      <c r="AL275" s="2"/>
      <c r="AM275" s="2"/>
      <c r="AN275" s="2"/>
      <c r="AO275" s="2"/>
      <c r="AP275" s="2"/>
      <c r="AQ275" s="2"/>
      <c r="AR275" s="2"/>
    </row>
    <row r="276" spans="27:44">
      <c r="AA276" s="2"/>
      <c r="AB276" s="2" t="s">
        <v>0</v>
      </c>
      <c r="AC276" s="2" t="s">
        <v>1</v>
      </c>
      <c r="AD276" s="2" t="s">
        <v>2</v>
      </c>
      <c r="AE276" s="2" t="s">
        <v>4</v>
      </c>
      <c r="AF276" s="2" t="s">
        <v>13</v>
      </c>
      <c r="AG276" s="2" t="s">
        <v>3</v>
      </c>
      <c r="AH276" s="2" t="s">
        <v>14</v>
      </c>
      <c r="AI276" s="2"/>
      <c r="AJ276" s="2">
        <f>AB277</f>
        <v>-5.0000000000000001E-3</v>
      </c>
      <c r="AK276" s="2">
        <f>AB281</f>
        <v>-1.9609000000000001E-2</v>
      </c>
      <c r="AL276" s="2">
        <f>AF279</f>
        <v>0.77</v>
      </c>
      <c r="AM276" s="2">
        <f>AB279-AB280</f>
        <v>3.5929000000000003E-2</v>
      </c>
      <c r="AN276" s="2">
        <f>AC284/AB284</f>
        <v>0.58817951959544879</v>
      </c>
      <c r="AO276" s="2">
        <f>(2*AF279/10000)^0.5/AM276</f>
        <v>0.34539435124804074</v>
      </c>
      <c r="AP276" s="2"/>
      <c r="AQ276" s="2"/>
      <c r="AR276" s="2"/>
    </row>
    <row r="277" spans="27:44">
      <c r="AA277" s="2"/>
      <c r="AB277" s="2">
        <v>-5.0000000000000001E-3</v>
      </c>
      <c r="AC277" s="2"/>
      <c r="AD277" s="2"/>
      <c r="AE277" s="2"/>
      <c r="AF277" s="2"/>
      <c r="AG277" s="2"/>
      <c r="AH277" s="2"/>
      <c r="AI277" s="2"/>
      <c r="AJ277" s="2"/>
      <c r="AK277" s="2"/>
      <c r="AL277" s="2"/>
      <c r="AM277" s="2"/>
      <c r="AN277" s="2"/>
      <c r="AO277" s="2"/>
      <c r="AP277" s="2"/>
      <c r="AQ277" s="2"/>
      <c r="AR277" s="2"/>
    </row>
    <row r="278" spans="27:44">
      <c r="AA278" s="2" t="s">
        <v>5</v>
      </c>
      <c r="AB278" s="2">
        <v>40001</v>
      </c>
      <c r="AC278" s="2">
        <v>40001</v>
      </c>
      <c r="AD278" s="2">
        <v>40001</v>
      </c>
      <c r="AE278" s="2">
        <v>40001</v>
      </c>
      <c r="AF278" s="2">
        <v>40001</v>
      </c>
      <c r="AG278" s="2">
        <v>40001</v>
      </c>
      <c r="AH278" s="2">
        <v>40001</v>
      </c>
      <c r="AI278" s="2"/>
      <c r="AJ278" s="2"/>
      <c r="AK278" s="2"/>
      <c r="AL278" s="2"/>
      <c r="AM278" s="2"/>
      <c r="AN278" s="2"/>
      <c r="AO278" s="2"/>
      <c r="AP278" s="2"/>
      <c r="AQ278" s="2"/>
      <c r="AR278" s="2"/>
    </row>
    <row r="279" spans="27:44">
      <c r="AA279" s="2" t="s">
        <v>6</v>
      </c>
      <c r="AB279" s="2">
        <v>-5.0000000000000001E-3</v>
      </c>
      <c r="AC279" s="2">
        <v>1.1875999999999999E-2</v>
      </c>
      <c r="AD279" s="2">
        <v>-0.03</v>
      </c>
      <c r="AE279" s="2">
        <v>0</v>
      </c>
      <c r="AF279" s="2">
        <v>0.77</v>
      </c>
      <c r="AG279" s="2">
        <v>0.10100000000000001</v>
      </c>
      <c r="AH279" s="2">
        <v>0</v>
      </c>
      <c r="AI279" s="2"/>
      <c r="AJ279" s="2"/>
      <c r="AK279" s="2"/>
      <c r="AL279" s="2"/>
      <c r="AM279" s="2"/>
      <c r="AN279" s="2"/>
      <c r="AO279" s="2"/>
      <c r="AP279" s="2"/>
      <c r="AQ279" s="2"/>
      <c r="AR279" s="2">
        <f>AF261</f>
        <v>0.19</v>
      </c>
    </row>
    <row r="280" spans="27:44">
      <c r="AA280" s="2" t="s">
        <v>7</v>
      </c>
      <c r="AB280" s="2">
        <v>-4.0929E-2</v>
      </c>
      <c r="AC280" s="2">
        <v>-1.1873999999999999E-2</v>
      </c>
      <c r="AD280" s="2">
        <v>-0.03</v>
      </c>
      <c r="AE280" s="2">
        <v>0</v>
      </c>
      <c r="AF280" s="2">
        <v>0</v>
      </c>
      <c r="AG280" s="2">
        <v>0.10100000000000001</v>
      </c>
      <c r="AH280" s="2">
        <v>0</v>
      </c>
      <c r="AI280" s="2"/>
      <c r="AJ280" s="2"/>
      <c r="AK280" s="2"/>
      <c r="AL280" s="2"/>
      <c r="AM280" s="2"/>
      <c r="AN280" s="2"/>
      <c r="AO280" s="2"/>
      <c r="AP280" s="2"/>
      <c r="AQ280" s="2"/>
      <c r="AR280" s="2"/>
    </row>
    <row r="281" spans="27:44">
      <c r="AA281" s="2" t="s">
        <v>8</v>
      </c>
      <c r="AB281" s="2">
        <v>-1.9609000000000001E-2</v>
      </c>
      <c r="AC281" s="2">
        <v>-8.7999999999999998E-5</v>
      </c>
      <c r="AD281" s="2">
        <v>-0.03</v>
      </c>
      <c r="AE281" s="2">
        <v>0</v>
      </c>
      <c r="AF281" s="2">
        <v>0.31</v>
      </c>
      <c r="AG281" s="2">
        <v>0.10100000000000001</v>
      </c>
      <c r="AH281" s="2">
        <v>0</v>
      </c>
      <c r="AI281" s="2"/>
      <c r="AJ281" s="2"/>
      <c r="AK281" s="2"/>
      <c r="AL281" s="2"/>
      <c r="AM281" s="2"/>
      <c r="AN281" s="2"/>
      <c r="AO281" s="2"/>
      <c r="AP281" s="2"/>
      <c r="AQ281" s="2"/>
      <c r="AR281" s="2"/>
    </row>
    <row r="282" spans="27:44">
      <c r="AA282" s="2" t="s">
        <v>9</v>
      </c>
      <c r="AB282" s="2">
        <v>-784.38660100000004</v>
      </c>
      <c r="AC282" s="2">
        <v>-3.531358</v>
      </c>
      <c r="AD282" s="2">
        <v>-1200.03</v>
      </c>
      <c r="AE282" s="2">
        <v>0</v>
      </c>
      <c r="AF282" s="2">
        <v>12476.24</v>
      </c>
      <c r="AG282" s="2">
        <v>4040.1010000000001</v>
      </c>
      <c r="AH282" s="2">
        <v>0</v>
      </c>
      <c r="AI282" s="2"/>
      <c r="AJ282" s="2"/>
      <c r="AK282" s="2"/>
      <c r="AL282" s="2"/>
      <c r="AM282" s="2"/>
      <c r="AN282" s="2"/>
      <c r="AO282" s="2"/>
      <c r="AP282" s="2"/>
      <c r="AQ282" s="2"/>
      <c r="AR282" s="2"/>
    </row>
    <row r="283" spans="27:44">
      <c r="AA283" s="2" t="s">
        <v>10</v>
      </c>
      <c r="AB283" s="2">
        <v>21.788024</v>
      </c>
      <c r="AC283" s="2">
        <v>2.2166350000000001</v>
      </c>
      <c r="AD283" s="2">
        <v>36.000900000000001</v>
      </c>
      <c r="AE283" s="2">
        <v>0</v>
      </c>
      <c r="AF283" s="2">
        <v>6342.81</v>
      </c>
      <c r="AG283" s="2">
        <v>408.05020100000002</v>
      </c>
      <c r="AH283" s="2">
        <v>0</v>
      </c>
      <c r="AI283" s="2"/>
      <c r="AJ283" s="2"/>
      <c r="AK283" s="2"/>
      <c r="AL283" s="2"/>
      <c r="AM283" s="2"/>
      <c r="AN283" s="2"/>
      <c r="AO283" s="2"/>
      <c r="AP283" s="2"/>
      <c r="AQ283" s="2"/>
      <c r="AR283" s="2"/>
    </row>
    <row r="284" spans="27:44">
      <c r="AA284" s="2" t="s">
        <v>11</v>
      </c>
      <c r="AB284" s="2">
        <v>1.2656000000000001E-2</v>
      </c>
      <c r="AC284" s="2">
        <v>7.4440000000000001E-3</v>
      </c>
      <c r="AD284" s="2">
        <v>0</v>
      </c>
      <c r="AE284" s="2">
        <v>0</v>
      </c>
      <c r="AF284" s="2">
        <v>0.25</v>
      </c>
      <c r="AG284" s="2">
        <v>0</v>
      </c>
      <c r="AH284" s="2">
        <v>0</v>
      </c>
      <c r="AI284" s="2"/>
      <c r="AJ284" s="2"/>
      <c r="AK284" s="2"/>
      <c r="AL284" s="2"/>
      <c r="AM284" s="2"/>
      <c r="AN284" s="2"/>
      <c r="AO284" s="2"/>
      <c r="AP284" s="2"/>
      <c r="AQ284" s="2"/>
      <c r="AR284" s="2"/>
    </row>
    <row r="285" spans="27:44">
      <c r="AA285" s="2" t="s">
        <v>12</v>
      </c>
      <c r="AB285" s="2">
        <v>1.2656000000000001E-2</v>
      </c>
      <c r="AC285" s="2">
        <v>7.4440000000000001E-3</v>
      </c>
      <c r="AD285" s="2">
        <v>0</v>
      </c>
      <c r="AE285" s="2">
        <v>0</v>
      </c>
      <c r="AF285" s="2">
        <v>0.25</v>
      </c>
      <c r="AG285" s="2">
        <v>0</v>
      </c>
      <c r="AH285" s="2">
        <v>0</v>
      </c>
      <c r="AI285" s="2"/>
      <c r="AJ285" s="2"/>
      <c r="AK285" s="2"/>
      <c r="AL285" s="2"/>
      <c r="AM285" s="2"/>
      <c r="AN285" s="2"/>
      <c r="AO285" s="2"/>
      <c r="AP285" s="2"/>
      <c r="AQ285" s="2"/>
      <c r="AR285" s="2"/>
    </row>
    <row r="286" spans="27:44">
      <c r="AA286" s="2"/>
      <c r="AB286" s="2" t="s">
        <v>0</v>
      </c>
      <c r="AC286" s="2" t="s">
        <v>1</v>
      </c>
      <c r="AD286" s="2" t="s">
        <v>2</v>
      </c>
      <c r="AE286" s="2" t="s">
        <v>4</v>
      </c>
      <c r="AF286" s="2" t="s">
        <v>13</v>
      </c>
      <c r="AG286" s="2" t="s">
        <v>3</v>
      </c>
      <c r="AH286" s="2" t="s">
        <v>14</v>
      </c>
      <c r="AI286" s="2"/>
      <c r="AJ286" s="2">
        <f>AB287</f>
        <v>-1E-3</v>
      </c>
      <c r="AK286" s="2">
        <f>AB291</f>
        <v>-1.2479000000000001E-2</v>
      </c>
      <c r="AL286" s="2">
        <f>AF289</f>
        <v>0.82</v>
      </c>
      <c r="AM286" s="2">
        <f>AB289-AB290</f>
        <v>8.2927000000000001E-2</v>
      </c>
      <c r="AN286" s="2">
        <f>AC294/AB294</f>
        <v>0.43703311958749252</v>
      </c>
      <c r="AO286" s="2">
        <f>(2*AF289/10000)^0.5/AM286</f>
        <v>0.15442797249226065</v>
      </c>
      <c r="AP286" s="2"/>
      <c r="AQ286" s="2"/>
      <c r="AR286" s="2"/>
    </row>
    <row r="287" spans="27:44">
      <c r="AA287" s="2"/>
      <c r="AB287" s="2">
        <v>-1E-3</v>
      </c>
      <c r="AC287" s="2"/>
      <c r="AD287" s="2"/>
      <c r="AE287" s="2"/>
      <c r="AF287" s="2"/>
      <c r="AG287" s="2"/>
      <c r="AH287" s="2"/>
      <c r="AI287" s="2"/>
      <c r="AJ287" s="2"/>
      <c r="AK287" s="2"/>
      <c r="AL287" s="2"/>
      <c r="AM287" s="2"/>
      <c r="AN287" s="2"/>
      <c r="AO287" s="2"/>
      <c r="AP287" s="2"/>
      <c r="AQ287" s="2"/>
      <c r="AR287" s="2"/>
    </row>
    <row r="288" spans="27:44">
      <c r="AA288" s="2" t="s">
        <v>5</v>
      </c>
      <c r="AB288" s="2">
        <v>30208</v>
      </c>
      <c r="AC288" s="2">
        <v>30208</v>
      </c>
      <c r="AD288" s="2">
        <v>30208</v>
      </c>
      <c r="AE288" s="2">
        <v>30208</v>
      </c>
      <c r="AF288" s="2">
        <v>30208</v>
      </c>
      <c r="AG288" s="2">
        <v>30208</v>
      </c>
      <c r="AH288" s="2">
        <v>30208</v>
      </c>
      <c r="AI288" s="2"/>
      <c r="AJ288" s="2"/>
      <c r="AK288" s="2"/>
      <c r="AL288" s="2"/>
      <c r="AM288" s="2"/>
      <c r="AN288" s="2"/>
      <c r="AO288" s="2"/>
      <c r="AP288" s="2"/>
      <c r="AQ288" s="2"/>
      <c r="AR288" s="2"/>
    </row>
    <row r="289" spans="27:44">
      <c r="AA289" s="2" t="s">
        <v>6</v>
      </c>
      <c r="AB289" s="2">
        <v>4.1468999999999999E-2</v>
      </c>
      <c r="AC289" s="2">
        <v>1.2370000000000001E-2</v>
      </c>
      <c r="AD289" s="2">
        <v>-0.03</v>
      </c>
      <c r="AE289" s="2">
        <v>0</v>
      </c>
      <c r="AF289" s="2">
        <v>0.82</v>
      </c>
      <c r="AG289" s="2">
        <v>0.10100000000000001</v>
      </c>
      <c r="AH289" s="2">
        <v>0</v>
      </c>
      <c r="AI289" s="2"/>
      <c r="AJ289" s="2"/>
      <c r="AK289" s="2"/>
      <c r="AL289" s="2"/>
      <c r="AM289" s="2"/>
      <c r="AN289" s="2"/>
      <c r="AO289" s="2"/>
      <c r="AP289" s="2"/>
      <c r="AQ289" s="2"/>
      <c r="AR289" s="2">
        <f>AF271</f>
        <v>0.28000000000000003</v>
      </c>
    </row>
    <row r="290" spans="27:44">
      <c r="AA290" s="2" t="s">
        <v>7</v>
      </c>
      <c r="AB290" s="2">
        <v>-4.1458000000000002E-2</v>
      </c>
      <c r="AC290" s="2">
        <v>-1.2371E-2</v>
      </c>
      <c r="AD290" s="2">
        <v>-0.03</v>
      </c>
      <c r="AE290" s="2">
        <v>0</v>
      </c>
      <c r="AF290" s="2">
        <v>0</v>
      </c>
      <c r="AG290" s="2">
        <v>0.10100000000000001</v>
      </c>
      <c r="AH290" s="2">
        <v>0</v>
      </c>
      <c r="AI290" s="2"/>
      <c r="AJ290" s="2"/>
      <c r="AK290" s="2"/>
      <c r="AL290" s="2"/>
      <c r="AM290" s="2"/>
      <c r="AN290" s="2"/>
      <c r="AO290" s="2"/>
      <c r="AP290" s="2"/>
      <c r="AQ290" s="2"/>
      <c r="AR290" s="2"/>
    </row>
    <row r="291" spans="27:44">
      <c r="AA291" s="2" t="s">
        <v>8</v>
      </c>
      <c r="AB291" s="2">
        <v>-1.2479000000000001E-2</v>
      </c>
      <c r="AC291" s="2">
        <v>-2.1999999999999999E-5</v>
      </c>
      <c r="AD291" s="2">
        <v>-0.03</v>
      </c>
      <c r="AE291" s="2">
        <v>0</v>
      </c>
      <c r="AF291" s="2">
        <v>0.26</v>
      </c>
      <c r="AG291" s="2">
        <v>0.10100000000000001</v>
      </c>
      <c r="AH291" s="2">
        <v>0</v>
      </c>
      <c r="AI291" s="2"/>
      <c r="AJ291" s="2"/>
      <c r="AK291" s="2"/>
      <c r="AL291" s="2"/>
      <c r="AM291" s="2"/>
      <c r="AN291" s="2"/>
      <c r="AO291" s="2"/>
      <c r="AP291" s="2"/>
      <c r="AQ291" s="2"/>
      <c r="AR291" s="2"/>
    </row>
    <row r="292" spans="27:44">
      <c r="AA292" s="2" t="s">
        <v>9</v>
      </c>
      <c r="AB292" s="2">
        <v>-376.96831600000002</v>
      </c>
      <c r="AC292" s="2">
        <v>-0.66393599999999997</v>
      </c>
      <c r="AD292" s="2">
        <v>-906.24</v>
      </c>
      <c r="AE292" s="2">
        <v>0</v>
      </c>
      <c r="AF292" s="2">
        <v>7731.23</v>
      </c>
      <c r="AG292" s="2">
        <v>3051.0079999999998</v>
      </c>
      <c r="AH292" s="2">
        <v>0</v>
      </c>
      <c r="AI292" s="2"/>
      <c r="AJ292" s="2"/>
      <c r="AK292" s="2"/>
      <c r="AL292" s="2"/>
      <c r="AM292" s="2"/>
      <c r="AN292" s="2"/>
      <c r="AO292" s="2"/>
      <c r="AP292" s="2"/>
      <c r="AQ292" s="2"/>
      <c r="AR292" s="2"/>
    </row>
    <row r="293" spans="27:44">
      <c r="AA293" s="2" t="s">
        <v>10</v>
      </c>
      <c r="AB293" s="2">
        <v>11.616624</v>
      </c>
      <c r="AC293" s="2">
        <v>1.320441</v>
      </c>
      <c r="AD293" s="2">
        <v>27.187200000000001</v>
      </c>
      <c r="AE293" s="2">
        <v>0</v>
      </c>
      <c r="AF293" s="2">
        <v>3990.47</v>
      </c>
      <c r="AG293" s="2">
        <v>308.15180800000002</v>
      </c>
      <c r="AH293" s="2">
        <v>0</v>
      </c>
      <c r="AI293" s="2"/>
      <c r="AJ293" s="2"/>
      <c r="AK293" s="2"/>
      <c r="AL293" s="2"/>
      <c r="AM293" s="2"/>
      <c r="AN293" s="2"/>
      <c r="AO293" s="2"/>
      <c r="AP293" s="2"/>
      <c r="AQ293" s="2"/>
      <c r="AR293" s="2"/>
    </row>
    <row r="294" spans="27:44">
      <c r="AA294" s="2" t="s">
        <v>11</v>
      </c>
      <c r="AB294" s="2">
        <v>1.5127E-2</v>
      </c>
      <c r="AC294" s="2">
        <v>6.6109999999999997E-3</v>
      </c>
      <c r="AD294" s="2">
        <v>0</v>
      </c>
      <c r="AE294" s="2">
        <v>0</v>
      </c>
      <c r="AF294" s="2">
        <v>0.26</v>
      </c>
      <c r="AG294" s="2">
        <v>0</v>
      </c>
      <c r="AH294" s="2">
        <v>0</v>
      </c>
      <c r="AI294" s="2"/>
      <c r="AJ294" s="2"/>
      <c r="AK294" s="2"/>
      <c r="AL294" s="2"/>
      <c r="AM294" s="2"/>
      <c r="AN294" s="2"/>
      <c r="AO294" s="2"/>
      <c r="AP294" s="2"/>
      <c r="AQ294" s="2"/>
      <c r="AR294" s="2"/>
    </row>
    <row r="295" spans="27:44">
      <c r="AA295" s="2" t="s">
        <v>12</v>
      </c>
      <c r="AB295" s="2">
        <v>1.5127E-2</v>
      </c>
      <c r="AC295" s="2">
        <v>6.6119999999999998E-3</v>
      </c>
      <c r="AD295" s="2">
        <v>0</v>
      </c>
      <c r="AE295" s="2">
        <v>0</v>
      </c>
      <c r="AF295" s="2">
        <v>0.26</v>
      </c>
      <c r="AG295" s="2">
        <v>0</v>
      </c>
      <c r="AH295" s="2">
        <v>0</v>
      </c>
      <c r="AI295" s="2"/>
      <c r="AJ295" s="2"/>
      <c r="AK295" s="2"/>
      <c r="AL295" s="2"/>
      <c r="AM295" s="2"/>
      <c r="AN295" s="2"/>
      <c r="AO295" s="2"/>
      <c r="AP295" s="2"/>
      <c r="AQ295" s="2"/>
      <c r="AR295" s="2"/>
    </row>
    <row r="296" spans="27:44">
      <c r="AA296" s="2"/>
      <c r="AB296" s="2" t="s">
        <v>0</v>
      </c>
      <c r="AC296" s="2" t="s">
        <v>1</v>
      </c>
      <c r="AD296" s="2" t="s">
        <v>2</v>
      </c>
      <c r="AE296" s="2" t="s">
        <v>4</v>
      </c>
      <c r="AF296" s="2" t="s">
        <v>13</v>
      </c>
      <c r="AG296" s="2" t="s">
        <v>3</v>
      </c>
      <c r="AH296" s="2" t="s">
        <v>14</v>
      </c>
      <c r="AI296" s="2"/>
      <c r="AJ296" s="2">
        <f>AB297</f>
        <v>0</v>
      </c>
      <c r="AK296" s="2">
        <f>AB301</f>
        <v>0</v>
      </c>
      <c r="AL296" s="2">
        <f>AF299</f>
        <v>0.09</v>
      </c>
      <c r="AM296" s="2">
        <f>AB299-AB300</f>
        <v>0</v>
      </c>
      <c r="AN296" s="2" t="e">
        <f>AC304/AB304</f>
        <v>#DIV/0!</v>
      </c>
      <c r="AO296" s="2" t="e">
        <f>(2*AF299/10000)^0.5/AM296</f>
        <v>#DIV/0!</v>
      </c>
      <c r="AP296" s="2"/>
      <c r="AQ296" s="2"/>
      <c r="AR296" s="2"/>
    </row>
    <row r="297" spans="27:44">
      <c r="AA297" s="2"/>
      <c r="AB297" s="2">
        <v>0</v>
      </c>
      <c r="AC297" s="2"/>
      <c r="AD297" s="2"/>
      <c r="AE297" s="2"/>
      <c r="AF297" s="2"/>
      <c r="AG297" s="2"/>
      <c r="AH297" s="2"/>
      <c r="AI297" s="2"/>
      <c r="AJ297" s="2"/>
      <c r="AK297" s="2"/>
      <c r="AL297" s="2"/>
      <c r="AM297" s="2"/>
      <c r="AN297" s="2"/>
      <c r="AO297" s="2"/>
      <c r="AP297" s="2"/>
      <c r="AQ297" s="2"/>
      <c r="AR297" s="2"/>
    </row>
    <row r="298" spans="27:44">
      <c r="AA298" s="2" t="s">
        <v>5</v>
      </c>
      <c r="AB298" s="2">
        <v>40001</v>
      </c>
      <c r="AC298" s="2">
        <v>40001</v>
      </c>
      <c r="AD298" s="2">
        <v>40001</v>
      </c>
      <c r="AE298" s="2">
        <v>40001</v>
      </c>
      <c r="AF298" s="2">
        <v>40001</v>
      </c>
      <c r="AG298" s="2">
        <v>40001</v>
      </c>
      <c r="AH298" s="2">
        <v>40001</v>
      </c>
      <c r="AI298" s="2"/>
      <c r="AJ298" s="2"/>
      <c r="AK298" s="2"/>
      <c r="AL298" s="2"/>
      <c r="AM298" s="2"/>
      <c r="AN298" s="2"/>
      <c r="AO298" s="2"/>
      <c r="AP298" s="2"/>
      <c r="AQ298" s="2"/>
      <c r="AR298" s="2"/>
    </row>
    <row r="299" spans="27:44">
      <c r="AA299" s="2" t="s">
        <v>6</v>
      </c>
      <c r="AB299" s="2">
        <v>0</v>
      </c>
      <c r="AC299" s="2">
        <v>0</v>
      </c>
      <c r="AD299" s="2">
        <v>-0.03</v>
      </c>
      <c r="AE299" s="2">
        <v>0</v>
      </c>
      <c r="AF299" s="2">
        <v>0.09</v>
      </c>
      <c r="AG299" s="2">
        <v>0.10100000000000001</v>
      </c>
      <c r="AH299" s="2">
        <v>0</v>
      </c>
      <c r="AI299" s="2"/>
      <c r="AJ299" s="2"/>
      <c r="AK299" s="2"/>
      <c r="AL299" s="2"/>
      <c r="AM299" s="2"/>
      <c r="AN299" s="2"/>
      <c r="AO299" s="2"/>
      <c r="AP299" s="2"/>
      <c r="AQ299" s="2"/>
      <c r="AR299" s="2">
        <f>AF281</f>
        <v>0.31</v>
      </c>
    </row>
    <row r="300" spans="27:44">
      <c r="AA300" s="2" t="s">
        <v>7</v>
      </c>
      <c r="AB300" s="2">
        <v>0</v>
      </c>
      <c r="AC300" s="2">
        <v>0</v>
      </c>
      <c r="AD300" s="2">
        <v>-0.03</v>
      </c>
      <c r="AE300" s="2">
        <v>0</v>
      </c>
      <c r="AF300" s="2">
        <v>0</v>
      </c>
      <c r="AG300" s="2">
        <v>0.10100000000000001</v>
      </c>
      <c r="AH300" s="2">
        <v>0</v>
      </c>
      <c r="AI300" s="2"/>
      <c r="AJ300" s="2"/>
      <c r="AK300" s="2"/>
      <c r="AL300" s="2"/>
      <c r="AM300" s="2"/>
      <c r="AN300" s="2"/>
      <c r="AO300" s="2"/>
      <c r="AP300" s="2"/>
      <c r="AQ300" s="2"/>
      <c r="AR300" s="2"/>
    </row>
    <row r="301" spans="27:44">
      <c r="AA301" s="2" t="s">
        <v>8</v>
      </c>
      <c r="AB301" s="2">
        <v>0</v>
      </c>
      <c r="AC301" s="2">
        <v>0</v>
      </c>
      <c r="AD301" s="2">
        <v>-0.03</v>
      </c>
      <c r="AE301" s="2">
        <v>0</v>
      </c>
      <c r="AF301" s="2">
        <v>0.04</v>
      </c>
      <c r="AG301" s="2">
        <v>0.10100000000000001</v>
      </c>
      <c r="AH301" s="2">
        <v>0</v>
      </c>
      <c r="AI301" s="2"/>
      <c r="AJ301" s="2"/>
      <c r="AK301" s="2"/>
      <c r="AL301" s="2"/>
      <c r="AM301" s="2"/>
      <c r="AN301" s="2"/>
      <c r="AO301" s="2"/>
      <c r="AP301" s="2"/>
      <c r="AQ301" s="2"/>
      <c r="AR301" s="2"/>
    </row>
    <row r="302" spans="27:44">
      <c r="AA302" s="2" t="s">
        <v>9</v>
      </c>
      <c r="AB302" s="2">
        <v>0</v>
      </c>
      <c r="AC302" s="2">
        <v>0</v>
      </c>
      <c r="AD302" s="2">
        <v>-1200.03</v>
      </c>
      <c r="AE302" s="2">
        <v>0</v>
      </c>
      <c r="AF302" s="2">
        <v>1729.71</v>
      </c>
      <c r="AG302" s="2">
        <v>4040.1010000000001</v>
      </c>
      <c r="AH302" s="2">
        <v>0</v>
      </c>
      <c r="AI302" s="2"/>
      <c r="AJ302" s="2"/>
      <c r="AK302" s="2"/>
      <c r="AL302" s="2"/>
      <c r="AM302" s="2"/>
      <c r="AN302" s="2"/>
      <c r="AO302" s="2"/>
      <c r="AP302" s="2"/>
      <c r="AQ302" s="2"/>
      <c r="AR302" s="2"/>
    </row>
    <row r="303" spans="27:44">
      <c r="AA303" s="2" t="s">
        <v>10</v>
      </c>
      <c r="AB303" s="2">
        <v>0</v>
      </c>
      <c r="AC303" s="2">
        <v>0</v>
      </c>
      <c r="AD303" s="2">
        <v>36.000900000000001</v>
      </c>
      <c r="AE303" s="2">
        <v>0</v>
      </c>
      <c r="AF303" s="2">
        <v>112.12</v>
      </c>
      <c r="AG303" s="2">
        <v>408.05020100000002</v>
      </c>
      <c r="AH303" s="2">
        <v>0</v>
      </c>
      <c r="AI303" s="2"/>
      <c r="AJ303" s="2"/>
      <c r="AK303" s="2"/>
      <c r="AL303" s="2"/>
      <c r="AM303" s="2"/>
      <c r="AN303" s="2"/>
      <c r="AO303" s="2"/>
      <c r="AP303" s="2"/>
      <c r="AQ303" s="2"/>
      <c r="AR303" s="2"/>
    </row>
    <row r="304" spans="27:44">
      <c r="AA304" s="2" t="s">
        <v>11</v>
      </c>
      <c r="AB304" s="2">
        <v>0</v>
      </c>
      <c r="AC304" s="2">
        <v>0</v>
      </c>
      <c r="AD304" s="2">
        <v>0</v>
      </c>
      <c r="AE304" s="2">
        <v>0</v>
      </c>
      <c r="AF304" s="2">
        <v>0.03</v>
      </c>
      <c r="AG304" s="2">
        <v>0</v>
      </c>
      <c r="AH304" s="2">
        <v>0</v>
      </c>
      <c r="AI304" s="2"/>
      <c r="AJ304" s="2"/>
      <c r="AK304" s="2"/>
      <c r="AL304" s="2"/>
      <c r="AM304" s="2"/>
      <c r="AN304" s="2"/>
      <c r="AO304" s="2"/>
      <c r="AP304" s="2"/>
      <c r="AQ304" s="2"/>
      <c r="AR304" s="2"/>
    </row>
    <row r="305" spans="27:44">
      <c r="AA305" s="2" t="s">
        <v>12</v>
      </c>
      <c r="AB305" s="2">
        <v>0</v>
      </c>
      <c r="AC305" s="2">
        <v>0</v>
      </c>
      <c r="AD305" s="2">
        <v>0</v>
      </c>
      <c r="AE305" s="2">
        <v>0</v>
      </c>
      <c r="AF305" s="2">
        <v>0.03</v>
      </c>
      <c r="AG305" s="2">
        <v>0</v>
      </c>
      <c r="AH305" s="2">
        <v>0</v>
      </c>
      <c r="AI305" s="2"/>
      <c r="AJ305" s="2"/>
      <c r="AK305" s="2"/>
      <c r="AL305" s="2"/>
      <c r="AM305" s="2"/>
      <c r="AN305" s="2"/>
      <c r="AO305" s="2"/>
      <c r="AP305" s="2"/>
      <c r="AQ305" s="2"/>
      <c r="AR305" s="2"/>
    </row>
    <row r="306" spans="27:44">
      <c r="AA306" s="2"/>
      <c r="AB306" s="2" t="s">
        <v>0</v>
      </c>
      <c r="AC306" s="2" t="s">
        <v>1</v>
      </c>
      <c r="AD306" s="2" t="s">
        <v>2</v>
      </c>
      <c r="AE306" s="2" t="s">
        <v>4</v>
      </c>
      <c r="AF306" s="2" t="s">
        <v>13</v>
      </c>
      <c r="AG306" s="2" t="s">
        <v>3</v>
      </c>
      <c r="AH306" s="2" t="s">
        <v>14</v>
      </c>
      <c r="AI306" s="2"/>
      <c r="AJ306" s="2">
        <f>AB307</f>
        <v>-1.4E-2</v>
      </c>
      <c r="AK306" s="2">
        <f>AB311</f>
        <v>-2.4850000000000001E-2</v>
      </c>
      <c r="AL306" s="2">
        <f>AF309</f>
        <v>0.44</v>
      </c>
      <c r="AM306" s="2">
        <f>AB309-AB310</f>
        <v>2.3422999999999999E-2</v>
      </c>
      <c r="AN306" s="2">
        <f>AC314/AB314</f>
        <v>0.72372227579556414</v>
      </c>
      <c r="AO306" s="2">
        <f>(2*AF309/10000)^0.5/AM306</f>
        <v>0.40049658539242877</v>
      </c>
      <c r="AP306" s="2"/>
      <c r="AQ306" s="2"/>
      <c r="AR306" s="2"/>
    </row>
    <row r="307" spans="27:44">
      <c r="AA307" s="2"/>
      <c r="AB307" s="2">
        <v>-1.4E-2</v>
      </c>
      <c r="AC307" s="2"/>
      <c r="AD307" s="2"/>
      <c r="AE307" s="2"/>
      <c r="AF307" s="2"/>
      <c r="AG307" s="2"/>
      <c r="AH307" s="2"/>
      <c r="AI307" s="2"/>
      <c r="AJ307" s="2"/>
      <c r="AK307" s="2"/>
      <c r="AL307" s="2"/>
      <c r="AM307" s="2"/>
      <c r="AN307" s="2"/>
      <c r="AO307" s="2"/>
      <c r="AP307" s="2"/>
      <c r="AQ307" s="2"/>
      <c r="AR307" s="2"/>
    </row>
    <row r="308" spans="27:44">
      <c r="AA308" s="2" t="s">
        <v>5</v>
      </c>
      <c r="AB308" s="2">
        <v>200000</v>
      </c>
      <c r="AC308" s="2">
        <v>200000</v>
      </c>
      <c r="AD308" s="2">
        <v>200000</v>
      </c>
      <c r="AE308" s="2">
        <v>200000</v>
      </c>
      <c r="AF308" s="2">
        <v>200000</v>
      </c>
      <c r="AG308" s="2">
        <v>200000</v>
      </c>
      <c r="AH308" s="2">
        <v>200000</v>
      </c>
      <c r="AI308" s="2"/>
      <c r="AJ308" s="2"/>
      <c r="AK308" s="2"/>
      <c r="AL308" s="2"/>
      <c r="AM308" s="2"/>
      <c r="AN308" s="2"/>
      <c r="AO308" s="2"/>
      <c r="AP308" s="2"/>
      <c r="AQ308" s="2"/>
      <c r="AR308" s="2"/>
    </row>
    <row r="309" spans="27:44">
      <c r="AA309" s="2" t="s">
        <v>6</v>
      </c>
      <c r="AB309" s="2">
        <v>-1.3998999999999999E-2</v>
      </c>
      <c r="AC309" s="2">
        <v>8.7650000000000002E-3</v>
      </c>
      <c r="AD309" s="2">
        <v>-0.03</v>
      </c>
      <c r="AE309" s="2">
        <v>0</v>
      </c>
      <c r="AF309" s="2">
        <v>0.44</v>
      </c>
      <c r="AG309" s="2">
        <v>0.10100000000000001</v>
      </c>
      <c r="AH309" s="2">
        <v>0</v>
      </c>
      <c r="AI309" s="2"/>
      <c r="AJ309" s="2"/>
      <c r="AK309" s="2"/>
      <c r="AL309" s="2"/>
      <c r="AM309" s="2"/>
      <c r="AN309" s="2"/>
      <c r="AO309" s="2"/>
      <c r="AP309" s="2"/>
      <c r="AQ309" s="2"/>
      <c r="AR309" s="2">
        <f>AF291</f>
        <v>0.26</v>
      </c>
    </row>
    <row r="310" spans="27:44">
      <c r="AA310" s="2" t="s">
        <v>7</v>
      </c>
      <c r="AB310" s="2">
        <v>-3.7421999999999997E-2</v>
      </c>
      <c r="AC310" s="2">
        <v>-8.7650000000000002E-3</v>
      </c>
      <c r="AD310" s="2">
        <v>-0.03</v>
      </c>
      <c r="AE310" s="2">
        <v>0</v>
      </c>
      <c r="AF310" s="2">
        <v>0</v>
      </c>
      <c r="AG310" s="2">
        <v>0.10100000000000001</v>
      </c>
      <c r="AH310" s="2">
        <v>0</v>
      </c>
      <c r="AI310" s="2"/>
      <c r="AJ310" s="2"/>
      <c r="AK310" s="2"/>
      <c r="AL310" s="2"/>
      <c r="AM310" s="2"/>
      <c r="AN310" s="2"/>
      <c r="AO310" s="2"/>
      <c r="AP310" s="2"/>
      <c r="AQ310" s="2"/>
      <c r="AR310" s="2"/>
    </row>
    <row r="311" spans="27:44">
      <c r="AA311" s="2" t="s">
        <v>8</v>
      </c>
      <c r="AB311" s="2">
        <v>-2.4850000000000001E-2</v>
      </c>
      <c r="AC311" s="2">
        <v>-1.2E-5</v>
      </c>
      <c r="AD311" s="2">
        <v>-0.03</v>
      </c>
      <c r="AE311" s="2">
        <v>0</v>
      </c>
      <c r="AF311" s="2">
        <v>0.21</v>
      </c>
      <c r="AG311" s="2">
        <v>0.10100000000000001</v>
      </c>
      <c r="AH311" s="2">
        <v>0</v>
      </c>
      <c r="AI311" s="2"/>
      <c r="AJ311" s="2"/>
      <c r="AK311" s="2"/>
      <c r="AL311" s="2"/>
      <c r="AM311" s="2"/>
      <c r="AN311" s="2"/>
      <c r="AO311" s="2"/>
      <c r="AP311" s="2"/>
      <c r="AQ311" s="2"/>
      <c r="AR311" s="2"/>
    </row>
    <row r="312" spans="27:44">
      <c r="AA312" s="2" t="s">
        <v>9</v>
      </c>
      <c r="AB312" s="2">
        <v>-4970.0232550000001</v>
      </c>
      <c r="AC312" s="2">
        <v>-2.339807</v>
      </c>
      <c r="AD312" s="2">
        <v>-6000</v>
      </c>
      <c r="AE312" s="2">
        <v>0</v>
      </c>
      <c r="AF312" s="2">
        <v>41852.949999999997</v>
      </c>
      <c r="AG312" s="2">
        <v>20200</v>
      </c>
      <c r="AH312" s="2">
        <v>0</v>
      </c>
      <c r="AI312" s="2"/>
      <c r="AJ312" s="2"/>
      <c r="AK312" s="2"/>
      <c r="AL312" s="2"/>
      <c r="AM312" s="2"/>
      <c r="AN312" s="2"/>
      <c r="AO312" s="2"/>
      <c r="AP312" s="2"/>
      <c r="AQ312" s="2"/>
      <c r="AR312" s="2"/>
    </row>
    <row r="313" spans="27:44">
      <c r="AA313" s="2" t="s">
        <v>10</v>
      </c>
      <c r="AB313" s="2">
        <v>137.271939</v>
      </c>
      <c r="AC313" s="2">
        <v>7.2090329999999998</v>
      </c>
      <c r="AD313" s="2">
        <v>180</v>
      </c>
      <c r="AE313" s="2">
        <v>0</v>
      </c>
      <c r="AF313" s="2">
        <v>12456.82</v>
      </c>
      <c r="AG313" s="2">
        <v>2040.2</v>
      </c>
      <c r="AH313" s="2">
        <v>0</v>
      </c>
      <c r="AI313" s="2"/>
      <c r="AJ313" s="2"/>
      <c r="AK313" s="2"/>
      <c r="AL313" s="2"/>
      <c r="AM313" s="2"/>
      <c r="AN313" s="2"/>
      <c r="AO313" s="2"/>
      <c r="AP313" s="2"/>
      <c r="AQ313" s="2"/>
      <c r="AR313" s="2"/>
    </row>
    <row r="314" spans="27:44">
      <c r="AA314" s="2" t="s">
        <v>11</v>
      </c>
      <c r="AB314" s="2">
        <v>8.2959999999999996E-3</v>
      </c>
      <c r="AC314" s="2">
        <v>6.0039999999999998E-3</v>
      </c>
      <c r="AD314" s="2">
        <v>0</v>
      </c>
      <c r="AE314" s="2">
        <v>0</v>
      </c>
      <c r="AF314" s="2">
        <v>0.14000000000000001</v>
      </c>
      <c r="AG314" s="2">
        <v>0</v>
      </c>
      <c r="AH314" s="2">
        <v>0</v>
      </c>
      <c r="AI314" s="2"/>
      <c r="AJ314" s="2"/>
      <c r="AK314" s="2"/>
      <c r="AL314" s="2"/>
      <c r="AM314" s="2"/>
      <c r="AN314" s="2"/>
      <c r="AO314" s="2"/>
      <c r="AP314" s="2"/>
      <c r="AQ314" s="2"/>
      <c r="AR314" s="2"/>
    </row>
    <row r="315" spans="27:44">
      <c r="AA315" s="2" t="s">
        <v>12</v>
      </c>
      <c r="AB315" s="2">
        <v>8.2959999999999996E-3</v>
      </c>
      <c r="AC315" s="2">
        <v>6.0039999999999998E-3</v>
      </c>
      <c r="AD315" s="2">
        <v>0</v>
      </c>
      <c r="AE315" s="2">
        <v>0</v>
      </c>
      <c r="AF315" s="2">
        <v>0.14000000000000001</v>
      </c>
      <c r="AG315" s="2">
        <v>0</v>
      </c>
      <c r="AH315" s="2">
        <v>0</v>
      </c>
      <c r="AI315" s="2"/>
      <c r="AJ315" s="2"/>
      <c r="AK315" s="2"/>
      <c r="AL315" s="2"/>
      <c r="AM315" s="2"/>
      <c r="AN315" s="2"/>
      <c r="AO315" s="2"/>
      <c r="AP315" s="2"/>
      <c r="AQ315" s="2"/>
      <c r="AR315" s="2"/>
    </row>
    <row r="316" spans="27:44">
      <c r="AA316" s="2"/>
      <c r="AB316" s="2" t="s">
        <v>0</v>
      </c>
      <c r="AC316" s="2" t="s">
        <v>1</v>
      </c>
      <c r="AD316" s="2" t="s">
        <v>2</v>
      </c>
      <c r="AE316" s="2" t="s">
        <v>4</v>
      </c>
      <c r="AF316" s="2" t="s">
        <v>13</v>
      </c>
      <c r="AG316" s="2" t="s">
        <v>3</v>
      </c>
      <c r="AH316" s="2" t="s">
        <v>14</v>
      </c>
      <c r="AI316" s="2"/>
      <c r="AJ316" s="2">
        <f>AB317</f>
        <v>-1.2999999999999999E-2</v>
      </c>
      <c r="AK316" s="2">
        <f>AB321</f>
        <v>-2.4462000000000001E-2</v>
      </c>
      <c r="AL316" s="2">
        <f>AF319</f>
        <v>0.48</v>
      </c>
      <c r="AM316" s="2">
        <f>AB319-AB320</f>
        <v>2.4971E-2</v>
      </c>
      <c r="AN316" s="2">
        <f>AC324/AB324</f>
        <v>0.71229934433642328</v>
      </c>
      <c r="AO316" s="2">
        <f>(2*AF319/10000)^0.5/AM316</f>
        <v>0.392373512119367</v>
      </c>
      <c r="AP316" s="2"/>
      <c r="AQ316" s="2"/>
      <c r="AR316" s="2"/>
    </row>
    <row r="317" spans="27:44">
      <c r="AA317" s="2"/>
      <c r="AB317" s="2">
        <v>-1.2999999999999999E-2</v>
      </c>
      <c r="AC317" s="2"/>
      <c r="AD317" s="2"/>
      <c r="AE317" s="2"/>
      <c r="AF317" s="2"/>
      <c r="AG317" s="2"/>
      <c r="AH317" s="2"/>
      <c r="AI317" s="2"/>
      <c r="AJ317" s="2"/>
      <c r="AK317" s="2"/>
      <c r="AL317" s="2"/>
      <c r="AM317" s="2"/>
      <c r="AN317" s="2"/>
      <c r="AO317" s="2"/>
      <c r="AP317" s="2"/>
      <c r="AQ317" s="2"/>
      <c r="AR317" s="2"/>
    </row>
    <row r="318" spans="27:44">
      <c r="AA318" s="2" t="s">
        <v>5</v>
      </c>
      <c r="AB318" s="2">
        <v>200000</v>
      </c>
      <c r="AC318" s="2">
        <v>200000</v>
      </c>
      <c r="AD318" s="2">
        <v>200000</v>
      </c>
      <c r="AE318" s="2">
        <v>200000</v>
      </c>
      <c r="AF318" s="2">
        <v>200000</v>
      </c>
      <c r="AG318" s="2">
        <v>200000</v>
      </c>
      <c r="AH318" s="2">
        <v>200000</v>
      </c>
      <c r="AI318" s="2"/>
      <c r="AJ318" s="2"/>
      <c r="AK318" s="2"/>
      <c r="AL318" s="2"/>
      <c r="AM318" s="2"/>
      <c r="AN318" s="2"/>
      <c r="AO318" s="2"/>
      <c r="AP318" s="2"/>
      <c r="AQ318" s="2"/>
      <c r="AR318" s="2"/>
    </row>
    <row r="319" spans="27:44">
      <c r="AA319" s="2" t="s">
        <v>6</v>
      </c>
      <c r="AB319" s="2">
        <v>-1.2995E-2</v>
      </c>
      <c r="AC319" s="2">
        <v>9.247E-3</v>
      </c>
      <c r="AD319" s="2">
        <v>-0.03</v>
      </c>
      <c r="AE319" s="2">
        <v>0</v>
      </c>
      <c r="AF319" s="2">
        <v>0.48</v>
      </c>
      <c r="AG319" s="2">
        <v>0.10100000000000001</v>
      </c>
      <c r="AH319" s="2">
        <v>0</v>
      </c>
      <c r="AI319" s="2"/>
      <c r="AJ319" s="2"/>
      <c r="AK319" s="2"/>
      <c r="AL319" s="2"/>
      <c r="AM319" s="2"/>
      <c r="AN319" s="2"/>
      <c r="AO319" s="2"/>
      <c r="AP319" s="2"/>
      <c r="AQ319" s="2"/>
      <c r="AR319" s="2">
        <f>AF301</f>
        <v>0.04</v>
      </c>
    </row>
    <row r="320" spans="27:44">
      <c r="AA320" s="2" t="s">
        <v>7</v>
      </c>
      <c r="AB320" s="2">
        <v>-3.7966E-2</v>
      </c>
      <c r="AC320" s="2">
        <v>-9.247E-3</v>
      </c>
      <c r="AD320" s="2">
        <v>-0.03</v>
      </c>
      <c r="AE320" s="2">
        <v>0</v>
      </c>
      <c r="AF320" s="2">
        <v>0</v>
      </c>
      <c r="AG320" s="2">
        <v>0.10100000000000001</v>
      </c>
      <c r="AH320" s="2">
        <v>0</v>
      </c>
      <c r="AI320" s="2"/>
      <c r="AJ320" s="2"/>
      <c r="AK320" s="2"/>
      <c r="AL320" s="2"/>
      <c r="AM320" s="2"/>
      <c r="AN320" s="2"/>
      <c r="AO320" s="2"/>
      <c r="AP320" s="2"/>
      <c r="AQ320" s="2"/>
      <c r="AR320" s="2"/>
    </row>
    <row r="321" spans="27:44">
      <c r="AA321" s="2" t="s">
        <v>8</v>
      </c>
      <c r="AB321" s="2">
        <v>-2.4462000000000001E-2</v>
      </c>
      <c r="AC321" s="2">
        <v>-1.2E-5</v>
      </c>
      <c r="AD321" s="2">
        <v>-0.03</v>
      </c>
      <c r="AE321" s="2">
        <v>0</v>
      </c>
      <c r="AF321" s="2">
        <v>0.23</v>
      </c>
      <c r="AG321" s="2">
        <v>0.10100000000000001</v>
      </c>
      <c r="AH321" s="2">
        <v>0</v>
      </c>
      <c r="AI321" s="2"/>
      <c r="AJ321" s="2"/>
      <c r="AK321" s="2"/>
      <c r="AL321" s="2"/>
      <c r="AM321" s="2"/>
      <c r="AN321" s="2"/>
      <c r="AO321" s="2"/>
      <c r="AP321" s="2"/>
      <c r="AQ321" s="2"/>
      <c r="AR321" s="2"/>
    </row>
    <row r="322" spans="27:44">
      <c r="AA322" s="2" t="s">
        <v>9</v>
      </c>
      <c r="AB322" s="2">
        <v>-4892.3679570000004</v>
      </c>
      <c r="AC322" s="2">
        <v>-2.4904359999999999</v>
      </c>
      <c r="AD322" s="2">
        <v>-6000</v>
      </c>
      <c r="AE322" s="2">
        <v>0</v>
      </c>
      <c r="AF322" s="2">
        <v>45621.02</v>
      </c>
      <c r="AG322" s="2">
        <v>20200</v>
      </c>
      <c r="AH322" s="2">
        <v>0</v>
      </c>
      <c r="AI322" s="2"/>
      <c r="AJ322" s="2"/>
      <c r="AK322" s="2"/>
      <c r="AL322" s="2"/>
      <c r="AM322" s="2"/>
      <c r="AN322" s="2"/>
      <c r="AO322" s="2"/>
      <c r="AP322" s="2"/>
      <c r="AQ322" s="2"/>
      <c r="AR322" s="2"/>
    </row>
    <row r="323" spans="27:44">
      <c r="AA323" s="2" t="s">
        <v>10</v>
      </c>
      <c r="AB323" s="2">
        <v>135.326109</v>
      </c>
      <c r="AC323" s="2">
        <v>7.9412539999999998</v>
      </c>
      <c r="AD323" s="2">
        <v>180</v>
      </c>
      <c r="AE323" s="2">
        <v>0</v>
      </c>
      <c r="AF323" s="2">
        <v>14972.2</v>
      </c>
      <c r="AG323" s="2">
        <v>2040.2</v>
      </c>
      <c r="AH323" s="2">
        <v>0</v>
      </c>
      <c r="AI323" s="2"/>
      <c r="AJ323" s="2"/>
      <c r="AK323" s="2"/>
      <c r="AL323" s="2"/>
      <c r="AM323" s="2"/>
      <c r="AN323" s="2"/>
      <c r="AO323" s="2"/>
      <c r="AP323" s="2"/>
      <c r="AQ323" s="2"/>
      <c r="AR323" s="2"/>
    </row>
    <row r="324" spans="27:44">
      <c r="AA324" s="2" t="s">
        <v>11</v>
      </c>
      <c r="AB324" s="2">
        <v>8.8459999999999997E-3</v>
      </c>
      <c r="AC324" s="2">
        <v>6.3010000000000002E-3</v>
      </c>
      <c r="AD324" s="2">
        <v>0</v>
      </c>
      <c r="AE324" s="2">
        <v>0</v>
      </c>
      <c r="AF324" s="2">
        <v>0.15</v>
      </c>
      <c r="AG324" s="2">
        <v>0</v>
      </c>
      <c r="AH324" s="2">
        <v>0</v>
      </c>
      <c r="AI324" s="2"/>
      <c r="AJ324" s="2"/>
      <c r="AK324" s="2"/>
      <c r="AL324" s="2"/>
      <c r="AM324" s="2"/>
      <c r="AN324" s="2"/>
      <c r="AO324" s="2"/>
      <c r="AP324" s="2"/>
      <c r="AQ324" s="2"/>
      <c r="AR324" s="2"/>
    </row>
    <row r="325" spans="27:44">
      <c r="AA325" s="2" t="s">
        <v>12</v>
      </c>
      <c r="AB325" s="2">
        <v>8.8459999999999997E-3</v>
      </c>
      <c r="AC325" s="2">
        <v>6.3010000000000002E-3</v>
      </c>
      <c r="AD325" s="2">
        <v>0</v>
      </c>
      <c r="AE325" s="2">
        <v>0</v>
      </c>
      <c r="AF325" s="2">
        <v>0.15</v>
      </c>
      <c r="AG325" s="2">
        <v>0</v>
      </c>
      <c r="AH325" s="2">
        <v>0</v>
      </c>
      <c r="AI325" s="2"/>
      <c r="AJ325" s="2"/>
      <c r="AK325" s="2"/>
      <c r="AL325" s="2"/>
      <c r="AM325" s="2"/>
      <c r="AN325" s="2"/>
      <c r="AO325" s="2"/>
      <c r="AP325" s="2"/>
      <c r="AQ325" s="2"/>
      <c r="AR325" s="2"/>
    </row>
    <row r="326" spans="27:44">
      <c r="AA326" s="2"/>
      <c r="AB326" s="2" t="s">
        <v>0</v>
      </c>
      <c r="AC326" s="2" t="s">
        <v>1</v>
      </c>
      <c r="AD326" s="2" t="s">
        <v>2</v>
      </c>
      <c r="AE326" s="2" t="s">
        <v>4</v>
      </c>
      <c r="AF326" s="2" t="s">
        <v>13</v>
      </c>
      <c r="AG326" s="2" t="s">
        <v>3</v>
      </c>
      <c r="AH326" s="2" t="s">
        <v>14</v>
      </c>
      <c r="AI326" s="2"/>
      <c r="AJ326" s="2">
        <f>AB327</f>
        <v>-1.2E-2</v>
      </c>
      <c r="AK326" s="2">
        <f>AB331</f>
        <v>-2.4008000000000002E-2</v>
      </c>
      <c r="AL326" s="2">
        <f>AF329</f>
        <v>0.51</v>
      </c>
      <c r="AM326" s="2">
        <f>AB329-AB330</f>
        <v>2.6613999999999999E-2</v>
      </c>
      <c r="AN326" s="2">
        <f>AC334/AB334</f>
        <v>0.69977666702116348</v>
      </c>
      <c r="AO326" s="2">
        <f>(2*AF329/10000)^0.5/AM326</f>
        <v>0.37948090998579986</v>
      </c>
      <c r="AP326" s="2"/>
      <c r="AQ326" s="2"/>
      <c r="AR326" s="2"/>
    </row>
    <row r="327" spans="27:44">
      <c r="AA327" s="2"/>
      <c r="AB327" s="2">
        <v>-1.2E-2</v>
      </c>
      <c r="AC327" s="2"/>
      <c r="AD327" s="2"/>
      <c r="AE327" s="2"/>
      <c r="AF327" s="2"/>
      <c r="AG327" s="2"/>
      <c r="AH327" s="2"/>
      <c r="AI327" s="2"/>
      <c r="AJ327" s="2"/>
      <c r="AK327" s="2"/>
      <c r="AL327" s="2"/>
      <c r="AM327" s="2"/>
      <c r="AN327" s="2"/>
      <c r="AO327" s="2"/>
      <c r="AP327" s="2"/>
      <c r="AQ327" s="2"/>
      <c r="AR327" s="2"/>
    </row>
    <row r="328" spans="27:44">
      <c r="AA328" s="2" t="s">
        <v>5</v>
      </c>
      <c r="AB328" s="2">
        <v>200000</v>
      </c>
      <c r="AC328" s="2">
        <v>200000</v>
      </c>
      <c r="AD328" s="2">
        <v>200000</v>
      </c>
      <c r="AE328" s="2">
        <v>200000</v>
      </c>
      <c r="AF328" s="2">
        <v>200000</v>
      </c>
      <c r="AG328" s="2">
        <v>200000</v>
      </c>
      <c r="AH328" s="2">
        <v>200000</v>
      </c>
      <c r="AI328" s="2"/>
      <c r="AJ328" s="2"/>
      <c r="AK328" s="2"/>
      <c r="AL328" s="2"/>
      <c r="AM328" s="2"/>
      <c r="AN328" s="2"/>
      <c r="AO328" s="2"/>
      <c r="AP328" s="2"/>
      <c r="AQ328" s="2"/>
      <c r="AR328" s="2"/>
    </row>
    <row r="329" spans="27:44">
      <c r="AA329" s="2" t="s">
        <v>6</v>
      </c>
      <c r="AB329" s="2">
        <v>-1.1887E-2</v>
      </c>
      <c r="AC329" s="2">
        <v>9.7300000000000008E-3</v>
      </c>
      <c r="AD329" s="2">
        <v>-0.03</v>
      </c>
      <c r="AE329" s="2">
        <v>0</v>
      </c>
      <c r="AF329" s="2">
        <v>0.51</v>
      </c>
      <c r="AG329" s="2">
        <v>0.10100000000000001</v>
      </c>
      <c r="AH329" s="2">
        <v>0</v>
      </c>
      <c r="AI329" s="2"/>
      <c r="AJ329" s="2"/>
      <c r="AK329" s="2"/>
      <c r="AL329" s="2"/>
      <c r="AM329" s="2"/>
      <c r="AN329" s="2"/>
      <c r="AO329" s="2"/>
      <c r="AP329" s="2"/>
      <c r="AQ329" s="2"/>
      <c r="AR329" s="2">
        <f>AF311</f>
        <v>0.21</v>
      </c>
    </row>
    <row r="330" spans="27:44">
      <c r="AA330" s="2" t="s">
        <v>7</v>
      </c>
      <c r="AB330" s="2">
        <v>-3.8501000000000001E-2</v>
      </c>
      <c r="AC330" s="2">
        <v>-9.7300000000000008E-3</v>
      </c>
      <c r="AD330" s="2">
        <v>-0.03</v>
      </c>
      <c r="AE330" s="2">
        <v>0</v>
      </c>
      <c r="AF330" s="2">
        <v>0</v>
      </c>
      <c r="AG330" s="2">
        <v>0.10100000000000001</v>
      </c>
      <c r="AH330" s="2">
        <v>0</v>
      </c>
      <c r="AI330" s="2"/>
      <c r="AJ330" s="2"/>
      <c r="AK330" s="2"/>
      <c r="AL330" s="2"/>
      <c r="AM330" s="2"/>
      <c r="AN330" s="2"/>
      <c r="AO330" s="2"/>
      <c r="AP330" s="2"/>
      <c r="AQ330" s="2"/>
      <c r="AR330" s="2"/>
    </row>
    <row r="331" spans="27:44">
      <c r="AA331" s="2" t="s">
        <v>8</v>
      </c>
      <c r="AB331" s="2">
        <v>-2.4008000000000002E-2</v>
      </c>
      <c r="AC331" s="2">
        <v>0</v>
      </c>
      <c r="AD331" s="2">
        <v>-0.03</v>
      </c>
      <c r="AE331" s="2">
        <v>0</v>
      </c>
      <c r="AF331" s="2">
        <v>0.25</v>
      </c>
      <c r="AG331" s="2">
        <v>0.10100000000000001</v>
      </c>
      <c r="AH331" s="2">
        <v>0</v>
      </c>
      <c r="AI331" s="2"/>
      <c r="AJ331" s="2"/>
      <c r="AK331" s="2"/>
      <c r="AL331" s="2"/>
      <c r="AM331" s="2"/>
      <c r="AN331" s="2"/>
      <c r="AO331" s="2"/>
      <c r="AP331" s="2"/>
      <c r="AQ331" s="2"/>
      <c r="AR331" s="2"/>
    </row>
    <row r="332" spans="27:44">
      <c r="AA332" s="2" t="s">
        <v>9</v>
      </c>
      <c r="AB332" s="2">
        <v>-4801.6462799999999</v>
      </c>
      <c r="AC332" s="2">
        <v>-7.8570000000000001E-2</v>
      </c>
      <c r="AD332" s="2">
        <v>-6000</v>
      </c>
      <c r="AE332" s="2">
        <v>0</v>
      </c>
      <c r="AF332" s="2">
        <v>49145.21</v>
      </c>
      <c r="AG332" s="2">
        <v>20200</v>
      </c>
      <c r="AH332" s="2">
        <v>0</v>
      </c>
      <c r="AI332" s="2"/>
      <c r="AJ332" s="2"/>
      <c r="AK332" s="2"/>
      <c r="AL332" s="2"/>
      <c r="AM332" s="2"/>
      <c r="AN332" s="2"/>
      <c r="AO332" s="2"/>
      <c r="AP332" s="2"/>
      <c r="AQ332" s="2"/>
      <c r="AR332" s="2"/>
    </row>
    <row r="333" spans="27:44">
      <c r="AA333" s="2" t="s">
        <v>10</v>
      </c>
      <c r="AB333" s="2">
        <v>132.96292399999999</v>
      </c>
      <c r="AC333" s="2">
        <v>8.6586119999999998</v>
      </c>
      <c r="AD333" s="2">
        <v>180</v>
      </c>
      <c r="AE333" s="2">
        <v>0</v>
      </c>
      <c r="AF333" s="2">
        <v>17612.099999999999</v>
      </c>
      <c r="AG333" s="2">
        <v>2040.2</v>
      </c>
      <c r="AH333" s="2">
        <v>0</v>
      </c>
      <c r="AI333" s="2"/>
      <c r="AJ333" s="2"/>
      <c r="AK333" s="2"/>
      <c r="AL333" s="2"/>
      <c r="AM333" s="2"/>
      <c r="AN333" s="2"/>
      <c r="AO333" s="2"/>
      <c r="AP333" s="2"/>
      <c r="AQ333" s="2"/>
      <c r="AR333" s="2"/>
    </row>
    <row r="334" spans="27:44">
      <c r="AA334" s="2" t="s">
        <v>11</v>
      </c>
      <c r="AB334" s="2">
        <v>9.4029999999999999E-3</v>
      </c>
      <c r="AC334" s="2">
        <v>6.5799999999999999E-3</v>
      </c>
      <c r="AD334" s="2">
        <v>0</v>
      </c>
      <c r="AE334" s="2">
        <v>0</v>
      </c>
      <c r="AF334" s="2">
        <v>0.17</v>
      </c>
      <c r="AG334" s="2">
        <v>0</v>
      </c>
      <c r="AH334" s="2">
        <v>0</v>
      </c>
      <c r="AI334" s="2"/>
      <c r="AJ334" s="2"/>
      <c r="AK334" s="2"/>
      <c r="AL334" s="2"/>
      <c r="AM334" s="2"/>
      <c r="AN334" s="2"/>
      <c r="AO334" s="2"/>
      <c r="AP334" s="2"/>
      <c r="AQ334" s="2"/>
      <c r="AR334" s="2"/>
    </row>
    <row r="335" spans="27:44">
      <c r="AA335" s="2" t="s">
        <v>12</v>
      </c>
      <c r="AB335" s="2">
        <v>9.4029999999999999E-3</v>
      </c>
      <c r="AC335" s="2">
        <v>6.5799999999999999E-3</v>
      </c>
      <c r="AD335" s="2">
        <v>0</v>
      </c>
      <c r="AE335" s="2">
        <v>0</v>
      </c>
      <c r="AF335" s="2">
        <v>0.17</v>
      </c>
      <c r="AG335" s="2">
        <v>0</v>
      </c>
      <c r="AH335" s="2">
        <v>0</v>
      </c>
      <c r="AI335" s="2"/>
      <c r="AJ335" s="2"/>
      <c r="AK335" s="2"/>
      <c r="AL335" s="2"/>
      <c r="AM335" s="2"/>
      <c r="AN335" s="2"/>
      <c r="AO335" s="2"/>
      <c r="AP335" s="2"/>
      <c r="AQ335" s="2"/>
      <c r="AR335" s="2"/>
    </row>
    <row r="336" spans="27:44">
      <c r="AA336" s="2"/>
      <c r="AB336" s="2" t="s">
        <v>0</v>
      </c>
      <c r="AC336" s="2" t="s">
        <v>1</v>
      </c>
      <c r="AD336" s="2" t="s">
        <v>2</v>
      </c>
      <c r="AE336" s="2" t="s">
        <v>4</v>
      </c>
      <c r="AF336" s="2" t="s">
        <v>13</v>
      </c>
      <c r="AG336" s="2" t="s">
        <v>3</v>
      </c>
      <c r="AH336" s="2" t="s">
        <v>14</v>
      </c>
      <c r="AI336" s="2"/>
      <c r="AJ336" s="2"/>
      <c r="AK336" s="2"/>
      <c r="AL336" s="2"/>
      <c r="AM336" s="2"/>
      <c r="AN336" s="2"/>
      <c r="AO336" s="2"/>
      <c r="AP336" s="2"/>
      <c r="AQ336" s="2"/>
      <c r="AR336" s="2"/>
    </row>
    <row r="337" spans="27:44">
      <c r="AA337" s="2"/>
      <c r="AB337" s="2">
        <v>-8.0000000000000002E-3</v>
      </c>
      <c r="AC337" s="2"/>
      <c r="AD337" s="2"/>
      <c r="AE337" s="2"/>
      <c r="AF337" s="2"/>
      <c r="AG337" s="2"/>
      <c r="AH337" s="2"/>
      <c r="AI337" s="2"/>
      <c r="AJ337" s="2">
        <f>AB338</f>
        <v>200000</v>
      </c>
      <c r="AK337" s="2">
        <f>AB342</f>
        <v>-4371.1876199999997</v>
      </c>
      <c r="AL337" s="2">
        <f>AF340</f>
        <v>0</v>
      </c>
      <c r="AM337" s="2">
        <f>AB340-AB341</f>
        <v>-1.8271999999999997E-2</v>
      </c>
      <c r="AN337" s="2">
        <f>AC345/AB345</f>
        <v>0.64266877637130793</v>
      </c>
      <c r="AO337" s="2">
        <f>(2*AF340/10000)^0.5/AM337</f>
        <v>0</v>
      </c>
      <c r="AP337" s="2"/>
      <c r="AQ337" s="2"/>
      <c r="AR337" s="2"/>
    </row>
    <row r="338" spans="27:44">
      <c r="AA338" s="2" t="s">
        <v>5</v>
      </c>
      <c r="AB338" s="2">
        <v>200000</v>
      </c>
      <c r="AC338" s="2">
        <v>200000</v>
      </c>
      <c r="AD338" s="2">
        <v>200000</v>
      </c>
      <c r="AE338" s="2">
        <v>200000</v>
      </c>
      <c r="AF338" s="2">
        <v>200000</v>
      </c>
      <c r="AG338" s="2">
        <v>200000</v>
      </c>
      <c r="AH338" s="2">
        <v>200000</v>
      </c>
      <c r="AI338" s="2"/>
      <c r="AJ338" s="2"/>
      <c r="AK338" s="2"/>
      <c r="AL338" s="2"/>
      <c r="AM338" s="2"/>
      <c r="AN338" s="2"/>
      <c r="AO338" s="2"/>
      <c r="AP338" s="2"/>
      <c r="AQ338" s="2"/>
      <c r="AR338" s="2"/>
    </row>
    <row r="339" spans="27:44">
      <c r="AA339" s="2" t="s">
        <v>6</v>
      </c>
      <c r="AB339" s="2">
        <v>-7.9690000000000004E-3</v>
      </c>
      <c r="AC339" s="2">
        <v>1.1172E-2</v>
      </c>
      <c r="AD339" s="2">
        <v>-0.03</v>
      </c>
      <c r="AE339" s="2">
        <v>0</v>
      </c>
      <c r="AF339" s="2">
        <v>0.68</v>
      </c>
      <c r="AG339" s="2">
        <v>0.10100000000000001</v>
      </c>
      <c r="AH339" s="2">
        <v>0</v>
      </c>
      <c r="AI339" s="2"/>
      <c r="AJ339" s="2"/>
      <c r="AK339" s="2"/>
      <c r="AL339" s="2"/>
      <c r="AM339" s="2"/>
      <c r="AN339" s="2"/>
      <c r="AO339" s="2"/>
      <c r="AP339" s="2"/>
      <c r="AQ339" s="2"/>
      <c r="AR339" s="2">
        <f>AF321</f>
        <v>0.23</v>
      </c>
    </row>
    <row r="340" spans="27:44">
      <c r="AA340" s="2" t="s">
        <v>7</v>
      </c>
      <c r="AB340" s="2">
        <v>-4.0127999999999997E-2</v>
      </c>
      <c r="AC340" s="2">
        <v>-1.1172E-2</v>
      </c>
      <c r="AD340" s="2">
        <v>-0.03</v>
      </c>
      <c r="AE340" s="2">
        <v>0</v>
      </c>
      <c r="AF340" s="2">
        <v>0</v>
      </c>
      <c r="AG340" s="2">
        <v>0.10100000000000001</v>
      </c>
      <c r="AH340" s="2">
        <v>0</v>
      </c>
      <c r="AI340" s="2"/>
      <c r="AJ340" s="2"/>
      <c r="AK340" s="2"/>
      <c r="AL340" s="2"/>
      <c r="AM340" s="2"/>
      <c r="AN340" s="2"/>
      <c r="AO340" s="2"/>
      <c r="AP340" s="2"/>
      <c r="AQ340" s="2"/>
      <c r="AR340" s="2"/>
    </row>
    <row r="341" spans="27:44">
      <c r="AA341" s="2" t="s">
        <v>8</v>
      </c>
      <c r="AB341" s="2">
        <v>-2.1856E-2</v>
      </c>
      <c r="AC341" s="2">
        <v>-3.0000000000000001E-6</v>
      </c>
      <c r="AD341" s="2">
        <v>-0.03</v>
      </c>
      <c r="AE341" s="2">
        <v>0</v>
      </c>
      <c r="AF341" s="2">
        <v>0.3</v>
      </c>
      <c r="AG341" s="2">
        <v>0.10100000000000001</v>
      </c>
      <c r="AH341" s="2">
        <v>0</v>
      </c>
      <c r="AI341" s="2"/>
      <c r="AJ341" s="2"/>
      <c r="AK341" s="2"/>
      <c r="AL341" s="2"/>
      <c r="AM341" s="2"/>
      <c r="AN341" s="2"/>
      <c r="AO341" s="2"/>
      <c r="AP341" s="2"/>
      <c r="AQ341" s="2"/>
      <c r="AR341" s="2"/>
    </row>
    <row r="342" spans="27:44">
      <c r="AA342" s="2" t="s">
        <v>9</v>
      </c>
      <c r="AB342" s="2">
        <v>-4371.1876199999997</v>
      </c>
      <c r="AC342" s="2">
        <v>-0.60000100000000001</v>
      </c>
      <c r="AD342" s="2">
        <v>-6000</v>
      </c>
      <c r="AE342" s="2">
        <v>0</v>
      </c>
      <c r="AF342" s="2">
        <v>59909</v>
      </c>
      <c r="AG342" s="2">
        <v>20200</v>
      </c>
      <c r="AH342" s="2">
        <v>0</v>
      </c>
      <c r="AI342" s="2"/>
      <c r="AJ342" s="2"/>
      <c r="AK342" s="2"/>
      <c r="AL342" s="2"/>
      <c r="AM342" s="2"/>
      <c r="AN342" s="2"/>
      <c r="AO342" s="2"/>
      <c r="AP342" s="2"/>
      <c r="AQ342" s="2"/>
      <c r="AR342" s="2"/>
    </row>
    <row r="343" spans="27:44">
      <c r="AA343" s="2" t="s">
        <v>10</v>
      </c>
      <c r="AB343" s="2">
        <v>121.41785</v>
      </c>
      <c r="AC343" s="2">
        <v>10.690904</v>
      </c>
      <c r="AD343" s="2">
        <v>180</v>
      </c>
      <c r="AE343" s="2">
        <v>0</v>
      </c>
      <c r="AF343" s="2">
        <v>27558.93</v>
      </c>
      <c r="AG343" s="2">
        <v>2040.2</v>
      </c>
      <c r="AH343" s="2">
        <v>0</v>
      </c>
      <c r="AI343" s="2"/>
      <c r="AJ343" s="2"/>
      <c r="AK343" s="2"/>
      <c r="AL343" s="2"/>
      <c r="AM343" s="2"/>
      <c r="AN343" s="2"/>
      <c r="AO343" s="2"/>
      <c r="AP343" s="2"/>
      <c r="AQ343" s="2"/>
      <c r="AR343" s="2"/>
    </row>
    <row r="344" spans="27:44">
      <c r="AA344" s="2" t="s">
        <v>11</v>
      </c>
      <c r="AB344" s="2">
        <v>1.1376000000000001E-2</v>
      </c>
      <c r="AC344" s="2">
        <v>7.3109999999999998E-3</v>
      </c>
      <c r="AD344" s="2">
        <v>0</v>
      </c>
      <c r="AE344" s="2">
        <v>0</v>
      </c>
      <c r="AF344" s="2">
        <v>0.22</v>
      </c>
      <c r="AG344" s="2">
        <v>0</v>
      </c>
      <c r="AH344" s="2">
        <v>0</v>
      </c>
      <c r="AI344" s="2"/>
      <c r="AJ344" s="2"/>
      <c r="AK344" s="2"/>
      <c r="AL344" s="2"/>
      <c r="AM344" s="2"/>
      <c r="AN344" s="2"/>
      <c r="AO344" s="2"/>
      <c r="AP344" s="2"/>
      <c r="AQ344" s="2"/>
      <c r="AR344" s="2"/>
    </row>
    <row r="345" spans="27:44">
      <c r="AA345" s="2" t="s">
        <v>12</v>
      </c>
      <c r="AB345" s="2">
        <v>1.1376000000000001E-2</v>
      </c>
      <c r="AC345" s="2">
        <v>7.3109999999999998E-3</v>
      </c>
      <c r="AD345" s="2">
        <v>0</v>
      </c>
      <c r="AE345" s="2">
        <v>0</v>
      </c>
      <c r="AF345" s="2">
        <v>0.22</v>
      </c>
      <c r="AG345" s="2">
        <v>0</v>
      </c>
      <c r="AH345" s="2">
        <v>0</v>
      </c>
      <c r="AI345" s="2"/>
      <c r="AJ345" s="2"/>
      <c r="AK345" s="2"/>
      <c r="AL345" s="2"/>
      <c r="AM345" s="2"/>
      <c r="AN345" s="2"/>
      <c r="AO345" s="2"/>
      <c r="AP345" s="2"/>
      <c r="AQ345" s="2"/>
      <c r="AR345" s="2"/>
    </row>
    <row r="346" spans="27:44">
      <c r="AB346" t="s">
        <v>0</v>
      </c>
      <c r="AC346" t="s">
        <v>1</v>
      </c>
      <c r="AD346" t="s">
        <v>2</v>
      </c>
      <c r="AE346" t="s">
        <v>4</v>
      </c>
      <c r="AF346" t="s">
        <v>13</v>
      </c>
      <c r="AG346" t="s">
        <v>3</v>
      </c>
      <c r="AH346" t="s">
        <v>14</v>
      </c>
      <c r="AK346" s="2"/>
      <c r="AL346" s="2"/>
      <c r="AM346" s="2"/>
      <c r="AN346" s="2"/>
      <c r="AO346" s="2"/>
      <c r="AP346" s="2"/>
      <c r="AQ346" s="2"/>
      <c r="AR346" s="2"/>
    </row>
    <row r="347" spans="27:44">
      <c r="AK347" s="2"/>
      <c r="AL347" s="2"/>
      <c r="AM347" s="2"/>
      <c r="AN347" s="2"/>
      <c r="AO347" s="2"/>
      <c r="AP347" s="2"/>
      <c r="AQ347" s="2"/>
      <c r="AR347" s="2"/>
    </row>
    <row r="348" spans="27:44">
      <c r="AK348" s="2"/>
      <c r="AL348" s="2"/>
      <c r="AM348" s="2"/>
      <c r="AN348" s="2"/>
      <c r="AO348" s="2"/>
      <c r="AP348" s="2"/>
      <c r="AQ348" s="2"/>
      <c r="AR348" s="2"/>
    </row>
    <row r="349" spans="27:44">
      <c r="AK349" s="2"/>
      <c r="AL349" s="2"/>
      <c r="AM349" s="2"/>
      <c r="AN349" s="2"/>
      <c r="AO349" s="2"/>
      <c r="AP349" s="2"/>
      <c r="AQ349" s="2"/>
      <c r="AR349" s="2">
        <f>AF331</f>
        <v>0.25</v>
      </c>
    </row>
    <row r="350" spans="27:44">
      <c r="AK350" s="2"/>
      <c r="AL350" s="2"/>
      <c r="AM350" s="2"/>
      <c r="AN350" s="2"/>
      <c r="AO350" s="2"/>
      <c r="AP350" s="2"/>
      <c r="AQ350" s="2"/>
      <c r="AR350" s="2"/>
    </row>
    <row r="351" spans="27:44">
      <c r="AK351" s="2"/>
      <c r="AL351" s="2"/>
      <c r="AM351" s="2"/>
      <c r="AN351" s="2"/>
      <c r="AO351" s="2"/>
      <c r="AP351" s="2"/>
      <c r="AQ351" s="2"/>
      <c r="AR351" s="2"/>
    </row>
    <row r="352" spans="27:44">
      <c r="AK352" s="2"/>
      <c r="AL352" s="2"/>
      <c r="AM352" s="2"/>
      <c r="AN352" s="2"/>
      <c r="AO352" s="2"/>
      <c r="AP352" s="2"/>
      <c r="AQ352" s="2"/>
      <c r="AR352" s="2"/>
    </row>
    <row r="353" spans="27:44">
      <c r="AK353" s="2"/>
      <c r="AL353" s="2"/>
      <c r="AM353" s="2"/>
      <c r="AN353" s="2"/>
      <c r="AO353" s="2"/>
      <c r="AP353" s="2"/>
      <c r="AQ353" s="2"/>
      <c r="AR353" s="2"/>
    </row>
    <row r="354" spans="27:44">
      <c r="AK354" s="2"/>
      <c r="AL354" s="2"/>
      <c r="AM354" s="2"/>
      <c r="AN354" s="2"/>
      <c r="AO354" s="2"/>
      <c r="AP354" s="2"/>
      <c r="AQ354" s="2"/>
      <c r="AR354" s="2"/>
    </row>
    <row r="355" spans="27:44">
      <c r="AK355" s="2"/>
      <c r="AL355" s="2"/>
      <c r="AM355" s="2"/>
      <c r="AN355" s="2"/>
      <c r="AO355" s="2"/>
      <c r="AP355" s="2"/>
      <c r="AQ355" s="2"/>
      <c r="AR355" s="2"/>
    </row>
    <row r="356" spans="27:44">
      <c r="AA356" s="2"/>
      <c r="AB356" s="2"/>
      <c r="AC356" s="2"/>
      <c r="AD356" s="2"/>
      <c r="AE356" s="2"/>
      <c r="AF356" s="2"/>
      <c r="AG356" s="2"/>
      <c r="AH356" s="2"/>
      <c r="AI356" s="2"/>
      <c r="AJ356" s="2"/>
      <c r="AK356" s="2"/>
      <c r="AL356" s="2"/>
      <c r="AM356" s="2"/>
      <c r="AN356" s="2"/>
      <c r="AO356" s="2"/>
      <c r="AP356" s="2"/>
      <c r="AQ356" s="2"/>
      <c r="AR356" s="2"/>
    </row>
    <row r="357" spans="27:44">
      <c r="AA357" s="2"/>
      <c r="AB357" s="2"/>
      <c r="AC357" s="2"/>
      <c r="AD357" s="2"/>
      <c r="AE357" s="2"/>
      <c r="AF357" s="2"/>
      <c r="AG357" s="2"/>
      <c r="AH357" s="2"/>
      <c r="AI357" s="2"/>
      <c r="AJ357" s="2"/>
      <c r="AK357" s="2"/>
      <c r="AL357" s="2"/>
      <c r="AM357" s="2"/>
      <c r="AN357" s="2"/>
      <c r="AO357" s="2"/>
      <c r="AP357" s="2"/>
      <c r="AQ357" s="2"/>
      <c r="AR357" s="2"/>
    </row>
    <row r="358" spans="27:44">
      <c r="AA358" s="2"/>
      <c r="AB358" s="2"/>
      <c r="AC358" s="2"/>
      <c r="AD358" s="2"/>
      <c r="AE358" s="2"/>
      <c r="AF358" s="2"/>
      <c r="AG358" s="2"/>
      <c r="AH358" s="2"/>
      <c r="AI358" s="2"/>
      <c r="AJ358" s="2"/>
      <c r="AK358" s="2"/>
      <c r="AL358" s="2"/>
      <c r="AM358" s="2"/>
      <c r="AN358" s="2"/>
      <c r="AO358" s="2"/>
      <c r="AP358" s="2"/>
      <c r="AQ358" s="2"/>
      <c r="AR358" s="2"/>
    </row>
    <row r="359" spans="27:44">
      <c r="AA359" s="2"/>
      <c r="AB359" s="2"/>
      <c r="AC359" s="2"/>
      <c r="AD359" s="2"/>
      <c r="AE359" s="2"/>
      <c r="AF359" s="2"/>
      <c r="AG359" s="2"/>
      <c r="AH359" s="2"/>
      <c r="AI359" s="2"/>
      <c r="AJ359" s="2"/>
      <c r="AK359" s="2"/>
      <c r="AL359" s="2"/>
      <c r="AM359" s="2"/>
      <c r="AN359" s="2"/>
      <c r="AO359" s="2"/>
      <c r="AP359" s="2"/>
      <c r="AQ359" s="2"/>
      <c r="AR359" s="2"/>
    </row>
    <row r="360" spans="27:44">
      <c r="AA360" s="2"/>
      <c r="AB360" s="2"/>
      <c r="AC360" s="2"/>
      <c r="AD360" s="2"/>
      <c r="AE360" s="2"/>
      <c r="AF360" s="2"/>
      <c r="AG360" s="2"/>
      <c r="AH360" s="2"/>
      <c r="AI360" s="2"/>
      <c r="AJ360" s="2"/>
      <c r="AK360" s="2"/>
      <c r="AL360" s="2"/>
      <c r="AM360" s="2"/>
      <c r="AN360" s="2"/>
      <c r="AO360" s="2"/>
      <c r="AP360" s="2"/>
      <c r="AQ360" s="2"/>
      <c r="AR360" s="2">
        <f>AF342</f>
        <v>59909</v>
      </c>
    </row>
    <row r="361" spans="27:44">
      <c r="AA361" s="2"/>
      <c r="AB361" s="2"/>
      <c r="AC361" s="2"/>
      <c r="AD361" s="2"/>
      <c r="AE361" s="2"/>
      <c r="AF361" s="2"/>
      <c r="AG361" s="2"/>
      <c r="AH361" s="2"/>
      <c r="AI361" s="2"/>
      <c r="AJ361" s="2"/>
      <c r="AK361" s="2"/>
      <c r="AL361" s="2"/>
      <c r="AM361" s="2"/>
      <c r="AN361" s="2"/>
      <c r="AO361" s="2"/>
      <c r="AP361" s="2"/>
      <c r="AQ361" s="2"/>
      <c r="AR361" s="2"/>
    </row>
    <row r="362" spans="27:44">
      <c r="AA362" s="2"/>
      <c r="AB362" s="2"/>
      <c r="AC362" s="2"/>
      <c r="AD362" s="2"/>
      <c r="AE362" s="2"/>
      <c r="AF362" s="2"/>
      <c r="AG362" s="2"/>
      <c r="AH362" s="2"/>
      <c r="AI362" s="2"/>
      <c r="AJ362" s="2"/>
      <c r="AK362" s="2"/>
      <c r="AL362" s="2"/>
      <c r="AM362" s="2"/>
      <c r="AN362" s="2"/>
      <c r="AO362" s="2"/>
      <c r="AP362" s="2"/>
      <c r="AQ362" s="2"/>
      <c r="AR362" s="2"/>
    </row>
    <row r="363" spans="27:44">
      <c r="AA363" s="2"/>
      <c r="AB363" s="2"/>
      <c r="AC363" s="2"/>
      <c r="AD363" s="2"/>
      <c r="AE363" s="2"/>
      <c r="AF363" s="2"/>
      <c r="AG363" s="2"/>
      <c r="AH363" s="2"/>
      <c r="AI363" s="2"/>
      <c r="AJ363" s="2"/>
      <c r="AK363" s="2"/>
      <c r="AL363" s="2"/>
      <c r="AM363" s="2"/>
      <c r="AN363" s="2"/>
      <c r="AO363" s="2"/>
      <c r="AP363" s="2"/>
      <c r="AQ363" s="2"/>
      <c r="AR363" s="2"/>
    </row>
    <row r="364" spans="27:44">
      <c r="AA364" s="2"/>
      <c r="AB364" s="2"/>
      <c r="AC364" s="2"/>
      <c r="AD364" s="2"/>
      <c r="AE364" s="2"/>
      <c r="AF364" s="2"/>
      <c r="AG364" s="2"/>
      <c r="AH364" s="2"/>
      <c r="AI364" s="2"/>
      <c r="AJ364" s="2"/>
      <c r="AK364" s="2"/>
      <c r="AL364" s="2"/>
      <c r="AM364" s="2"/>
      <c r="AN364" s="2"/>
      <c r="AO364" s="2"/>
      <c r="AP364" s="2"/>
      <c r="AQ364" s="2"/>
      <c r="AR364" s="2"/>
    </row>
    <row r="365" spans="27:44">
      <c r="AA365" s="2"/>
      <c r="AB365" s="2"/>
      <c r="AC365" s="2"/>
      <c r="AD365" s="2"/>
      <c r="AE365" s="2"/>
      <c r="AF365" s="2"/>
      <c r="AG365" s="2"/>
      <c r="AH365" s="2"/>
      <c r="AI365" s="2"/>
      <c r="AJ365" s="2"/>
      <c r="AK365" s="2"/>
      <c r="AL365" s="2"/>
      <c r="AM365" s="2"/>
      <c r="AN365" s="2"/>
      <c r="AO365" s="2"/>
      <c r="AP365" s="2"/>
      <c r="AQ365" s="2"/>
      <c r="AR365" s="2"/>
    </row>
    <row r="366" spans="27:44">
      <c r="AA366" s="2"/>
      <c r="AB366" s="2"/>
      <c r="AC366" s="2"/>
      <c r="AD366" s="2"/>
      <c r="AE366" s="2"/>
      <c r="AF366" s="2"/>
      <c r="AG366" s="2"/>
      <c r="AH366" s="2"/>
      <c r="AI366" s="2"/>
      <c r="AJ366" s="2"/>
      <c r="AK366" s="2"/>
      <c r="AL366" s="2"/>
      <c r="AM366" s="2"/>
      <c r="AN366" s="2"/>
      <c r="AO366" s="2"/>
      <c r="AP366" s="2"/>
      <c r="AQ366" s="2"/>
      <c r="AR366" s="2"/>
    </row>
    <row r="367" spans="27:44">
      <c r="AA367" s="2"/>
      <c r="AB367" s="2"/>
      <c r="AC367" s="2"/>
      <c r="AD367" s="2"/>
      <c r="AE367" s="2"/>
      <c r="AF367" s="2"/>
      <c r="AG367" s="2"/>
      <c r="AH367" s="2"/>
      <c r="AI367" s="2"/>
      <c r="AJ367" s="2"/>
      <c r="AK367" s="2"/>
      <c r="AL367" s="2"/>
      <c r="AM367" s="2"/>
      <c r="AN367" s="2"/>
      <c r="AO367" s="2"/>
      <c r="AP367" s="2"/>
      <c r="AQ367" s="2"/>
      <c r="AR367" s="2"/>
    </row>
    <row r="368" spans="27:44">
      <c r="AA368" s="2"/>
      <c r="AB368" s="2"/>
      <c r="AC368" s="2"/>
      <c r="AD368" s="2"/>
      <c r="AE368" s="2"/>
      <c r="AF368" s="2"/>
      <c r="AG368" s="2"/>
      <c r="AH368" s="2"/>
      <c r="AI368" s="2"/>
      <c r="AJ368" s="2"/>
      <c r="AK368" s="2"/>
      <c r="AL368" s="2"/>
      <c r="AM368" s="2"/>
      <c r="AN368" s="2"/>
      <c r="AO368" s="2"/>
      <c r="AP368" s="2"/>
      <c r="AQ368" s="2"/>
      <c r="AR368" s="2"/>
    </row>
    <row r="369" spans="27:44">
      <c r="AA369" s="2"/>
      <c r="AB369" s="2"/>
      <c r="AC369" s="2"/>
      <c r="AD369" s="2"/>
      <c r="AE369" s="2"/>
      <c r="AF369" s="2"/>
      <c r="AG369" s="2"/>
      <c r="AH369" s="2"/>
      <c r="AI369" s="2"/>
      <c r="AJ369" s="2"/>
      <c r="AK369" s="2"/>
      <c r="AL369" s="2"/>
      <c r="AM369" s="2"/>
      <c r="AN369" s="2"/>
      <c r="AO369" s="2"/>
      <c r="AP369" s="2"/>
      <c r="AQ369" s="2"/>
      <c r="AR369" s="2"/>
    </row>
    <row r="370" spans="27:44">
      <c r="AA370" s="2"/>
      <c r="AB370" s="2"/>
      <c r="AC370" s="2"/>
      <c r="AD370" s="2"/>
      <c r="AE370" s="2"/>
      <c r="AF370" s="2"/>
      <c r="AG370" s="2"/>
      <c r="AH370" s="2"/>
      <c r="AI370" s="2"/>
      <c r="AJ370" s="2"/>
      <c r="AK370" s="2"/>
      <c r="AL370" s="2"/>
      <c r="AM370" s="2"/>
      <c r="AN370" s="2"/>
      <c r="AO370" s="2"/>
      <c r="AP370" s="2"/>
      <c r="AQ370" s="2"/>
      <c r="AR370" s="2"/>
    </row>
    <row r="371" spans="27:44">
      <c r="AA371" s="2"/>
      <c r="AB371" s="2"/>
      <c r="AC371" s="2"/>
      <c r="AD371" s="2"/>
      <c r="AE371" s="2"/>
      <c r="AF371" s="2"/>
      <c r="AG371" s="2"/>
      <c r="AH371" s="2"/>
      <c r="AI371" s="2"/>
      <c r="AJ371" s="2"/>
      <c r="AK371" s="2"/>
      <c r="AL371" s="2"/>
      <c r="AM371" s="2"/>
      <c r="AN371" s="2"/>
      <c r="AO371" s="2"/>
      <c r="AP371" s="2"/>
      <c r="AQ371" s="2"/>
      <c r="AR371" s="2"/>
    </row>
    <row r="372" spans="27:44">
      <c r="AA372" s="2"/>
      <c r="AB372" s="2"/>
      <c r="AC372" s="2"/>
      <c r="AD372" s="2"/>
      <c r="AE372" s="2"/>
      <c r="AF372" s="2"/>
      <c r="AG372" s="2"/>
      <c r="AH372" s="2"/>
      <c r="AI372" s="2"/>
      <c r="AJ372" s="2"/>
      <c r="AK372" s="2"/>
      <c r="AL372" s="2"/>
      <c r="AM372" s="2"/>
      <c r="AN372" s="2"/>
      <c r="AO372" s="2"/>
      <c r="AP372" s="2"/>
      <c r="AQ372" s="2"/>
      <c r="AR372" s="2"/>
    </row>
    <row r="373" spans="27:44">
      <c r="AA373" s="2"/>
      <c r="AB373" s="2"/>
      <c r="AC373" s="2"/>
      <c r="AD373" s="2"/>
      <c r="AE373" s="2"/>
      <c r="AF373" s="2"/>
      <c r="AG373" s="2"/>
      <c r="AH373" s="2"/>
      <c r="AI373" s="2"/>
      <c r="AJ373" s="2"/>
      <c r="AK373" s="2"/>
      <c r="AL373" s="2"/>
      <c r="AM373" s="2"/>
      <c r="AN373" s="2"/>
      <c r="AO373" s="2"/>
      <c r="AP373" s="2"/>
      <c r="AQ373" s="2"/>
      <c r="AR373" s="2"/>
    </row>
    <row r="374" spans="27:44">
      <c r="AA374" s="2"/>
      <c r="AB374" s="2"/>
      <c r="AC374" s="2"/>
      <c r="AD374" s="2"/>
      <c r="AE374" s="2"/>
      <c r="AF374" s="2"/>
      <c r="AG374" s="2"/>
      <c r="AH374" s="2"/>
      <c r="AI374" s="2"/>
      <c r="AJ374" s="2"/>
      <c r="AK374" s="2"/>
      <c r="AL374" s="2"/>
      <c r="AM374" s="2"/>
      <c r="AN374" s="2"/>
      <c r="AO374" s="2"/>
      <c r="AP374" s="2"/>
      <c r="AQ374" s="2"/>
      <c r="AR374" s="2"/>
    </row>
    <row r="375" spans="27:44">
      <c r="AA375" s="2"/>
      <c r="AB375" s="2"/>
      <c r="AC375" s="2"/>
      <c r="AD375" s="2"/>
      <c r="AE375" s="2"/>
      <c r="AF375" s="2"/>
      <c r="AG375" s="2"/>
      <c r="AH375" s="2"/>
      <c r="AI375" s="2"/>
      <c r="AJ375" s="2"/>
      <c r="AK375" s="2"/>
      <c r="AL375" s="2"/>
      <c r="AM375" s="2"/>
      <c r="AN375" s="2"/>
      <c r="AO375" s="2"/>
      <c r="AP375" s="2"/>
      <c r="AQ375" s="2"/>
      <c r="AR375" s="2"/>
    </row>
    <row r="376" spans="27:44">
      <c r="AA376" s="2"/>
      <c r="AB376" s="2"/>
      <c r="AC376" s="2"/>
      <c r="AD376" s="2"/>
      <c r="AE376" s="2"/>
      <c r="AF376" s="2"/>
      <c r="AG376" s="2"/>
      <c r="AH376" s="2"/>
      <c r="AI376" s="2"/>
      <c r="AJ376" s="2"/>
      <c r="AK376" s="2"/>
      <c r="AL376" s="2"/>
      <c r="AM376" s="2"/>
      <c r="AN376" s="2"/>
      <c r="AO376" s="2"/>
      <c r="AP376" s="2"/>
      <c r="AQ376" s="2"/>
      <c r="AR376" s="2"/>
    </row>
    <row r="377" spans="27:44">
      <c r="AA377" s="2"/>
      <c r="AB377" s="2"/>
      <c r="AC377" s="2"/>
      <c r="AD377" s="2"/>
      <c r="AE377" s="2"/>
      <c r="AF377" s="2"/>
      <c r="AG377" s="2"/>
      <c r="AH377" s="2"/>
      <c r="AI377" s="2"/>
      <c r="AJ377" s="2"/>
      <c r="AK377" s="2"/>
      <c r="AL377" s="2"/>
      <c r="AM377" s="2"/>
      <c r="AN377" s="2"/>
      <c r="AO377" s="2"/>
      <c r="AP377" s="2"/>
      <c r="AQ377" s="2"/>
      <c r="AR377" s="2"/>
    </row>
    <row r="378" spans="27:44">
      <c r="AA378" s="2"/>
      <c r="AB378" s="2"/>
      <c r="AC378" s="2"/>
      <c r="AD378" s="2"/>
      <c r="AE378" s="2"/>
      <c r="AF378" s="2"/>
      <c r="AG378" s="2"/>
      <c r="AH378" s="2"/>
      <c r="AI378" s="2"/>
      <c r="AJ378" s="2"/>
      <c r="AK378" s="2"/>
      <c r="AL378" s="2"/>
      <c r="AM378" s="2"/>
      <c r="AN378" s="2"/>
      <c r="AO378" s="2"/>
      <c r="AP378" s="2"/>
      <c r="AQ378" s="2"/>
      <c r="AR378" s="2"/>
    </row>
    <row r="379" spans="27:44">
      <c r="AA379" s="2"/>
      <c r="AB379" s="2"/>
      <c r="AC379" s="2"/>
      <c r="AD379" s="2"/>
      <c r="AE379" s="2"/>
      <c r="AF379" s="2"/>
      <c r="AG379" s="2"/>
      <c r="AH379" s="2"/>
      <c r="AI379" s="2"/>
      <c r="AJ379" s="2"/>
      <c r="AK379" s="2"/>
      <c r="AL379" s="2"/>
      <c r="AM379" s="2"/>
      <c r="AN379" s="2"/>
      <c r="AO379" s="2"/>
      <c r="AP379" s="2"/>
      <c r="AQ379" s="2"/>
      <c r="AR379" s="2"/>
    </row>
    <row r="380" spans="27:44">
      <c r="AA380" s="2"/>
      <c r="AB380" s="2"/>
      <c r="AC380" s="2"/>
      <c r="AD380" s="2"/>
      <c r="AE380" s="2"/>
      <c r="AF380" s="2"/>
      <c r="AG380" s="2"/>
      <c r="AH380" s="2"/>
      <c r="AI380" s="2"/>
      <c r="AJ380" s="2"/>
      <c r="AK380" s="2"/>
      <c r="AL380" s="2"/>
      <c r="AM380" s="2"/>
      <c r="AN380" s="2"/>
      <c r="AO380" s="2"/>
      <c r="AP380" s="2"/>
      <c r="AQ380" s="2"/>
      <c r="AR380" s="2"/>
    </row>
    <row r="381" spans="27:44">
      <c r="AA381" s="2"/>
      <c r="AB381" s="2"/>
      <c r="AC381" s="2"/>
      <c r="AD381" s="2"/>
      <c r="AE381" s="2"/>
      <c r="AF381" s="2"/>
      <c r="AG381" s="2"/>
      <c r="AH381" s="2"/>
      <c r="AI381" s="2"/>
      <c r="AJ381" s="2"/>
      <c r="AK381" s="2"/>
      <c r="AL381" s="2"/>
      <c r="AM381" s="2"/>
      <c r="AN381" s="2"/>
      <c r="AO381" s="2"/>
      <c r="AP381" s="2"/>
      <c r="AQ381" s="2"/>
      <c r="AR381" s="2"/>
    </row>
    <row r="382" spans="27:44">
      <c r="AA382" s="2"/>
      <c r="AB382" s="2"/>
      <c r="AC382" s="2"/>
      <c r="AD382" s="2"/>
      <c r="AE382" s="2"/>
      <c r="AF382" s="2"/>
      <c r="AG382" s="2"/>
      <c r="AH382" s="2"/>
      <c r="AI382" s="2"/>
      <c r="AJ382" s="2"/>
      <c r="AK382" s="2"/>
      <c r="AL382" s="2"/>
      <c r="AM382" s="2"/>
      <c r="AN382" s="2"/>
      <c r="AO382" s="2"/>
      <c r="AP382" s="2"/>
      <c r="AQ382" s="2"/>
      <c r="AR382" s="2"/>
    </row>
    <row r="383" spans="27:44">
      <c r="AA383" s="2"/>
      <c r="AB383" s="2"/>
      <c r="AC383" s="2"/>
      <c r="AD383" s="2"/>
      <c r="AE383" s="2"/>
      <c r="AF383" s="2"/>
      <c r="AG383" s="2"/>
      <c r="AH383" s="2"/>
      <c r="AI383" s="2"/>
      <c r="AJ383" s="2"/>
      <c r="AK383" s="2"/>
      <c r="AL383" s="2"/>
      <c r="AM383" s="2"/>
      <c r="AN383" s="2"/>
      <c r="AO383" s="2"/>
      <c r="AP383" s="2"/>
      <c r="AQ383" s="2"/>
      <c r="AR383" s="2"/>
    </row>
    <row r="384" spans="27:44">
      <c r="AA384" s="2"/>
      <c r="AB384" s="2"/>
      <c r="AC384" s="2"/>
      <c r="AD384" s="2"/>
      <c r="AE384" s="2"/>
      <c r="AF384" s="2"/>
      <c r="AG384" s="2"/>
      <c r="AH384" s="2"/>
      <c r="AI384" s="2"/>
      <c r="AJ384" s="2"/>
      <c r="AK384" s="2"/>
      <c r="AL384" s="2"/>
      <c r="AM384" s="2"/>
      <c r="AN384" s="2"/>
      <c r="AO384" s="2"/>
      <c r="AP384" s="2"/>
      <c r="AQ384" s="2"/>
      <c r="AR384" s="2"/>
    </row>
    <row r="385" spans="27:44">
      <c r="AA385" s="2"/>
      <c r="AB385" s="2"/>
      <c r="AC385" s="2"/>
      <c r="AD385" s="2"/>
      <c r="AE385" s="2"/>
      <c r="AF385" s="2"/>
      <c r="AG385" s="2"/>
      <c r="AH385" s="2"/>
      <c r="AI385" s="2"/>
      <c r="AJ385" s="2"/>
      <c r="AK385" s="2"/>
      <c r="AL385" s="2"/>
      <c r="AM385" s="2"/>
      <c r="AN385" s="2"/>
      <c r="AO385" s="2"/>
      <c r="AP385" s="2"/>
      <c r="AQ385" s="2"/>
      <c r="AR385" s="2"/>
    </row>
    <row r="386" spans="27:44">
      <c r="AA386" s="2"/>
      <c r="AB386" s="2"/>
      <c r="AC386" s="2"/>
      <c r="AD386" s="2"/>
      <c r="AE386" s="2"/>
      <c r="AF386" s="2"/>
      <c r="AG386" s="2"/>
      <c r="AH386" s="2"/>
      <c r="AI386" s="2"/>
      <c r="AJ386" s="2"/>
      <c r="AK386" s="2"/>
      <c r="AL386" s="2"/>
      <c r="AM386" s="2"/>
      <c r="AN386" s="2"/>
      <c r="AO386" s="2"/>
      <c r="AP386" s="2"/>
      <c r="AQ386" s="2"/>
      <c r="AR386" s="2"/>
    </row>
    <row r="387" spans="27:44">
      <c r="AA387" s="2"/>
      <c r="AB387" s="2"/>
      <c r="AC387" s="2"/>
      <c r="AD387" s="2"/>
      <c r="AE387" s="2"/>
      <c r="AF387" s="2"/>
      <c r="AG387" s="2"/>
      <c r="AH387" s="2"/>
      <c r="AI387" s="2"/>
      <c r="AJ387" s="2"/>
      <c r="AK387" s="2"/>
      <c r="AL387" s="2"/>
      <c r="AM387" s="2"/>
      <c r="AN387" s="2"/>
      <c r="AO387" s="2"/>
      <c r="AP387" s="2"/>
      <c r="AQ387" s="2"/>
      <c r="AR387" s="2"/>
    </row>
    <row r="388" spans="27:44">
      <c r="AA388" s="2"/>
      <c r="AB388" s="2"/>
      <c r="AC388" s="2"/>
      <c r="AD388" s="2"/>
      <c r="AE388" s="2"/>
      <c r="AF388" s="2"/>
      <c r="AG388" s="2"/>
      <c r="AH388" s="2"/>
      <c r="AI388" s="2"/>
      <c r="AJ388" s="2"/>
      <c r="AK388" s="2"/>
      <c r="AL388" s="2"/>
      <c r="AM388" s="2"/>
      <c r="AN388" s="2"/>
      <c r="AO388" s="2"/>
      <c r="AP388" s="2"/>
      <c r="AQ388" s="2"/>
      <c r="AR388" s="2"/>
    </row>
    <row r="389" spans="27:44">
      <c r="AA389" s="2"/>
      <c r="AB389" s="2"/>
      <c r="AC389" s="2"/>
      <c r="AD389" s="2"/>
      <c r="AE389" s="2"/>
      <c r="AF389" s="2"/>
      <c r="AG389" s="2"/>
      <c r="AH389" s="2"/>
      <c r="AI389" s="2"/>
      <c r="AJ389" s="2"/>
      <c r="AK389" s="2"/>
      <c r="AL389" s="2"/>
      <c r="AM389" s="2"/>
      <c r="AN389" s="2"/>
      <c r="AO389" s="2"/>
      <c r="AP389" s="2"/>
      <c r="AQ389" s="2"/>
      <c r="AR389" s="2"/>
    </row>
    <row r="390" spans="27:44">
      <c r="AA390" s="2"/>
      <c r="AB390" s="2"/>
      <c r="AC390" s="2"/>
      <c r="AD390" s="2"/>
      <c r="AE390" s="2"/>
      <c r="AF390" s="2"/>
      <c r="AG390" s="2"/>
      <c r="AH390" s="2"/>
      <c r="AI390" s="2"/>
      <c r="AJ390" s="2"/>
      <c r="AK390" s="2"/>
      <c r="AL390" s="2"/>
      <c r="AM390" s="2"/>
      <c r="AN390" s="2"/>
      <c r="AO390" s="2"/>
      <c r="AP390" s="2"/>
      <c r="AQ390" s="2"/>
      <c r="AR390" s="2"/>
    </row>
    <row r="391" spans="27:44">
      <c r="AA391" s="2"/>
      <c r="AB391" s="2"/>
      <c r="AC391" s="2"/>
      <c r="AD391" s="2"/>
      <c r="AE391" s="2"/>
      <c r="AF391" s="2"/>
      <c r="AG391" s="2"/>
      <c r="AH391" s="2"/>
      <c r="AI391" s="2"/>
      <c r="AJ391" s="2"/>
      <c r="AK391" s="2"/>
      <c r="AL391" s="2"/>
      <c r="AM391" s="2"/>
      <c r="AN391" s="2"/>
      <c r="AO391" s="2"/>
      <c r="AP391" s="2"/>
      <c r="AQ391" s="2"/>
      <c r="AR391" s="2"/>
    </row>
    <row r="392" spans="27:44">
      <c r="AA392" s="2"/>
      <c r="AB392" s="2"/>
      <c r="AC392" s="2"/>
      <c r="AD392" s="2"/>
      <c r="AE392" s="2"/>
      <c r="AF392" s="2"/>
      <c r="AG392" s="2"/>
      <c r="AH392" s="2"/>
      <c r="AI392" s="2"/>
      <c r="AJ392" s="2"/>
      <c r="AK392" s="2"/>
      <c r="AL392" s="2"/>
      <c r="AM392" s="2"/>
      <c r="AN392" s="2"/>
      <c r="AO392" s="2"/>
      <c r="AP392" s="2"/>
      <c r="AQ392" s="2"/>
      <c r="AR392" s="2"/>
    </row>
    <row r="393" spans="27:44">
      <c r="AA393" s="2"/>
      <c r="AB393" s="2"/>
      <c r="AC393" s="2"/>
      <c r="AD393" s="2"/>
      <c r="AE393" s="2"/>
      <c r="AF393" s="2"/>
      <c r="AG393" s="2"/>
      <c r="AH393" s="2"/>
      <c r="AI393" s="2"/>
      <c r="AJ393" s="2"/>
      <c r="AK393" s="2"/>
      <c r="AL393" s="2"/>
      <c r="AM393" s="2"/>
      <c r="AN393" s="2"/>
      <c r="AO393" s="2"/>
      <c r="AP393" s="2"/>
      <c r="AQ393" s="2"/>
      <c r="AR393" s="2"/>
    </row>
    <row r="394" spans="27:44">
      <c r="AA394" s="2"/>
      <c r="AB394" s="2"/>
      <c r="AC394" s="2"/>
      <c r="AD394" s="2"/>
      <c r="AE394" s="2"/>
      <c r="AF394" s="2"/>
      <c r="AG394" s="2"/>
      <c r="AH394" s="2"/>
      <c r="AI394" s="2"/>
      <c r="AJ394" s="2"/>
      <c r="AK394" s="2"/>
      <c r="AL394" s="2"/>
      <c r="AM394" s="2"/>
      <c r="AN394" s="2"/>
      <c r="AO394" s="2"/>
      <c r="AP394" s="2"/>
      <c r="AQ394" s="2"/>
      <c r="AR394" s="2"/>
    </row>
    <row r="395" spans="27:44">
      <c r="AA395" s="2"/>
      <c r="AB395" s="2"/>
      <c r="AC395" s="2"/>
      <c r="AD395" s="2"/>
      <c r="AE395" s="2"/>
      <c r="AF395" s="2"/>
      <c r="AG395" s="2"/>
      <c r="AH395" s="2"/>
      <c r="AI395" s="2"/>
      <c r="AJ395" s="2"/>
      <c r="AK395" s="2"/>
      <c r="AL395" s="2"/>
      <c r="AM395" s="2"/>
      <c r="AN395" s="2"/>
      <c r="AO395" s="2"/>
      <c r="AP395" s="2"/>
      <c r="AQ395" s="2"/>
      <c r="AR395" s="2"/>
    </row>
    <row r="396" spans="27:44">
      <c r="AA396" s="2"/>
      <c r="AB396" s="2"/>
      <c r="AC396" s="2"/>
      <c r="AD396" s="2"/>
      <c r="AE396" s="2"/>
      <c r="AF396" s="2"/>
      <c r="AG396" s="2"/>
      <c r="AH396" s="2"/>
      <c r="AI396" s="2"/>
      <c r="AJ396" s="2"/>
      <c r="AK396" s="2"/>
      <c r="AL396" s="2"/>
      <c r="AM396" s="2"/>
      <c r="AN396" s="2"/>
      <c r="AO396" s="2"/>
      <c r="AP396" s="2"/>
      <c r="AQ396" s="2"/>
      <c r="AR396" s="2"/>
    </row>
    <row r="397" spans="27:44">
      <c r="AA397" s="2"/>
      <c r="AB397" s="2"/>
      <c r="AC397" s="2"/>
      <c r="AD397" s="2"/>
      <c r="AE397" s="2"/>
      <c r="AF397" s="2"/>
      <c r="AG397" s="2"/>
      <c r="AH397" s="2"/>
      <c r="AI397" s="2"/>
      <c r="AJ397" s="2"/>
      <c r="AK397" s="2"/>
      <c r="AL397" s="2"/>
      <c r="AM397" s="2"/>
      <c r="AN397" s="2"/>
      <c r="AO397" s="2"/>
      <c r="AP397" s="2"/>
      <c r="AQ397" s="2"/>
      <c r="AR397" s="2"/>
    </row>
    <row r="398" spans="27:44">
      <c r="AA398" s="2"/>
      <c r="AB398" s="2"/>
      <c r="AC398" s="2"/>
      <c r="AD398" s="2"/>
      <c r="AE398" s="2"/>
      <c r="AF398" s="2"/>
      <c r="AG398" s="2"/>
      <c r="AH398" s="2"/>
      <c r="AI398" s="2"/>
      <c r="AJ398" s="2"/>
      <c r="AK398" s="2"/>
      <c r="AL398" s="2"/>
      <c r="AM398" s="2"/>
      <c r="AN398" s="2"/>
      <c r="AO398" s="2"/>
      <c r="AP398" s="2"/>
      <c r="AQ398" s="2"/>
      <c r="AR398" s="2"/>
    </row>
    <row r="399" spans="27:44">
      <c r="AA399" s="2"/>
      <c r="AB399" s="2"/>
      <c r="AC399" s="2"/>
      <c r="AD399" s="2"/>
      <c r="AE399" s="2"/>
      <c r="AF399" s="2"/>
      <c r="AG399" s="2"/>
      <c r="AH399" s="2"/>
      <c r="AI399" s="2"/>
      <c r="AJ399" s="2"/>
      <c r="AK399" s="2"/>
      <c r="AL399" s="2"/>
      <c r="AM399" s="2"/>
      <c r="AN399" s="2"/>
      <c r="AO399" s="2"/>
      <c r="AP399" s="2"/>
      <c r="AQ399" s="2"/>
      <c r="AR399" s="2"/>
    </row>
    <row r="400" spans="27:44">
      <c r="AA400" s="2"/>
      <c r="AB400" s="2"/>
      <c r="AC400" s="2"/>
      <c r="AD400" s="2"/>
      <c r="AE400" s="2"/>
      <c r="AF400" s="2"/>
      <c r="AG400" s="2"/>
      <c r="AH400" s="2"/>
      <c r="AI400" s="2"/>
      <c r="AJ400" s="2"/>
      <c r="AK400" s="2"/>
      <c r="AL400" s="2"/>
      <c r="AM400" s="2"/>
      <c r="AN400" s="2"/>
      <c r="AO400" s="2"/>
      <c r="AP400" s="2"/>
      <c r="AQ400" s="2"/>
      <c r="AR400" s="2"/>
    </row>
    <row r="401" spans="27:44">
      <c r="AA401" s="2"/>
      <c r="AB401" s="2"/>
      <c r="AC401" s="2"/>
      <c r="AD401" s="2"/>
      <c r="AE401" s="2"/>
      <c r="AF401" s="2"/>
      <c r="AG401" s="2"/>
      <c r="AH401" s="2"/>
      <c r="AI401" s="2"/>
      <c r="AJ401" s="2"/>
      <c r="AK401" s="2"/>
      <c r="AL401" s="2"/>
      <c r="AM401" s="2"/>
      <c r="AN401" s="2"/>
      <c r="AO401" s="2"/>
      <c r="AP401" s="2"/>
      <c r="AQ401" s="2"/>
      <c r="AR401" s="2"/>
    </row>
    <row r="402" spans="27:44">
      <c r="AA402" s="2"/>
      <c r="AB402" s="2"/>
      <c r="AC402" s="2"/>
      <c r="AD402" s="2"/>
      <c r="AE402" s="2"/>
      <c r="AF402" s="2"/>
      <c r="AG402" s="2"/>
      <c r="AH402" s="2"/>
      <c r="AI402" s="2"/>
      <c r="AJ402" s="2"/>
      <c r="AK402" s="2"/>
      <c r="AL402" s="2"/>
      <c r="AM402" s="2"/>
      <c r="AN402" s="2"/>
      <c r="AO402" s="2"/>
      <c r="AP402" s="2"/>
      <c r="AQ402" s="2"/>
      <c r="AR402" s="2"/>
    </row>
    <row r="403" spans="27:44">
      <c r="AA403" s="2"/>
      <c r="AB403" s="2"/>
      <c r="AC403" s="2"/>
      <c r="AD403" s="2"/>
      <c r="AE403" s="2"/>
      <c r="AF403" s="2"/>
      <c r="AG403" s="2"/>
      <c r="AH403" s="2"/>
      <c r="AI403" s="2"/>
      <c r="AJ403" s="2"/>
      <c r="AK403" s="2"/>
      <c r="AL403" s="2"/>
      <c r="AM403" s="2"/>
      <c r="AN403" s="2"/>
      <c r="AO403" s="2"/>
      <c r="AP403" s="2"/>
      <c r="AQ403" s="2"/>
      <c r="AR403" s="2"/>
    </row>
    <row r="404" spans="27:44">
      <c r="AA404" s="2"/>
      <c r="AB404" s="2"/>
      <c r="AC404" s="2"/>
      <c r="AD404" s="2"/>
      <c r="AE404" s="2"/>
      <c r="AF404" s="2"/>
      <c r="AG404" s="2"/>
      <c r="AH404" s="2"/>
      <c r="AI404" s="2"/>
      <c r="AJ404" s="2"/>
      <c r="AK404" s="2"/>
      <c r="AL404" s="2"/>
      <c r="AM404" s="2"/>
      <c r="AN404" s="2"/>
      <c r="AO404" s="2"/>
      <c r="AP404" s="2"/>
      <c r="AQ404" s="2"/>
      <c r="AR404" s="2"/>
    </row>
    <row r="405" spans="27:44">
      <c r="AA405" s="2"/>
      <c r="AB405" s="2"/>
      <c r="AC405" s="2"/>
      <c r="AD405" s="2"/>
      <c r="AE405" s="2"/>
      <c r="AF405" s="2"/>
      <c r="AG405" s="2"/>
      <c r="AH405" s="2"/>
      <c r="AI405" s="2"/>
      <c r="AJ405" s="2"/>
      <c r="AK405" s="2"/>
      <c r="AL405" s="2"/>
      <c r="AM405" s="2"/>
      <c r="AN405" s="2"/>
      <c r="AO405" s="2"/>
      <c r="AP405" s="2"/>
      <c r="AQ405" s="2"/>
      <c r="AR405" s="2"/>
    </row>
    <row r="406" spans="27:44">
      <c r="AA406" s="2"/>
      <c r="AB406" s="2"/>
      <c r="AC406" s="2"/>
      <c r="AD406" s="2"/>
      <c r="AE406" s="2"/>
      <c r="AF406" s="2"/>
      <c r="AG406" s="2"/>
      <c r="AH406" s="2"/>
      <c r="AI406" s="2"/>
      <c r="AJ406" s="2"/>
      <c r="AK406" s="2"/>
      <c r="AL406" s="2"/>
      <c r="AM406" s="2"/>
      <c r="AN406" s="2"/>
      <c r="AO406" s="2"/>
      <c r="AP406" s="2"/>
      <c r="AQ406" s="2"/>
      <c r="AR406" s="2"/>
    </row>
    <row r="407" spans="27:44">
      <c r="AA407" s="2"/>
      <c r="AB407" s="2"/>
      <c r="AC407" s="2"/>
      <c r="AD407" s="2"/>
      <c r="AE407" s="2"/>
      <c r="AF407" s="2"/>
      <c r="AG407" s="2"/>
      <c r="AH407" s="2"/>
      <c r="AI407" s="2"/>
      <c r="AJ407" s="2"/>
      <c r="AK407" s="2"/>
      <c r="AL407" s="2"/>
      <c r="AM407" s="2"/>
      <c r="AN407" s="2"/>
      <c r="AO407" s="2"/>
      <c r="AP407" s="2"/>
      <c r="AQ407" s="2"/>
      <c r="AR407" s="2"/>
    </row>
    <row r="408" spans="27:44">
      <c r="AA408" s="2"/>
      <c r="AB408" s="2"/>
      <c r="AC408" s="2"/>
      <c r="AD408" s="2"/>
      <c r="AE408" s="2"/>
      <c r="AF408" s="2"/>
      <c r="AG408" s="2"/>
      <c r="AH408" s="2"/>
      <c r="AI408" s="2"/>
      <c r="AJ408" s="2"/>
      <c r="AK408" s="2"/>
      <c r="AL408" s="2"/>
      <c r="AM408" s="2"/>
      <c r="AN408" s="2"/>
      <c r="AO408" s="2"/>
      <c r="AP408" s="2"/>
      <c r="AQ408" s="2"/>
      <c r="AR408" s="2"/>
    </row>
    <row r="409" spans="27:44">
      <c r="AA409" s="2"/>
      <c r="AB409" s="2"/>
      <c r="AC409" s="2"/>
      <c r="AD409" s="2"/>
      <c r="AE409" s="2"/>
      <c r="AF409" s="2"/>
      <c r="AG409" s="2"/>
      <c r="AH409" s="2"/>
      <c r="AI409" s="2"/>
      <c r="AJ409" s="2"/>
      <c r="AK409" s="2"/>
      <c r="AL409" s="2"/>
      <c r="AM409" s="2"/>
      <c r="AN409" s="2"/>
      <c r="AO409" s="2"/>
      <c r="AP409" s="2"/>
      <c r="AQ409" s="2"/>
      <c r="AR409" s="2"/>
    </row>
    <row r="410" spans="27:44">
      <c r="AA410" s="2"/>
      <c r="AB410" s="2"/>
      <c r="AC410" s="2"/>
      <c r="AD410" s="2"/>
      <c r="AE410" s="2"/>
      <c r="AF410" s="2"/>
      <c r="AG410" s="2"/>
      <c r="AH410" s="2"/>
      <c r="AI410" s="2"/>
      <c r="AJ410" s="2"/>
      <c r="AK410" s="2"/>
      <c r="AL410" s="2"/>
      <c r="AM410" s="2"/>
      <c r="AN410" s="2"/>
      <c r="AO410" s="2"/>
      <c r="AP410" s="2"/>
      <c r="AQ410" s="2"/>
      <c r="AR410" s="2"/>
    </row>
    <row r="411" spans="27:44">
      <c r="AA411" s="2"/>
      <c r="AB411" s="2"/>
      <c r="AC411" s="2"/>
      <c r="AD411" s="2"/>
      <c r="AE411" s="2"/>
      <c r="AF411" s="2"/>
      <c r="AG411" s="2"/>
      <c r="AH411" s="2"/>
      <c r="AI411" s="2"/>
      <c r="AJ411" s="2"/>
      <c r="AK411" s="2"/>
      <c r="AL411" s="2"/>
      <c r="AM411" s="2"/>
      <c r="AN411" s="2"/>
      <c r="AO411" s="2"/>
      <c r="AP411" s="2"/>
      <c r="AQ411" s="2"/>
      <c r="AR411" s="2"/>
    </row>
    <row r="412" spans="27:44">
      <c r="AA412" s="2"/>
      <c r="AB412" s="2"/>
      <c r="AC412" s="2"/>
      <c r="AD412" s="2"/>
      <c r="AE412" s="2"/>
      <c r="AF412" s="2"/>
      <c r="AG412" s="2"/>
      <c r="AH412" s="2"/>
      <c r="AI412" s="2"/>
      <c r="AJ412" s="2"/>
      <c r="AK412" s="2"/>
      <c r="AL412" s="2"/>
      <c r="AM412" s="2"/>
      <c r="AN412" s="2"/>
      <c r="AO412" s="2"/>
      <c r="AP412" s="2"/>
      <c r="AQ412" s="2"/>
      <c r="AR412" s="2"/>
    </row>
    <row r="413" spans="27:44">
      <c r="AA413" s="2"/>
      <c r="AB413" s="2"/>
      <c r="AC413" s="2"/>
      <c r="AD413" s="2"/>
      <c r="AE413" s="2"/>
      <c r="AF413" s="2"/>
      <c r="AG413" s="2"/>
      <c r="AH413" s="2"/>
      <c r="AI413" s="2"/>
      <c r="AJ413" s="2"/>
      <c r="AK413" s="2"/>
      <c r="AL413" s="2"/>
      <c r="AM413" s="2"/>
      <c r="AN413" s="2"/>
      <c r="AO413" s="2"/>
      <c r="AP413" s="2"/>
      <c r="AQ413" s="2"/>
      <c r="AR413" s="2"/>
    </row>
    <row r="414" spans="27:44">
      <c r="AA414" s="2"/>
      <c r="AB414" s="2"/>
      <c r="AC414" s="2"/>
      <c r="AD414" s="2"/>
      <c r="AE414" s="2"/>
      <c r="AF414" s="2"/>
      <c r="AG414" s="2"/>
      <c r="AH414" s="2"/>
      <c r="AI414" s="2"/>
      <c r="AJ414" s="2"/>
      <c r="AK414" s="2"/>
      <c r="AL414" s="2"/>
      <c r="AM414" s="2"/>
      <c r="AN414" s="2"/>
      <c r="AO414" s="2"/>
      <c r="AP414" s="2"/>
      <c r="AQ414" s="2"/>
      <c r="AR414" s="2"/>
    </row>
  </sheetData>
  <sortState ref="AQ5:AV24">
    <sortCondition ref="AQ5"/>
  </sortState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FD509"/>
  <sheetViews>
    <sheetView workbookViewId="0">
      <selection activeCell="T396" sqref="T396"/>
    </sheetView>
  </sheetViews>
  <sheetFormatPr defaultRowHeight="14.4"/>
  <cols>
    <col min="6" max="6" width="9.6640625" bestFit="1" customWidth="1"/>
    <col min="27" max="27" width="16.44140625" bestFit="1" customWidth="1"/>
  </cols>
  <sheetData>
    <row r="1" spans="1:1">
      <c r="A1" s="3" t="s">
        <v>844</v>
      </c>
    </row>
    <row r="2" spans="1:1">
      <c r="A2" s="3"/>
    </row>
    <row r="3" spans="1:1">
      <c r="A3" s="2" t="s">
        <v>461</v>
      </c>
    </row>
    <row r="4" spans="1:1">
      <c r="A4" s="2" t="s">
        <v>468</v>
      </c>
    </row>
    <row r="5" spans="1:1">
      <c r="A5" s="3"/>
    </row>
    <row r="6" spans="1:1">
      <c r="A6" s="2" t="s">
        <v>514</v>
      </c>
    </row>
    <row r="7" spans="1:1">
      <c r="A7" s="2" t="s">
        <v>515</v>
      </c>
    </row>
    <row r="8" spans="1:1">
      <c r="A8" s="2" t="s">
        <v>645</v>
      </c>
    </row>
    <row r="9" spans="1:1">
      <c r="A9" s="2"/>
    </row>
    <row r="10" spans="1:1">
      <c r="A10" s="3" t="s">
        <v>516</v>
      </c>
    </row>
    <row r="11" spans="1:1">
      <c r="A11" s="2"/>
    </row>
    <row r="44" spans="1:10">
      <c r="A44" s="2"/>
      <c r="B44" s="2"/>
      <c r="C44" s="2" t="s">
        <v>0</v>
      </c>
      <c r="D44" s="2" t="s">
        <v>1</v>
      </c>
      <c r="E44" s="2" t="s">
        <v>2</v>
      </c>
      <c r="F44" s="2" t="s">
        <v>4</v>
      </c>
      <c r="G44" s="2" t="s">
        <v>13</v>
      </c>
      <c r="H44" s="2" t="s">
        <v>3</v>
      </c>
      <c r="I44" s="2" t="s">
        <v>50</v>
      </c>
      <c r="J44" s="2" t="s">
        <v>14</v>
      </c>
    </row>
    <row r="45" spans="1:10">
      <c r="A45" s="2"/>
      <c r="B45" s="2"/>
      <c r="C45" s="2"/>
      <c r="D45" s="2"/>
      <c r="E45" s="2"/>
      <c r="F45" s="2"/>
      <c r="G45" s="2"/>
      <c r="H45" s="2"/>
      <c r="I45" s="2"/>
      <c r="J45" s="2"/>
    </row>
    <row r="46" spans="1:10">
      <c r="A46" s="2" t="s">
        <v>5</v>
      </c>
      <c r="B46" s="2"/>
      <c r="C46" s="2">
        <v>40001</v>
      </c>
      <c r="D46" s="2">
        <v>40001</v>
      </c>
      <c r="E46" s="2">
        <v>40001</v>
      </c>
      <c r="F46" s="2">
        <v>40001</v>
      </c>
      <c r="G46" s="2">
        <v>40001</v>
      </c>
      <c r="H46" s="2">
        <v>40001</v>
      </c>
      <c r="I46" s="2">
        <v>40001</v>
      </c>
      <c r="J46" s="2">
        <v>40001</v>
      </c>
    </row>
    <row r="47" spans="1:10">
      <c r="A47" s="2" t="s">
        <v>6</v>
      </c>
      <c r="B47" s="2"/>
      <c r="C47" s="2">
        <v>-4.2347000000000003E-2</v>
      </c>
      <c r="D47" s="2">
        <v>7.18E-4</v>
      </c>
      <c r="E47" s="2">
        <v>-3.0988000000000002E-2</v>
      </c>
      <c r="F47" s="2">
        <v>6.7100000000000005E-4</v>
      </c>
      <c r="G47" s="2">
        <v>0.02</v>
      </c>
      <c r="H47" s="2">
        <v>0.101172</v>
      </c>
      <c r="I47" s="2">
        <v>-0.03</v>
      </c>
      <c r="J47" s="2">
        <v>0.05</v>
      </c>
    </row>
    <row r="48" spans="1:10">
      <c r="A48" s="2" t="s">
        <v>7</v>
      </c>
      <c r="B48" s="2"/>
      <c r="C48" s="2">
        <v>-4.3117000000000003E-2</v>
      </c>
      <c r="D48" s="2">
        <v>-7.1699999999999997E-4</v>
      </c>
      <c r="E48" s="2">
        <v>-3.1687E-2</v>
      </c>
      <c r="F48" s="2">
        <v>-6.6100000000000002E-4</v>
      </c>
      <c r="G48" s="2">
        <v>0</v>
      </c>
      <c r="H48" s="2">
        <v>9.8827999999999999E-2</v>
      </c>
      <c r="I48" s="2">
        <v>-0.03</v>
      </c>
      <c r="J48" s="2">
        <v>0</v>
      </c>
    </row>
    <row r="49" spans="1:16">
      <c r="A49" s="2" t="s">
        <v>8</v>
      </c>
      <c r="B49" s="2"/>
      <c r="C49" s="2">
        <v>-4.2731999999999999E-2</v>
      </c>
      <c r="D49" s="2">
        <v>0</v>
      </c>
      <c r="E49" s="2">
        <v>-3.1335000000000002E-2</v>
      </c>
      <c r="F49" s="2">
        <v>-9.9999999999999995E-7</v>
      </c>
      <c r="G49" s="2">
        <v>0.01</v>
      </c>
      <c r="H49" s="2">
        <v>0.1</v>
      </c>
      <c r="I49" s="2">
        <v>-0.03</v>
      </c>
      <c r="J49" s="2">
        <v>0.02</v>
      </c>
    </row>
    <row r="50" spans="1:16">
      <c r="A50" s="2" t="s">
        <v>9</v>
      </c>
      <c r="B50" s="2"/>
      <c r="C50" s="2">
        <v>-1709.3038570000001</v>
      </c>
      <c r="D50" s="2">
        <v>1.712E-2</v>
      </c>
      <c r="E50" s="2">
        <v>-1253.423235</v>
      </c>
      <c r="F50" s="2">
        <v>-2.1597999999999999E-2</v>
      </c>
      <c r="G50" s="2">
        <v>254.87</v>
      </c>
      <c r="H50" s="2">
        <v>4000.1015459999999</v>
      </c>
      <c r="I50" s="2">
        <v>-1253.42</v>
      </c>
      <c r="J50" s="2">
        <v>838.18</v>
      </c>
    </row>
    <row r="51" spans="1:16">
      <c r="A51" s="2" t="s">
        <v>10</v>
      </c>
      <c r="B51" s="2"/>
      <c r="C51" s="2">
        <v>73.043042</v>
      </c>
      <c r="D51" s="2">
        <v>7.2880000000000002E-3</v>
      </c>
      <c r="E51" s="2">
        <v>39.277419000000002</v>
      </c>
      <c r="F51" s="2">
        <v>6.4380000000000001E-3</v>
      </c>
      <c r="G51" s="2">
        <v>2.44</v>
      </c>
      <c r="H51" s="2">
        <v>400.03420599999998</v>
      </c>
      <c r="I51" s="2">
        <v>39.28</v>
      </c>
      <c r="J51" s="2">
        <v>26.11</v>
      </c>
    </row>
    <row r="52" spans="1:16">
      <c r="A52" s="2" t="s">
        <v>11</v>
      </c>
      <c r="B52" s="2"/>
      <c r="C52" s="2">
        <v>2.1699999999999999E-4</v>
      </c>
      <c r="D52" s="2">
        <v>4.2700000000000002E-4</v>
      </c>
      <c r="E52" s="2">
        <v>2.03E-4</v>
      </c>
      <c r="F52" s="2">
        <v>4.0099999999999999E-4</v>
      </c>
      <c r="G52" s="2">
        <v>0</v>
      </c>
      <c r="H52" s="2">
        <v>7.7300000000000003E-4</v>
      </c>
      <c r="I52" s="2">
        <v>0</v>
      </c>
      <c r="J52" s="2">
        <v>0.01</v>
      </c>
    </row>
    <row r="53" spans="1:16">
      <c r="A53" s="2" t="s">
        <v>12</v>
      </c>
      <c r="B53" s="2"/>
      <c r="C53" s="2">
        <v>2.1699999999999999E-4</v>
      </c>
      <c r="D53" s="2">
        <v>4.2700000000000002E-4</v>
      </c>
      <c r="E53" s="2">
        <v>2.03E-4</v>
      </c>
      <c r="F53" s="2">
        <v>4.0099999999999999E-4</v>
      </c>
      <c r="G53" s="2">
        <v>0</v>
      </c>
      <c r="H53" s="2">
        <v>7.7300000000000003E-4</v>
      </c>
      <c r="I53" s="2">
        <v>0</v>
      </c>
      <c r="J53" s="2">
        <v>0.01</v>
      </c>
    </row>
    <row r="54" spans="1:16">
      <c r="A54" s="2"/>
    </row>
    <row r="55" spans="1:16">
      <c r="D55" s="1" t="s">
        <v>269</v>
      </c>
      <c r="E55" s="1" t="s">
        <v>50</v>
      </c>
      <c r="F55" s="2" t="s">
        <v>505</v>
      </c>
      <c r="G55" s="1" t="s">
        <v>293</v>
      </c>
    </row>
    <row r="56" spans="1:16">
      <c r="A56" s="2" t="s">
        <v>490</v>
      </c>
      <c r="D56" s="1">
        <f>C49</f>
        <v>-4.2731999999999999E-2</v>
      </c>
      <c r="E56" s="1">
        <f>E49</f>
        <v>-3.1335000000000002E-2</v>
      </c>
      <c r="F56" s="2">
        <f>E56-D56</f>
        <v>1.1396999999999997E-2</v>
      </c>
      <c r="G56" s="1">
        <f t="shared" ref="G56" si="0">E56/D56</f>
        <v>0.73329121033417588</v>
      </c>
      <c r="J56" s="2" t="s">
        <v>502</v>
      </c>
    </row>
    <row r="57" spans="1:16">
      <c r="A57" s="2" t="s">
        <v>287</v>
      </c>
      <c r="B57" s="2"/>
      <c r="C57" s="2"/>
      <c r="D57" s="1">
        <f>(C47-C48)/2</f>
        <v>3.8499999999999993E-4</v>
      </c>
      <c r="E57" s="1">
        <f>(E47-E48)/2</f>
        <v>3.4949999999999912E-4</v>
      </c>
      <c r="F57" s="2">
        <f>E57-D57</f>
        <v>-3.5500000000000809E-5</v>
      </c>
      <c r="G57" s="1">
        <f>E57/D57</f>
        <v>0.90779220779220571</v>
      </c>
      <c r="K57" s="50" t="s">
        <v>498</v>
      </c>
      <c r="L57" s="1">
        <v>-4.2999999999999997E-2</v>
      </c>
    </row>
    <row r="58" spans="1:16">
      <c r="A58" s="2" t="s">
        <v>274</v>
      </c>
      <c r="B58" s="2"/>
      <c r="C58" s="2"/>
      <c r="D58" s="1">
        <f>D52/C52</f>
        <v>1.9677419354838712</v>
      </c>
      <c r="E58" s="1">
        <f>F52/E52</f>
        <v>1.9753694581280787</v>
      </c>
      <c r="F58" s="2">
        <f t="shared" ref="F58:F61" si="1">E58-D58</f>
        <v>7.6275226442075184E-3</v>
      </c>
      <c r="G58" s="1">
        <f t="shared" ref="G58:G61" si="2">E58/D58</f>
        <v>1.0038762819995153</v>
      </c>
      <c r="K58" s="50" t="s">
        <v>503</v>
      </c>
      <c r="L58" s="1">
        <v>-3.1E-2</v>
      </c>
    </row>
    <row r="59" spans="1:16">
      <c r="A59" s="2" t="s">
        <v>488</v>
      </c>
      <c r="B59" s="2"/>
      <c r="C59" s="2"/>
      <c r="D59" s="1">
        <f>(2*G47/10000)^0.5/(D57)</f>
        <v>5.1948051948051956</v>
      </c>
      <c r="E59" s="1">
        <f>(2*H47/10000)^0.5/(E57)</f>
        <v>12.870576059258569</v>
      </c>
      <c r="F59" s="2">
        <f t="shared" si="1"/>
        <v>7.6757708644533738</v>
      </c>
      <c r="G59" s="1">
        <f t="shared" si="2"/>
        <v>2.4775858914072741</v>
      </c>
    </row>
    <row r="60" spans="1:16">
      <c r="A60" s="2" t="s">
        <v>497</v>
      </c>
      <c r="D60" s="1">
        <f>(2*G52/10000)^0.5/(C52)</f>
        <v>0</v>
      </c>
      <c r="E60" s="1">
        <f>(2*I52/10000)^0.5/(E52)</f>
        <v>0</v>
      </c>
      <c r="F60" s="2">
        <f t="shared" si="1"/>
        <v>0</v>
      </c>
      <c r="G60" s="1"/>
      <c r="H60" s="2" t="s">
        <v>504</v>
      </c>
      <c r="J60" s="2" t="s">
        <v>506</v>
      </c>
      <c r="M60" s="1">
        <f>D61+E61</f>
        <v>7.0000000000000007E-2</v>
      </c>
      <c r="P60" s="2"/>
    </row>
    <row r="61" spans="1:16">
      <c r="A61" s="16" t="s">
        <v>962</v>
      </c>
      <c r="B61" s="2"/>
      <c r="D61" s="1">
        <f>G47</f>
        <v>0.02</v>
      </c>
      <c r="E61" s="1">
        <f>J47</f>
        <v>0.05</v>
      </c>
      <c r="F61" s="2">
        <f t="shared" si="1"/>
        <v>3.0000000000000002E-2</v>
      </c>
      <c r="G61" s="1">
        <f t="shared" si="2"/>
        <v>2.5</v>
      </c>
      <c r="H61" s="50"/>
      <c r="I61" s="2"/>
      <c r="J61" s="2" t="s">
        <v>507</v>
      </c>
      <c r="M61" s="18">
        <f>M60/'1 Quantum'!I55</f>
        <v>9.0909090909090912E-2</v>
      </c>
      <c r="N61" s="62">
        <f>M61*100</f>
        <v>9.0909090909090917</v>
      </c>
      <c r="O61" s="63" t="s">
        <v>508</v>
      </c>
    </row>
    <row r="62" spans="1:16">
      <c r="A62" s="2"/>
      <c r="G62" s="2"/>
      <c r="H62" s="50"/>
      <c r="I62" s="2"/>
    </row>
    <row r="63" spans="1:16">
      <c r="A63" s="2"/>
    </row>
    <row r="64" spans="1:16">
      <c r="A64" s="2"/>
    </row>
    <row r="65" spans="1:1">
      <c r="A65" s="2"/>
    </row>
    <row r="66" spans="1:1">
      <c r="A66" s="2"/>
    </row>
    <row r="67" spans="1:1">
      <c r="A67" s="2"/>
    </row>
    <row r="68" spans="1:1">
      <c r="A68" s="2"/>
    </row>
    <row r="69" spans="1:1">
      <c r="A69" s="2"/>
    </row>
    <row r="70" spans="1:1">
      <c r="A70" s="2"/>
    </row>
    <row r="71" spans="1:1">
      <c r="A71" s="2"/>
    </row>
    <row r="72" spans="1:1">
      <c r="A72" s="2"/>
    </row>
    <row r="73" spans="1:1">
      <c r="A73" s="2"/>
    </row>
    <row r="74" spans="1:1">
      <c r="A74" s="2"/>
    </row>
    <row r="75" spans="1:1">
      <c r="A75" s="2"/>
    </row>
    <row r="76" spans="1:1">
      <c r="A76" s="2"/>
    </row>
    <row r="77" spans="1:1">
      <c r="A77" s="2"/>
    </row>
    <row r="78" spans="1:1">
      <c r="A78" s="2"/>
    </row>
    <row r="79" spans="1:1">
      <c r="A79" s="2"/>
    </row>
    <row r="80" spans="1:1">
      <c r="A80" s="2"/>
    </row>
    <row r="81" spans="1:10">
      <c r="A81" s="2"/>
    </row>
    <row r="82" spans="1:10">
      <c r="A82" s="2"/>
    </row>
    <row r="83" spans="1:10">
      <c r="A83" s="2"/>
    </row>
    <row r="84" spans="1:10">
      <c r="A84" s="2"/>
    </row>
    <row r="85" spans="1:10">
      <c r="A85" s="2"/>
    </row>
    <row r="86" spans="1:10">
      <c r="A86" s="2"/>
    </row>
    <row r="87" spans="1:10">
      <c r="A87" s="2"/>
    </row>
    <row r="88" spans="1:10">
      <c r="A88" s="2"/>
    </row>
    <row r="89" spans="1:10">
      <c r="A89" s="2"/>
    </row>
    <row r="90" spans="1:10">
      <c r="A90" s="2"/>
    </row>
    <row r="91" spans="1:10">
      <c r="A91" s="2"/>
    </row>
    <row r="92" spans="1:10">
      <c r="A92" s="2"/>
    </row>
    <row r="93" spans="1:10">
      <c r="A93" s="2"/>
    </row>
    <row r="94" spans="1:10">
      <c r="A94" s="2"/>
    </row>
    <row r="95" spans="1:10">
      <c r="A95" s="2"/>
      <c r="B95" s="2"/>
      <c r="C95" s="2" t="s">
        <v>0</v>
      </c>
      <c r="D95" s="2" t="s">
        <v>1</v>
      </c>
      <c r="E95" s="2" t="s">
        <v>2</v>
      </c>
      <c r="F95" s="2" t="s">
        <v>4</v>
      </c>
      <c r="G95" s="2" t="s">
        <v>13</v>
      </c>
      <c r="H95" s="2" t="s">
        <v>3</v>
      </c>
      <c r="I95" s="2" t="s">
        <v>50</v>
      </c>
      <c r="J95" s="2" t="s">
        <v>14</v>
      </c>
    </row>
    <row r="96" spans="1:10" ht="15" thickBot="1">
      <c r="A96" s="2"/>
      <c r="B96" s="2"/>
      <c r="C96" s="2"/>
      <c r="D96" s="2"/>
      <c r="E96" s="2"/>
      <c r="F96" s="2"/>
      <c r="G96" s="2"/>
      <c r="H96" s="2"/>
      <c r="I96" s="2"/>
      <c r="J96" s="2"/>
    </row>
    <row r="97" spans="1:15">
      <c r="A97" s="2" t="s">
        <v>5</v>
      </c>
      <c r="B97" s="2"/>
      <c r="C97" s="2">
        <v>40001</v>
      </c>
      <c r="D97" s="2">
        <v>40001</v>
      </c>
      <c r="E97" s="2">
        <v>40001</v>
      </c>
      <c r="F97" s="2">
        <v>40001</v>
      </c>
      <c r="G97" s="2">
        <v>40001</v>
      </c>
      <c r="H97" s="2">
        <v>40001</v>
      </c>
      <c r="I97" s="2">
        <v>40001</v>
      </c>
      <c r="J97" s="2">
        <v>40001</v>
      </c>
      <c r="L97" s="53" t="s">
        <v>509</v>
      </c>
      <c r="M97" s="54"/>
      <c r="N97" s="54"/>
      <c r="O97" s="55"/>
    </row>
    <row r="98" spans="1:15">
      <c r="A98" s="2" t="s">
        <v>6</v>
      </c>
      <c r="B98" s="2"/>
      <c r="C98" s="2">
        <v>-3.2641999999999997E-2</v>
      </c>
      <c r="D98" s="2">
        <v>1.1856999999999999E-2</v>
      </c>
      <c r="E98" s="2">
        <v>-2.0621E-2</v>
      </c>
      <c r="F98" s="2">
        <v>1.2474000000000001E-2</v>
      </c>
      <c r="G98" s="2">
        <v>0.36</v>
      </c>
      <c r="H98" s="2">
        <v>0.10159600000000001</v>
      </c>
      <c r="I98" s="2">
        <v>-0.02</v>
      </c>
      <c r="J98" s="2">
        <v>0.43</v>
      </c>
      <c r="L98" s="56" t="s">
        <v>511</v>
      </c>
      <c r="M98" s="57"/>
      <c r="N98" s="57"/>
      <c r="O98" s="58"/>
    </row>
    <row r="99" spans="1:15">
      <c r="A99" s="2" t="s">
        <v>7</v>
      </c>
      <c r="B99" s="2"/>
      <c r="C99" s="2">
        <v>-5.1999999999999998E-2</v>
      </c>
      <c r="D99" s="2">
        <v>-1.192E-2</v>
      </c>
      <c r="E99" s="2">
        <v>-4.1285000000000002E-2</v>
      </c>
      <c r="F99" s="2">
        <v>-1.2485E-2</v>
      </c>
      <c r="G99" s="2">
        <v>0</v>
      </c>
      <c r="H99" s="2">
        <v>9.8350999999999994E-2</v>
      </c>
      <c r="I99" s="2">
        <v>-0.04</v>
      </c>
      <c r="J99" s="2">
        <v>0</v>
      </c>
      <c r="L99" s="56" t="s">
        <v>512</v>
      </c>
      <c r="M99" s="64"/>
      <c r="N99" s="64"/>
      <c r="O99" s="58"/>
    </row>
    <row r="100" spans="1:15">
      <c r="A100" s="2" t="s">
        <v>8</v>
      </c>
      <c r="B100" s="2"/>
      <c r="C100" s="2">
        <v>-4.2688999999999998E-2</v>
      </c>
      <c r="D100" s="2">
        <v>7.9999999999999996E-6</v>
      </c>
      <c r="E100" s="2">
        <v>-3.0605E-2</v>
      </c>
      <c r="F100" s="2">
        <v>5.0000000000000004E-6</v>
      </c>
      <c r="G100" s="2">
        <v>0.12</v>
      </c>
      <c r="H100" s="2">
        <v>9.9998000000000004E-2</v>
      </c>
      <c r="I100" s="2">
        <v>-0.03</v>
      </c>
      <c r="J100" s="2">
        <v>0.16</v>
      </c>
      <c r="L100" s="56" t="s">
        <v>510</v>
      </c>
      <c r="M100" s="64"/>
      <c r="N100" s="64"/>
      <c r="O100" s="58"/>
    </row>
    <row r="101" spans="1:15">
      <c r="A101" s="2" t="s">
        <v>9</v>
      </c>
      <c r="B101" s="2"/>
      <c r="C101" s="2">
        <v>-1707.60635</v>
      </c>
      <c r="D101" s="2">
        <v>0.31512699999999999</v>
      </c>
      <c r="E101" s="2">
        <v>-1224.2268140000001</v>
      </c>
      <c r="F101" s="2">
        <v>0.192277</v>
      </c>
      <c r="G101" s="2">
        <v>4949.54</v>
      </c>
      <c r="H101" s="2">
        <v>4000.0371009999999</v>
      </c>
      <c r="I101" s="2">
        <v>-1224.23</v>
      </c>
      <c r="J101" s="2">
        <v>6347.13</v>
      </c>
      <c r="L101" s="65"/>
      <c r="M101" s="64"/>
      <c r="N101" s="64"/>
      <c r="O101" s="58"/>
    </row>
    <row r="102" spans="1:15">
      <c r="A102" s="2" t="s">
        <v>10</v>
      </c>
      <c r="B102" s="2"/>
      <c r="C102" s="2">
        <v>74.390906999999999</v>
      </c>
      <c r="D102" s="2">
        <v>1.8957930000000001</v>
      </c>
      <c r="E102" s="2">
        <v>39.194721999999999</v>
      </c>
      <c r="F102" s="2">
        <v>2.1799219999999999</v>
      </c>
      <c r="G102" s="2">
        <v>998.84</v>
      </c>
      <c r="H102" s="2">
        <v>400.02364299999999</v>
      </c>
      <c r="I102" s="2">
        <v>39.19</v>
      </c>
      <c r="J102" s="2">
        <v>1498.39</v>
      </c>
      <c r="L102" s="66" t="s">
        <v>963</v>
      </c>
      <c r="M102" s="64"/>
      <c r="N102" s="64"/>
      <c r="O102" s="58"/>
    </row>
    <row r="103" spans="1:15" ht="15" thickBot="1">
      <c r="A103" s="2" t="s">
        <v>11</v>
      </c>
      <c r="B103" s="2"/>
      <c r="C103" s="2">
        <v>6.1130000000000004E-3</v>
      </c>
      <c r="D103" s="2">
        <v>6.8840000000000004E-3</v>
      </c>
      <c r="E103" s="2">
        <v>6.5709999999999996E-3</v>
      </c>
      <c r="F103" s="2">
        <v>7.3819999999999997E-3</v>
      </c>
      <c r="G103" s="2">
        <v>0.1</v>
      </c>
      <c r="H103" s="2">
        <v>8.0999999999999996E-4</v>
      </c>
      <c r="I103" s="2">
        <v>0.01</v>
      </c>
      <c r="J103" s="2">
        <v>0.11</v>
      </c>
      <c r="L103" s="67" t="s">
        <v>513</v>
      </c>
      <c r="M103" s="59"/>
      <c r="N103" s="59"/>
      <c r="O103" s="60"/>
    </row>
    <row r="104" spans="1:15">
      <c r="A104" s="2" t="s">
        <v>12</v>
      </c>
      <c r="B104" s="2"/>
      <c r="C104" s="2">
        <v>6.1130000000000004E-3</v>
      </c>
      <c r="D104" s="2">
        <v>6.8840000000000004E-3</v>
      </c>
      <c r="E104" s="2">
        <v>6.5709999999999996E-3</v>
      </c>
      <c r="F104" s="2">
        <v>7.3819999999999997E-3</v>
      </c>
      <c r="G104" s="2">
        <v>0.1</v>
      </c>
      <c r="H104" s="2">
        <v>8.0999999999999996E-4</v>
      </c>
      <c r="I104" s="2">
        <v>0.01</v>
      </c>
      <c r="J104" s="2">
        <v>0.11</v>
      </c>
    </row>
    <row r="105" spans="1:15">
      <c r="A105" s="2"/>
    </row>
    <row r="106" spans="1:15">
      <c r="D106" s="1" t="s">
        <v>269</v>
      </c>
      <c r="E106" s="1" t="s">
        <v>50</v>
      </c>
      <c r="F106" s="2" t="s">
        <v>505</v>
      </c>
      <c r="G106" s="1" t="s">
        <v>293</v>
      </c>
    </row>
    <row r="107" spans="1:15">
      <c r="A107" s="2" t="s">
        <v>490</v>
      </c>
      <c r="D107" s="1">
        <f>C100</f>
        <v>-4.2688999999999998E-2</v>
      </c>
      <c r="E107" s="1">
        <f>E100</f>
        <v>-3.0605E-2</v>
      </c>
      <c r="F107" s="2">
        <f>E107-D107</f>
        <v>1.2083999999999998E-2</v>
      </c>
      <c r="G107" s="1">
        <f t="shared" ref="G107" si="3">E107/D107</f>
        <v>0.7169294197568461</v>
      </c>
      <c r="J107" s="2" t="s">
        <v>502</v>
      </c>
    </row>
    <row r="108" spans="1:15">
      <c r="A108" s="2" t="s">
        <v>287</v>
      </c>
      <c r="B108" s="2"/>
      <c r="C108" s="2"/>
      <c r="D108" s="1">
        <f>(C98-C99)/2</f>
        <v>9.6790000000000001E-3</v>
      </c>
      <c r="E108" s="1">
        <f>(E98-E99)/2</f>
        <v>1.0332000000000001E-2</v>
      </c>
      <c r="F108" s="2">
        <f>E108-D108</f>
        <v>6.530000000000008E-4</v>
      </c>
      <c r="G108" s="1">
        <f>E108/D108</f>
        <v>1.0674656472776114</v>
      </c>
      <c r="K108" s="50" t="s">
        <v>498</v>
      </c>
      <c r="L108" s="1">
        <v>-4.2999999999999997E-2</v>
      </c>
    </row>
    <row r="109" spans="1:15">
      <c r="A109" s="2" t="s">
        <v>274</v>
      </c>
      <c r="B109" s="2"/>
      <c r="C109" s="2"/>
      <c r="D109" s="1">
        <f>D103/C103</f>
        <v>1.1261246523801733</v>
      </c>
      <c r="E109" s="1">
        <f>F103/E103</f>
        <v>1.1234210926799575</v>
      </c>
      <c r="F109" s="2">
        <f t="shared" ref="F109:F112" si="4">E109-D109</f>
        <v>-2.7035597002158518E-3</v>
      </c>
      <c r="G109" s="1">
        <f t="shared" ref="G109:G111" si="5">E109/D109</f>
        <v>0.99759923584436094</v>
      </c>
      <c r="K109" s="50" t="s">
        <v>503</v>
      </c>
      <c r="L109" s="1">
        <v>-3.1E-2</v>
      </c>
    </row>
    <row r="110" spans="1:15">
      <c r="A110" s="2" t="s">
        <v>488</v>
      </c>
      <c r="B110" s="2"/>
      <c r="C110" s="2"/>
      <c r="D110" s="1">
        <f>(2*G98/10000)^0.5/(D108)</f>
        <v>0.87666921936548914</v>
      </c>
      <c r="E110" s="1">
        <f>(2*H98/10000)^0.5/(E108)</f>
        <v>0.4362836170450558</v>
      </c>
      <c r="F110" s="2">
        <f t="shared" si="4"/>
        <v>-0.44038560232043333</v>
      </c>
      <c r="G110" s="1">
        <f t="shared" si="5"/>
        <v>0.49766047148413262</v>
      </c>
    </row>
    <row r="111" spans="1:15">
      <c r="A111" s="2" t="s">
        <v>497</v>
      </c>
      <c r="D111" s="1">
        <f>(2*G103/10000)^0.5/(C103)</f>
        <v>0.73157794127262876</v>
      </c>
      <c r="E111" s="1">
        <f>(2*I103/10000)^0.5/(E103)</f>
        <v>0.21522044778163066</v>
      </c>
      <c r="F111" s="2">
        <f t="shared" si="4"/>
        <v>-0.51635749349099813</v>
      </c>
      <c r="G111" s="1">
        <f t="shared" si="5"/>
        <v>0.29418662816328262</v>
      </c>
      <c r="H111" s="2"/>
      <c r="J111" s="2" t="s">
        <v>506</v>
      </c>
      <c r="M111" s="1">
        <f>D112+E112</f>
        <v>0.79</v>
      </c>
    </row>
    <row r="112" spans="1:15">
      <c r="A112" s="16" t="s">
        <v>962</v>
      </c>
      <c r="B112" s="2"/>
      <c r="C112" s="50"/>
      <c r="D112" s="1">
        <f>G98</f>
        <v>0.36</v>
      </c>
      <c r="E112" s="1">
        <f>J98</f>
        <v>0.43</v>
      </c>
      <c r="F112" s="2">
        <f t="shared" si="4"/>
        <v>7.0000000000000007E-2</v>
      </c>
      <c r="G112" s="1">
        <f t="shared" ref="G112" si="6">E112/D112</f>
        <v>1.1944444444444444</v>
      </c>
      <c r="H112" s="50"/>
      <c r="I112" s="2"/>
      <c r="J112" s="2" t="s">
        <v>507</v>
      </c>
      <c r="M112" s="18">
        <f>M111/'1 Quantum'!I55</f>
        <v>1.025974025974026</v>
      </c>
      <c r="N112" s="62">
        <f>M112*100</f>
        <v>102.59740259740259</v>
      </c>
      <c r="O112" s="63" t="s">
        <v>508</v>
      </c>
    </row>
    <row r="113" spans="1:1">
      <c r="A113" s="2"/>
    </row>
    <row r="114" spans="1:1">
      <c r="A114" s="2"/>
    </row>
    <row r="115" spans="1:1">
      <c r="A115" s="3" t="s">
        <v>845</v>
      </c>
    </row>
    <row r="116" spans="1:1">
      <c r="A116" s="2"/>
    </row>
    <row r="117" spans="1:1">
      <c r="A117" s="2" t="s">
        <v>462</v>
      </c>
    </row>
    <row r="118" spans="1:1">
      <c r="A118" s="2" t="s">
        <v>454</v>
      </c>
    </row>
    <row r="119" spans="1:1">
      <c r="A119" s="2" t="s">
        <v>463</v>
      </c>
    </row>
    <row r="120" spans="1:1">
      <c r="A120" s="2" t="s">
        <v>464</v>
      </c>
    </row>
    <row r="153" spans="1:1">
      <c r="A153" s="3" t="s">
        <v>465</v>
      </c>
    </row>
    <row r="155" spans="1:1">
      <c r="A155" s="2" t="s">
        <v>846</v>
      </c>
    </row>
    <row r="156" spans="1:1">
      <c r="A156" s="2" t="s">
        <v>964</v>
      </c>
    </row>
    <row r="157" spans="1:1">
      <c r="A157" s="2" t="s">
        <v>466</v>
      </c>
    </row>
    <row r="158" spans="1:1">
      <c r="A158" s="2" t="s">
        <v>467</v>
      </c>
    </row>
    <row r="159" spans="1:1">
      <c r="A159" s="2" t="s">
        <v>847</v>
      </c>
    </row>
    <row r="160" spans="1:1">
      <c r="A160" s="2" t="s">
        <v>483</v>
      </c>
    </row>
    <row r="161" spans="1:1">
      <c r="A161" s="2" t="s">
        <v>485</v>
      </c>
    </row>
    <row r="162" spans="1:1">
      <c r="A162" s="2" t="s">
        <v>484</v>
      </c>
    </row>
    <row r="163" spans="1:1">
      <c r="A163" s="2" t="s">
        <v>486</v>
      </c>
    </row>
    <row r="228" spans="1:1">
      <c r="A228" s="2" t="s">
        <v>152</v>
      </c>
    </row>
    <row r="229" spans="1:1">
      <c r="A229" s="2" t="s">
        <v>176</v>
      </c>
    </row>
    <row r="230" spans="1:1">
      <c r="A230" s="2" t="s">
        <v>848</v>
      </c>
    </row>
    <row r="231" spans="1:1">
      <c r="A231" s="2"/>
    </row>
    <row r="232" spans="1:1">
      <c r="A232" s="2"/>
    </row>
    <row r="233" spans="1:1">
      <c r="A233" s="2"/>
    </row>
    <row r="234" spans="1:1">
      <c r="A234" s="3" t="s">
        <v>517</v>
      </c>
    </row>
    <row r="235" spans="1:1">
      <c r="A235" s="2"/>
    </row>
    <row r="236" spans="1:1">
      <c r="A236" s="2" t="s">
        <v>120</v>
      </c>
    </row>
    <row r="237" spans="1:1">
      <c r="A237" s="2" t="s">
        <v>121</v>
      </c>
    </row>
    <row r="272" spans="75:99">
      <c r="BW272" t="s">
        <v>60</v>
      </c>
      <c r="CB272" t="s">
        <v>61</v>
      </c>
      <c r="CP272" t="s">
        <v>60</v>
      </c>
      <c r="CU272" t="s">
        <v>61</v>
      </c>
    </row>
    <row r="273" spans="14:154">
      <c r="N273" s="1">
        <v>-0.4</v>
      </c>
      <c r="BQ273" t="s">
        <v>85</v>
      </c>
      <c r="BS273" s="6" t="s">
        <v>90</v>
      </c>
      <c r="CJ273" t="s">
        <v>85</v>
      </c>
      <c r="CL273" s="6" t="s">
        <v>90</v>
      </c>
      <c r="DE273" t="s">
        <v>271</v>
      </c>
      <c r="DI273" t="s">
        <v>276</v>
      </c>
      <c r="DM273">
        <v>1</v>
      </c>
      <c r="DQ273">
        <v>40</v>
      </c>
      <c r="DR273">
        <v>80</v>
      </c>
    </row>
    <row r="274" spans="14:154">
      <c r="N274" s="1">
        <v>-0.3</v>
      </c>
      <c r="BR274" s="6"/>
      <c r="BS274" t="s">
        <v>90</v>
      </c>
      <c r="BT274" t="s">
        <v>87</v>
      </c>
      <c r="BU274" s="6" t="s">
        <v>88</v>
      </c>
      <c r="BV274" t="s">
        <v>89</v>
      </c>
      <c r="BW274" t="s">
        <v>111</v>
      </c>
      <c r="BX274" t="s">
        <v>357</v>
      </c>
      <c r="BY274" t="s">
        <v>109</v>
      </c>
      <c r="BZ274" t="s">
        <v>110</v>
      </c>
      <c r="CA274" t="s">
        <v>112</v>
      </c>
      <c r="CB274" t="s">
        <v>358</v>
      </c>
      <c r="CC274" t="s">
        <v>113</v>
      </c>
      <c r="CD274" t="s">
        <v>114</v>
      </c>
      <c r="CK274" s="6" t="s">
        <v>86</v>
      </c>
      <c r="CL274" t="s">
        <v>90</v>
      </c>
      <c r="CM274" t="s">
        <v>87</v>
      </c>
      <c r="CN274" s="6" t="s">
        <v>88</v>
      </c>
      <c r="CO274" t="s">
        <v>89</v>
      </c>
      <c r="CP274" t="s">
        <v>111</v>
      </c>
      <c r="CQ274" t="s">
        <v>108</v>
      </c>
      <c r="CR274" t="s">
        <v>109</v>
      </c>
      <c r="CS274" t="s">
        <v>110</v>
      </c>
      <c r="CT274" t="s">
        <v>112</v>
      </c>
      <c r="CU274" t="s">
        <v>115</v>
      </c>
      <c r="CV274" t="s">
        <v>113</v>
      </c>
      <c r="CW274" t="s">
        <v>114</v>
      </c>
      <c r="DD274" t="s">
        <v>322</v>
      </c>
      <c r="DE274">
        <v>1</v>
      </c>
      <c r="DF274" t="s">
        <v>269</v>
      </c>
      <c r="DG274" t="s">
        <v>50</v>
      </c>
      <c r="DH274" t="s">
        <v>270</v>
      </c>
      <c r="DI274">
        <v>1</v>
      </c>
      <c r="DJ274" t="s">
        <v>269</v>
      </c>
      <c r="DK274" t="s">
        <v>50</v>
      </c>
      <c r="DL274" t="s">
        <v>270</v>
      </c>
      <c r="DM274">
        <v>1</v>
      </c>
      <c r="DN274" t="s">
        <v>269</v>
      </c>
      <c r="DO274" t="s">
        <v>50</v>
      </c>
      <c r="DP274" t="s">
        <v>270</v>
      </c>
      <c r="DU274" s="2" t="s">
        <v>272</v>
      </c>
      <c r="EC274" s="2" t="s">
        <v>273</v>
      </c>
      <c r="ES274" t="s">
        <v>61</v>
      </c>
    </row>
    <row r="275" spans="14:154">
      <c r="BQ275">
        <v>-7.0000000000000007E-2</v>
      </c>
      <c r="BR275">
        <v>0</v>
      </c>
      <c r="BS275">
        <v>6.4</v>
      </c>
      <c r="BV275">
        <v>1.0195661971187826</v>
      </c>
      <c r="CJ275">
        <v>-7.0000000000000007E-2</v>
      </c>
      <c r="CL275">
        <v>6.4</v>
      </c>
      <c r="CO275">
        <v>0.5097830985593913</v>
      </c>
      <c r="DD275">
        <f t="shared" ref="DD275:DD280" si="7">CM275/2</f>
        <v>0</v>
      </c>
      <c r="EJ275" t="s">
        <v>85</v>
      </c>
      <c r="EL275" s="6" t="s">
        <v>90</v>
      </c>
    </row>
    <row r="276" spans="14:154">
      <c r="N276" s="2" t="s">
        <v>104</v>
      </c>
      <c r="BQ276">
        <v>-6.5000000000000002E-2</v>
      </c>
      <c r="BR276">
        <v>0</v>
      </c>
      <c r="BS276">
        <v>5.19</v>
      </c>
      <c r="BV276">
        <v>0.99132330422073933</v>
      </c>
      <c r="CJ276">
        <v>-6.5000000000000002E-2</v>
      </c>
      <c r="CL276">
        <v>5.19</v>
      </c>
      <c r="CO276">
        <v>0.49566165211036967</v>
      </c>
      <c r="DD276">
        <f t="shared" si="7"/>
        <v>0</v>
      </c>
      <c r="EK276" s="6" t="s">
        <v>86</v>
      </c>
      <c r="EM276">
        <v>1</v>
      </c>
      <c r="EN276" s="6">
        <v>1</v>
      </c>
      <c r="EO276">
        <v>1</v>
      </c>
      <c r="EP276" t="s">
        <v>269</v>
      </c>
      <c r="EQ276" t="s">
        <v>269</v>
      </c>
      <c r="ER276" t="s">
        <v>269</v>
      </c>
      <c r="ES276" t="s">
        <v>269</v>
      </c>
      <c r="ET276" t="s">
        <v>50</v>
      </c>
      <c r="EU276" t="s">
        <v>269</v>
      </c>
      <c r="EV276" t="s">
        <v>270</v>
      </c>
      <c r="EW276" t="s">
        <v>270</v>
      </c>
      <c r="EX276" t="s">
        <v>270</v>
      </c>
    </row>
    <row r="277" spans="14:154">
      <c r="N277" s="2" t="s">
        <v>105</v>
      </c>
      <c r="BQ277">
        <v>-0.06</v>
      </c>
      <c r="BR277">
        <v>0</v>
      </c>
      <c r="BS277">
        <v>4.03</v>
      </c>
      <c r="BV277">
        <v>0.94634585732070375</v>
      </c>
      <c r="CJ277">
        <v>-0.06</v>
      </c>
      <c r="CL277">
        <v>4.03</v>
      </c>
      <c r="CO277">
        <v>0.47317292866035188</v>
      </c>
      <c r="DD277">
        <f t="shared" si="7"/>
        <v>0</v>
      </c>
      <c r="EJ277">
        <v>-7.0000000000000007E-2</v>
      </c>
      <c r="EL277">
        <v>6.4</v>
      </c>
      <c r="EO277">
        <v>0.5097830985593913</v>
      </c>
    </row>
    <row r="278" spans="14:154">
      <c r="AI278" t="s">
        <v>119</v>
      </c>
      <c r="BQ278">
        <v>-5.5E-2</v>
      </c>
      <c r="BR278">
        <v>0</v>
      </c>
      <c r="BS278">
        <v>2.97</v>
      </c>
      <c r="BV278">
        <v>0.88625873505119568</v>
      </c>
      <c r="CJ278">
        <v>-5.5E-2</v>
      </c>
      <c r="CL278">
        <v>2.97</v>
      </c>
      <c r="CO278">
        <v>0.44312936752559784</v>
      </c>
      <c r="DD278">
        <f t="shared" si="7"/>
        <v>0</v>
      </c>
      <c r="EJ278">
        <v>-6.5000000000000002E-2</v>
      </c>
      <c r="EL278">
        <v>5.19</v>
      </c>
      <c r="EO278">
        <v>0.49566165211036967</v>
      </c>
    </row>
    <row r="279" spans="14:154">
      <c r="AJ279" t="s">
        <v>39</v>
      </c>
      <c r="AK279" t="s">
        <v>60</v>
      </c>
      <c r="AL279" t="s">
        <v>111</v>
      </c>
      <c r="AM279" t="s">
        <v>357</v>
      </c>
      <c r="AN279" t="s">
        <v>109</v>
      </c>
      <c r="AO279" t="s">
        <v>110</v>
      </c>
      <c r="AQ279" t="s">
        <v>41</v>
      </c>
      <c r="AR279" t="s">
        <v>61</v>
      </c>
      <c r="AS279" t="s">
        <v>112</v>
      </c>
      <c r="AT279" t="s">
        <v>358</v>
      </c>
      <c r="AU279" t="s">
        <v>113</v>
      </c>
      <c r="AV279" t="s">
        <v>114</v>
      </c>
      <c r="AX279" t="s">
        <v>39</v>
      </c>
      <c r="AY279" t="s">
        <v>119</v>
      </c>
      <c r="AZ279" t="s">
        <v>112</v>
      </c>
      <c r="BA279" t="s">
        <v>358</v>
      </c>
      <c r="BB279" t="s">
        <v>113</v>
      </c>
      <c r="BC279" t="s">
        <v>114</v>
      </c>
      <c r="BQ279">
        <v>-0.05</v>
      </c>
      <c r="BR279">
        <v>0</v>
      </c>
      <c r="BS279">
        <v>2.0299999999999998</v>
      </c>
      <c r="BV279">
        <v>0.80592931142570978</v>
      </c>
      <c r="CJ279">
        <v>-0.05</v>
      </c>
      <c r="CL279">
        <v>2.0299999999999998</v>
      </c>
      <c r="CO279">
        <v>0.40296465571285489</v>
      </c>
      <c r="DD279">
        <f t="shared" si="7"/>
        <v>0</v>
      </c>
      <c r="EJ279">
        <v>-0.06</v>
      </c>
      <c r="EL279">
        <v>4.03</v>
      </c>
      <c r="EO279">
        <v>0.47317292866035188</v>
      </c>
    </row>
    <row r="280" spans="14:154">
      <c r="AI280">
        <v>-3.6635000000000001E-2</v>
      </c>
      <c r="AJ280">
        <v>-3.3000000000000002E-2</v>
      </c>
      <c r="AK280">
        <v>-4.2854000000000003E-2</v>
      </c>
      <c r="AL280">
        <v>0.41</v>
      </c>
      <c r="AM280">
        <v>9.9099999999999987E-3</v>
      </c>
      <c r="AN280">
        <v>1.1576262540384288</v>
      </c>
      <c r="AO280">
        <v>0.913762375190456</v>
      </c>
      <c r="AQ280">
        <v>-2.5000000000000001E-2</v>
      </c>
      <c r="AR280">
        <v>-3.0415999999999999E-2</v>
      </c>
      <c r="AS280">
        <v>0.44</v>
      </c>
      <c r="AT280">
        <v>1.0472E-2</v>
      </c>
      <c r="AU280">
        <v>1.1422243315931022</v>
      </c>
      <c r="AV280">
        <v>0.89580132922525391</v>
      </c>
      <c r="AX280">
        <v>-3.3000000000000002E-2</v>
      </c>
      <c r="AY280">
        <v>-3.6635000000000001E-2</v>
      </c>
      <c r="AZ280">
        <f t="shared" ref="AZ280:BC285" si="8">(AL280+AS280)/2</f>
        <v>0.42499999999999999</v>
      </c>
      <c r="BA280">
        <f t="shared" si="8"/>
        <v>1.0190999999999999E-2</v>
      </c>
      <c r="BB280">
        <f t="shared" si="8"/>
        <v>1.1499252928157655</v>
      </c>
      <c r="BC280">
        <f t="shared" si="8"/>
        <v>0.90478185220785501</v>
      </c>
      <c r="BQ280">
        <v>-4.4999999999999998E-2</v>
      </c>
      <c r="BR280">
        <v>0</v>
      </c>
      <c r="BS280">
        <v>1.24</v>
      </c>
      <c r="BV280">
        <v>0.69972521763190354</v>
      </c>
      <c r="CJ280">
        <v>-4.4999999999999998E-2</v>
      </c>
      <c r="CL280">
        <v>1.24</v>
      </c>
      <c r="CO280">
        <v>0.34986260881595177</v>
      </c>
      <c r="DD280">
        <f t="shared" si="7"/>
        <v>0</v>
      </c>
      <c r="EJ280">
        <v>-5.5E-2</v>
      </c>
      <c r="EL280">
        <v>2.97</v>
      </c>
      <c r="EO280">
        <v>0.44312936752559784</v>
      </c>
    </row>
    <row r="281" spans="14:154">
      <c r="AI281">
        <v>-3.6662E-2</v>
      </c>
      <c r="AJ281">
        <v>-5.1999999999999998E-2</v>
      </c>
      <c r="AK281">
        <v>-4.2701999999999997E-2</v>
      </c>
      <c r="AL281">
        <v>0.36</v>
      </c>
      <c r="AM281">
        <v>9.6844999999999987E-3</v>
      </c>
      <c r="AN281">
        <v>1.1254087638979726</v>
      </c>
      <c r="AO281">
        <v>0.87617134330513402</v>
      </c>
      <c r="AQ281">
        <v>-0.04</v>
      </c>
      <c r="AR281">
        <v>-3.0622E-2</v>
      </c>
      <c r="AS281">
        <v>0.43</v>
      </c>
      <c r="AT281">
        <v>1.0345499999999999E-2</v>
      </c>
      <c r="AU281">
        <v>1.1221850273889227</v>
      </c>
      <c r="AV281">
        <v>0.89639152244895903</v>
      </c>
      <c r="AX281">
        <v>-5.1999999999999998E-2</v>
      </c>
      <c r="AY281">
        <v>-3.6662E-2</v>
      </c>
      <c r="AZ281">
        <f t="shared" si="8"/>
        <v>0.39500000000000002</v>
      </c>
      <c r="BA281">
        <f t="shared" si="8"/>
        <v>1.0015E-2</v>
      </c>
      <c r="BB281">
        <f t="shared" si="8"/>
        <v>1.1237968956434476</v>
      </c>
      <c r="BC281">
        <f t="shared" si="8"/>
        <v>0.88628143287704653</v>
      </c>
      <c r="BQ281">
        <v>0</v>
      </c>
      <c r="BR281">
        <v>0</v>
      </c>
      <c r="BS281">
        <v>0</v>
      </c>
      <c r="BT281">
        <v>0</v>
      </c>
      <c r="BU281">
        <v>0</v>
      </c>
      <c r="BV281">
        <v>0</v>
      </c>
      <c r="CJ281">
        <v>-4.1099999999999998E-2</v>
      </c>
      <c r="CK281">
        <v>-1.6241999999999999E-2</v>
      </c>
      <c r="CL281">
        <v>0.76</v>
      </c>
      <c r="CM281">
        <v>3.9019999999999999E-2</v>
      </c>
      <c r="CN281">
        <v>0.5194766797250352</v>
      </c>
      <c r="CO281">
        <v>0.31596176335053699</v>
      </c>
      <c r="DD281">
        <f>CM281</f>
        <v>3.9019999999999999E-2</v>
      </c>
      <c r="DE281">
        <f t="shared" ref="DE281:DE293" si="9">CN281</f>
        <v>0.5194766797250352</v>
      </c>
      <c r="DI281">
        <f t="shared" ref="DI281:DI293" si="10">CO281</f>
        <v>0.31596176335053699</v>
      </c>
      <c r="DM281">
        <f>CL281</f>
        <v>0.76</v>
      </c>
      <c r="DQ281">
        <f>$DQ$273*DD281</f>
        <v>1.5608</v>
      </c>
      <c r="EJ281">
        <v>-0.05</v>
      </c>
      <c r="EL281">
        <v>2.0299999999999998</v>
      </c>
      <c r="EO281">
        <v>0.40296465571285489</v>
      </c>
    </row>
    <row r="282" spans="14:154" s="7" customFormat="1">
      <c r="AI282" s="7">
        <v>-3.6692500000000003E-2</v>
      </c>
      <c r="AJ282" s="7">
        <v>-0.05</v>
      </c>
      <c r="AK282" s="7">
        <v>-4.2582000000000002E-2</v>
      </c>
      <c r="AL282" s="7">
        <v>0.22</v>
      </c>
      <c r="AM282" s="7">
        <v>8.0140000000000003E-3</v>
      </c>
      <c r="AN282" s="7">
        <v>1.1099271887764164</v>
      </c>
      <c r="AO282" s="7">
        <v>0.82770770909792857</v>
      </c>
      <c r="AQ282" s="7">
        <v>-0.04</v>
      </c>
      <c r="AR282" s="7">
        <v>-3.0803000000000001E-2</v>
      </c>
      <c r="AS282" s="7">
        <v>0.28000000000000003</v>
      </c>
      <c r="AT282" s="7">
        <v>8.6430000000000014E-3</v>
      </c>
      <c r="AU282" s="7">
        <v>1.1132044290199967</v>
      </c>
      <c r="AV282" s="7">
        <v>0.86582376183592291</v>
      </c>
      <c r="AX282" s="7">
        <v>-0.05</v>
      </c>
      <c r="AY282" s="7">
        <v>-3.6692500000000003E-2</v>
      </c>
      <c r="AZ282">
        <f t="shared" si="8"/>
        <v>0.25</v>
      </c>
      <c r="BA282">
        <f t="shared" si="8"/>
        <v>8.3285000000000008E-3</v>
      </c>
      <c r="BB282">
        <f t="shared" si="8"/>
        <v>1.1115658088982066</v>
      </c>
      <c r="BC282">
        <f t="shared" si="8"/>
        <v>0.8467657354669258</v>
      </c>
      <c r="BQ282" s="7">
        <v>-1E-3</v>
      </c>
      <c r="BR282" s="7">
        <v>-1.2479000000000001E-2</v>
      </c>
      <c r="BS282" s="7">
        <v>0.82</v>
      </c>
      <c r="BT282" s="7">
        <v>8.2927000000000001E-2</v>
      </c>
      <c r="BU282" s="7">
        <v>0.43703311958749252</v>
      </c>
      <c r="BV282" s="7">
        <v>0.30885594498452129</v>
      </c>
      <c r="CJ282" s="7">
        <v>-0.04</v>
      </c>
      <c r="CK282" s="7">
        <v>-2.1572000000000001E-2</v>
      </c>
      <c r="CL282" s="7">
        <v>0.65</v>
      </c>
      <c r="CM282" s="7">
        <v>3.2395E-2</v>
      </c>
      <c r="CN282" s="7">
        <v>0.63539668700959029</v>
      </c>
      <c r="CO282" s="7">
        <v>0.35196031026366353</v>
      </c>
      <c r="DD282" s="7">
        <f t="shared" ref="DD282:DD293" si="11">CM282</f>
        <v>3.2395E-2</v>
      </c>
      <c r="DE282" s="7">
        <f t="shared" si="9"/>
        <v>0.63539668700959029</v>
      </c>
      <c r="DI282" s="7">
        <f t="shared" si="10"/>
        <v>0.35196031026366353</v>
      </c>
      <c r="DM282" s="7">
        <f t="shared" ref="DM282:DM293" si="12">CL282</f>
        <v>0.65</v>
      </c>
      <c r="DQ282" s="7">
        <f t="shared" ref="DQ282:DQ293" si="13">$DQ$273*DD282</f>
        <v>1.2958000000000001</v>
      </c>
      <c r="EJ282">
        <v>-4.4999999999999998E-2</v>
      </c>
      <c r="EK282"/>
      <c r="EL282">
        <v>1.24</v>
      </c>
      <c r="EM282"/>
      <c r="EN282"/>
      <c r="EO282">
        <v>0.34986260881595177</v>
      </c>
    </row>
    <row r="283" spans="14:154">
      <c r="AI283">
        <v>-3.6833499999999998E-2</v>
      </c>
      <c r="AJ283">
        <v>-3.5000000000000003E-2</v>
      </c>
      <c r="AK283">
        <v>-4.2722999999999997E-2</v>
      </c>
      <c r="AL283">
        <v>0.23</v>
      </c>
      <c r="AM283">
        <v>7.5554999999999997E-3</v>
      </c>
      <c r="AN283">
        <v>1.1263612081364289</v>
      </c>
      <c r="AO283">
        <v>0.89766792179541632</v>
      </c>
      <c r="AQ283">
        <v>-2.5000000000000001E-2</v>
      </c>
      <c r="AR283">
        <v>-3.0943999999999999E-2</v>
      </c>
      <c r="AS283">
        <v>0.27</v>
      </c>
      <c r="AT283">
        <v>8.0265000000000006E-3</v>
      </c>
      <c r="AU283">
        <v>1.1249760030716067</v>
      </c>
      <c r="AV283">
        <v>0.91552597375562617</v>
      </c>
      <c r="AX283">
        <v>-3.5000000000000003E-2</v>
      </c>
      <c r="AY283">
        <v>-3.6833499999999998E-2</v>
      </c>
      <c r="AZ283">
        <f t="shared" si="8"/>
        <v>0.25</v>
      </c>
      <c r="BA283">
        <f t="shared" si="8"/>
        <v>7.7910000000000002E-3</v>
      </c>
      <c r="BB283">
        <f t="shared" si="8"/>
        <v>1.1256686056040177</v>
      </c>
      <c r="BC283">
        <f t="shared" si="8"/>
        <v>0.90659694777552124</v>
      </c>
      <c r="BQ283">
        <v>-4.1099999999999998E-2</v>
      </c>
      <c r="BR283">
        <v>-1.6241999999999999E-2</v>
      </c>
      <c r="BS283">
        <v>0.76</v>
      </c>
      <c r="BT283">
        <v>3.9019999999999999E-2</v>
      </c>
      <c r="BU283">
        <v>0.5194766797250352</v>
      </c>
      <c r="BV283">
        <v>0.63192352670107399</v>
      </c>
      <c r="CJ283">
        <v>-3.5000000000000003E-2</v>
      </c>
      <c r="CK283">
        <v>-2.5906999999999999E-2</v>
      </c>
      <c r="CL283">
        <v>0.26</v>
      </c>
      <c r="CM283">
        <v>1.7376000000000003E-2</v>
      </c>
      <c r="CN283">
        <v>0.75662493903430339</v>
      </c>
      <c r="CO283">
        <v>0.41500359984622343</v>
      </c>
      <c r="DD283">
        <f t="shared" si="11"/>
        <v>1.7376000000000003E-2</v>
      </c>
      <c r="DE283">
        <f t="shared" si="9"/>
        <v>0.75662493903430339</v>
      </c>
      <c r="DI283">
        <f t="shared" si="10"/>
        <v>0.41500359984622343</v>
      </c>
      <c r="DM283">
        <f t="shared" si="12"/>
        <v>0.26</v>
      </c>
      <c r="DQ283">
        <f t="shared" si="13"/>
        <v>0.6950400000000001</v>
      </c>
      <c r="EJ283">
        <v>-4.1099999999999998E-2</v>
      </c>
      <c r="EK283">
        <v>-1.6241999999999999E-2</v>
      </c>
      <c r="EL283">
        <v>0.76</v>
      </c>
      <c r="EM283">
        <v>3.9019999999999999E-2</v>
      </c>
      <c r="EN283">
        <v>0.5194766797250352</v>
      </c>
      <c r="EO283">
        <v>0.31596176335053699</v>
      </c>
    </row>
    <row r="284" spans="14:154">
      <c r="AI284" s="13">
        <v>-3.6976999999999996E-2</v>
      </c>
      <c r="AJ284" s="13">
        <v>-4.4999999999999998E-2</v>
      </c>
      <c r="AK284" s="13">
        <v>-4.2723999999999998E-2</v>
      </c>
      <c r="AL284" s="13">
        <v>7.0000000000000007E-2</v>
      </c>
      <c r="AM284" s="13">
        <v>3.6099999999999986E-3</v>
      </c>
      <c r="AN284" s="13">
        <v>1.1710709318497914</v>
      </c>
      <c r="AO284" s="13">
        <v>1.0364701902420894</v>
      </c>
      <c r="AP284" s="13"/>
      <c r="AQ284" s="13">
        <v>-3.5000000000000003E-2</v>
      </c>
      <c r="AR284" s="13">
        <v>-3.1230000000000001E-2</v>
      </c>
      <c r="AS284" s="13">
        <v>0.1</v>
      </c>
      <c r="AT284" s="13">
        <v>3.7484999999999984E-3</v>
      </c>
      <c r="AU284" s="13">
        <v>1.1615586690017512</v>
      </c>
      <c r="AV284" s="13">
        <v>1.1930468067225775</v>
      </c>
      <c r="AX284" s="13">
        <v>-4.4999999999999998E-2</v>
      </c>
      <c r="AY284" s="13">
        <v>-3.6976999999999996E-2</v>
      </c>
      <c r="AZ284">
        <f t="shared" si="8"/>
        <v>8.5000000000000006E-2</v>
      </c>
      <c r="BA284">
        <f t="shared" si="8"/>
        <v>3.6792499999999985E-3</v>
      </c>
      <c r="BB284">
        <f t="shared" si="8"/>
        <v>1.1663148004257713</v>
      </c>
      <c r="BC284">
        <f t="shared" si="8"/>
        <v>1.1147584984823333</v>
      </c>
      <c r="BQ284">
        <v>-5.0000000000000001E-3</v>
      </c>
      <c r="BR284">
        <v>-1.9609000000000001E-2</v>
      </c>
      <c r="BS284">
        <v>0.77</v>
      </c>
      <c r="BT284">
        <v>3.5929000000000003E-2</v>
      </c>
      <c r="BU284">
        <v>0.58817951959544879</v>
      </c>
      <c r="BV284">
        <v>0.69078870249608149</v>
      </c>
      <c r="CJ284">
        <v>-0.03</v>
      </c>
      <c r="CK284">
        <v>-2.6988999999999999E-2</v>
      </c>
      <c r="CL284">
        <v>7.0000000000000007E-2</v>
      </c>
      <c r="CM284">
        <v>5.9609999999999976E-3</v>
      </c>
      <c r="CN284">
        <v>0.79325095057034223</v>
      </c>
      <c r="CO284">
        <v>0.62768954651466924</v>
      </c>
      <c r="DD284">
        <f t="shared" si="11"/>
        <v>5.9609999999999976E-3</v>
      </c>
      <c r="DE284">
        <f t="shared" si="9"/>
        <v>0.79325095057034223</v>
      </c>
      <c r="DI284">
        <f t="shared" si="10"/>
        <v>0.62768954651466924</v>
      </c>
      <c r="DM284">
        <f t="shared" si="12"/>
        <v>7.0000000000000007E-2</v>
      </c>
      <c r="DQ284">
        <f t="shared" si="13"/>
        <v>0.2384399999999999</v>
      </c>
      <c r="EJ284" s="7">
        <v>-0.04</v>
      </c>
      <c r="EK284" s="7">
        <v>-2.1572000000000001E-2</v>
      </c>
      <c r="EL284" s="7">
        <v>0.65</v>
      </c>
      <c r="EM284" s="7">
        <v>3.2395E-2</v>
      </c>
      <c r="EN284" s="7">
        <v>0.63539668700959029</v>
      </c>
      <c r="EO284" s="7">
        <v>0.35196031026366353</v>
      </c>
    </row>
    <row r="285" spans="14:154">
      <c r="AI285">
        <v>-3.7019999999999997E-2</v>
      </c>
      <c r="AJ285">
        <v>-0.04</v>
      </c>
      <c r="AK285">
        <v>-4.2784999999999997E-2</v>
      </c>
      <c r="AL285">
        <v>0.06</v>
      </c>
      <c r="AM285">
        <v>2.8454999999999973E-3</v>
      </c>
      <c r="AN285">
        <v>1.2790091264667538</v>
      </c>
      <c r="AO285">
        <v>1.2173964558558279</v>
      </c>
      <c r="AQ285">
        <v>-0.03</v>
      </c>
      <c r="AR285">
        <v>-3.1254999999999998E-2</v>
      </c>
      <c r="AS285">
        <v>0.08</v>
      </c>
      <c r="AT285">
        <v>2.9069999999999999E-3</v>
      </c>
      <c r="AU285">
        <v>1.2490660024906599</v>
      </c>
      <c r="AV285">
        <v>1.3759889920880635</v>
      </c>
      <c r="AX285">
        <v>-0.04</v>
      </c>
      <c r="AY285">
        <v>-3.7019999999999997E-2</v>
      </c>
      <c r="AZ285">
        <f t="shared" si="8"/>
        <v>7.0000000000000007E-2</v>
      </c>
      <c r="BA285">
        <f t="shared" si="8"/>
        <v>2.8762499999999986E-3</v>
      </c>
      <c r="BB285">
        <f t="shared" si="8"/>
        <v>1.264037564478707</v>
      </c>
      <c r="BC285">
        <f t="shared" si="8"/>
        <v>1.2966927239719457</v>
      </c>
      <c r="BQ285">
        <v>-0.04</v>
      </c>
      <c r="BR285">
        <v>-2.1572000000000001E-2</v>
      </c>
      <c r="BS285">
        <v>0.65</v>
      </c>
      <c r="BT285">
        <v>3.2395E-2</v>
      </c>
      <c r="BU285">
        <v>0.63539668700959029</v>
      </c>
      <c r="BV285">
        <v>0.70392062052732707</v>
      </c>
      <c r="CJ285">
        <v>-2.5000000000000001E-2</v>
      </c>
      <c r="CK285">
        <v>-2.7074999999999998E-2</v>
      </c>
      <c r="CL285">
        <v>0.06</v>
      </c>
      <c r="CM285">
        <v>4.1849999999999977E-3</v>
      </c>
      <c r="CN285">
        <v>0.79310344827586199</v>
      </c>
      <c r="CO285">
        <v>0.82774232141881876</v>
      </c>
      <c r="DD285">
        <f t="shared" si="11"/>
        <v>4.1849999999999977E-3</v>
      </c>
      <c r="DE285">
        <f t="shared" si="9"/>
        <v>0.79310344827586199</v>
      </c>
      <c r="DI285">
        <f t="shared" si="10"/>
        <v>0.82774232141881876</v>
      </c>
      <c r="DM285">
        <f t="shared" si="12"/>
        <v>0.06</v>
      </c>
      <c r="DQ285">
        <f t="shared" si="13"/>
        <v>0.16739999999999991</v>
      </c>
      <c r="EJ285">
        <v>-3.5000000000000003E-2</v>
      </c>
      <c r="EK285">
        <v>-2.5906999999999999E-2</v>
      </c>
      <c r="EL285">
        <v>0.26</v>
      </c>
      <c r="EM285">
        <v>1.7376000000000003E-2</v>
      </c>
      <c r="EN285">
        <v>0.75662493903430339</v>
      </c>
      <c r="EO285">
        <v>0.41500359984622343</v>
      </c>
    </row>
    <row r="286" spans="14:154">
      <c r="BQ286">
        <v>-0.01</v>
      </c>
      <c r="BR286">
        <v>-2.3026000000000001E-2</v>
      </c>
      <c r="BS286">
        <v>0.61</v>
      </c>
      <c r="BT286">
        <v>2.9373999999999997E-2</v>
      </c>
      <c r="BU286">
        <v>0.67255956956187546</v>
      </c>
      <c r="BV286">
        <v>0.75205018160191062</v>
      </c>
      <c r="CJ286">
        <v>-0.02</v>
      </c>
      <c r="CK286">
        <v>-2.6459E-2</v>
      </c>
      <c r="CL286">
        <v>0.19</v>
      </c>
      <c r="CM286">
        <v>1.3427999999999999E-2</v>
      </c>
      <c r="CN286">
        <v>0.77368421052631575</v>
      </c>
      <c r="CO286">
        <v>0.45907164156754371</v>
      </c>
      <c r="DD286">
        <f t="shared" si="11"/>
        <v>1.3427999999999999E-2</v>
      </c>
      <c r="DE286">
        <f t="shared" si="9"/>
        <v>0.77368421052631575</v>
      </c>
      <c r="DI286">
        <f t="shared" si="10"/>
        <v>0.45907164156754371</v>
      </c>
      <c r="DM286">
        <f t="shared" si="12"/>
        <v>0.19</v>
      </c>
      <c r="DQ286">
        <f t="shared" si="13"/>
        <v>0.53711999999999993</v>
      </c>
      <c r="EJ286">
        <v>-0.03</v>
      </c>
      <c r="EK286">
        <v>-2.6988999999999999E-2</v>
      </c>
      <c r="EL286">
        <v>7.0000000000000007E-2</v>
      </c>
      <c r="EM286">
        <v>5.9609999999999976E-3</v>
      </c>
      <c r="EN286">
        <v>0.79325095057034223</v>
      </c>
      <c r="EO286">
        <v>0.62768954651466924</v>
      </c>
    </row>
    <row r="287" spans="14:154">
      <c r="BQ287">
        <v>-1.2E-2</v>
      </c>
      <c r="BR287">
        <v>-2.4008000000000002E-2</v>
      </c>
      <c r="BS287">
        <v>0.51</v>
      </c>
      <c r="BT287">
        <v>2.6613999999999999E-2</v>
      </c>
      <c r="BU287">
        <v>0.69977666702116348</v>
      </c>
      <c r="BV287">
        <v>0.75896181997159973</v>
      </c>
      <c r="CJ287">
        <v>-1.4999999999999999E-2</v>
      </c>
      <c r="CK287">
        <v>-2.5184999999999999E-2</v>
      </c>
      <c r="CL287">
        <v>0.39</v>
      </c>
      <c r="CM287">
        <v>2.1842E-2</v>
      </c>
      <c r="CN287">
        <v>0.73502393582610948</v>
      </c>
      <c r="CO287">
        <v>0.4043476268806816</v>
      </c>
      <c r="DD287">
        <f t="shared" si="11"/>
        <v>2.1842E-2</v>
      </c>
      <c r="DE287">
        <f t="shared" si="9"/>
        <v>0.73502393582610948</v>
      </c>
      <c r="DI287">
        <f t="shared" si="10"/>
        <v>0.4043476268806816</v>
      </c>
      <c r="DM287">
        <f t="shared" si="12"/>
        <v>0.39</v>
      </c>
      <c r="DQ287">
        <f t="shared" si="13"/>
        <v>0.87368000000000001</v>
      </c>
      <c r="EJ287">
        <v>-2.5000000000000001E-2</v>
      </c>
      <c r="EK287">
        <v>-2.7074999999999998E-2</v>
      </c>
      <c r="EL287">
        <v>0.06</v>
      </c>
      <c r="EM287">
        <v>4.1849999999999977E-3</v>
      </c>
      <c r="EN287">
        <v>0.79310344827586199</v>
      </c>
      <c r="EO287">
        <v>0.82774232141881876</v>
      </c>
    </row>
    <row r="288" spans="14:154">
      <c r="AI288" t="s">
        <v>119</v>
      </c>
      <c r="BQ288">
        <v>-1.2999999999999999E-2</v>
      </c>
      <c r="BR288">
        <v>-2.4462000000000001E-2</v>
      </c>
      <c r="BS288">
        <v>0.48</v>
      </c>
      <c r="BT288">
        <v>2.4971E-2</v>
      </c>
      <c r="BU288">
        <v>0.71229934433642328</v>
      </c>
      <c r="BV288">
        <v>0.78474702423873399</v>
      </c>
      <c r="CJ288">
        <v>-1.4E-2</v>
      </c>
      <c r="CK288">
        <v>-2.4850000000000001E-2</v>
      </c>
      <c r="CL288">
        <v>0.44</v>
      </c>
      <c r="CM288">
        <v>2.3422999999999999E-2</v>
      </c>
      <c r="CN288">
        <v>0.72372227579556414</v>
      </c>
      <c r="CO288">
        <v>0.40049658539242877</v>
      </c>
      <c r="DD288">
        <f t="shared" si="11"/>
        <v>2.3422999999999999E-2</v>
      </c>
      <c r="DE288">
        <f t="shared" si="9"/>
        <v>0.72372227579556414</v>
      </c>
      <c r="DI288">
        <f t="shared" si="10"/>
        <v>0.40049658539242877</v>
      </c>
      <c r="DM288">
        <f t="shared" si="12"/>
        <v>0.44</v>
      </c>
      <c r="DQ288">
        <f t="shared" si="13"/>
        <v>0.93691999999999998</v>
      </c>
      <c r="EJ288">
        <v>-0.02</v>
      </c>
      <c r="EK288">
        <v>-2.6459E-2</v>
      </c>
      <c r="EL288">
        <v>0.19</v>
      </c>
      <c r="EM288">
        <v>1.3427999999999999E-2</v>
      </c>
      <c r="EN288">
        <v>0.77368421052631575</v>
      </c>
      <c r="EO288">
        <v>0.45907164156754371</v>
      </c>
    </row>
    <row r="289" spans="14:148">
      <c r="AJ289" t="str">
        <f t="shared" ref="AJ289:AO289" si="14">AJ298</f>
        <v>X1o</v>
      </c>
      <c r="AK289" t="str">
        <f t="shared" si="14"/>
        <v>X1gem</v>
      </c>
      <c r="AL289" t="str">
        <f t="shared" si="14"/>
        <v>1Ekmax</v>
      </c>
      <c r="AM289" t="s">
        <v>357</v>
      </c>
      <c r="AN289" t="str">
        <f t="shared" si="14"/>
        <v>1S(vx)/S(x)</v>
      </c>
      <c r="AO289" t="str">
        <f t="shared" si="14"/>
        <v>1ωkmax</v>
      </c>
      <c r="AQ289" t="str">
        <f t="shared" ref="AQ289:AV289" si="15">AQ298</f>
        <v>X2o</v>
      </c>
      <c r="AR289" t="str">
        <f t="shared" si="15"/>
        <v>X2gem</v>
      </c>
      <c r="AS289" t="str">
        <f t="shared" si="15"/>
        <v>2Ekmax</v>
      </c>
      <c r="AT289" t="str">
        <f t="shared" si="15"/>
        <v>L2</v>
      </c>
      <c r="AU289" t="str">
        <f t="shared" si="15"/>
        <v>2S(vx)/S(x)</v>
      </c>
      <c r="AV289" t="str">
        <f t="shared" si="15"/>
        <v>2ωkmax</v>
      </c>
      <c r="BQ289">
        <v>-1.4E-2</v>
      </c>
      <c r="BR289">
        <v>-2.4850000000000001E-2</v>
      </c>
      <c r="BS289">
        <v>0.44</v>
      </c>
      <c r="BT289">
        <v>2.3422999999999999E-2</v>
      </c>
      <c r="BU289">
        <v>0.72372227579556414</v>
      </c>
      <c r="BV289">
        <v>0.80099317078485754</v>
      </c>
      <c r="CJ289">
        <v>-1.2999999999999999E-2</v>
      </c>
      <c r="CK289">
        <v>-2.4462000000000001E-2</v>
      </c>
      <c r="CL289">
        <v>0.48</v>
      </c>
      <c r="CM289">
        <v>2.4971E-2</v>
      </c>
      <c r="CN289">
        <v>0.71229934433642328</v>
      </c>
      <c r="CO289">
        <v>0.392373512119367</v>
      </c>
      <c r="DD289">
        <f t="shared" si="11"/>
        <v>2.4971E-2</v>
      </c>
      <c r="DE289">
        <f t="shared" si="9"/>
        <v>0.71229934433642328</v>
      </c>
      <c r="DI289">
        <f t="shared" si="10"/>
        <v>0.392373512119367</v>
      </c>
      <c r="DM289">
        <f t="shared" si="12"/>
        <v>0.48</v>
      </c>
      <c r="DQ289">
        <f t="shared" si="13"/>
        <v>0.99883999999999995</v>
      </c>
      <c r="EJ289">
        <v>-1.4999999999999999E-2</v>
      </c>
      <c r="EK289">
        <v>-2.5184999999999999E-2</v>
      </c>
      <c r="EL289">
        <v>0.39</v>
      </c>
      <c r="EM289">
        <v>2.1842E-2</v>
      </c>
      <c r="EN289">
        <v>0.73502393582610948</v>
      </c>
      <c r="EO289">
        <v>0.4043476268806816</v>
      </c>
    </row>
    <row r="290" spans="14:148">
      <c r="AI290">
        <f t="shared" ref="AI290:AI295" si="16">(AK290+AR290)/2</f>
        <v>-3.6662E-2</v>
      </c>
      <c r="AJ290">
        <f t="shared" ref="AJ290:AO290" si="17">AJ352</f>
        <v>-5.1999999999999998E-2</v>
      </c>
      <c r="AK290">
        <f t="shared" si="17"/>
        <v>-4.2701999999999997E-2</v>
      </c>
      <c r="AL290">
        <f t="shared" si="17"/>
        <v>0.36</v>
      </c>
      <c r="AM290">
        <f t="shared" si="17"/>
        <v>9.6844999999999987E-3</v>
      </c>
      <c r="AN290">
        <f t="shared" si="17"/>
        <v>1.1254087638979726</v>
      </c>
      <c r="AO290">
        <f t="shared" si="17"/>
        <v>0.87617134330513402</v>
      </c>
      <c r="AQ290">
        <f t="shared" ref="AQ290:AV290" si="18">AQ352</f>
        <v>-0.04</v>
      </c>
      <c r="AR290">
        <f t="shared" si="18"/>
        <v>-3.0622E-2</v>
      </c>
      <c r="AS290">
        <f t="shared" si="18"/>
        <v>0.43</v>
      </c>
      <c r="AT290">
        <f t="shared" si="18"/>
        <v>1.0345499999999999E-2</v>
      </c>
      <c r="AU290">
        <f t="shared" si="18"/>
        <v>1.1221850273889227</v>
      </c>
      <c r="AV290">
        <f t="shared" si="18"/>
        <v>0.89639152244895903</v>
      </c>
      <c r="BQ290">
        <v>-1.4999999999999999E-2</v>
      </c>
      <c r="BR290">
        <v>-2.5184999999999999E-2</v>
      </c>
      <c r="BS290">
        <v>0.39</v>
      </c>
      <c r="BT290">
        <v>2.1842E-2</v>
      </c>
      <c r="BU290">
        <v>0.73502393582610948</v>
      </c>
      <c r="BV290">
        <v>0.8086952537613632</v>
      </c>
      <c r="CJ290">
        <v>-1.2E-2</v>
      </c>
      <c r="CK290">
        <v>-2.4008000000000002E-2</v>
      </c>
      <c r="CL290">
        <v>0.51</v>
      </c>
      <c r="CM290">
        <v>2.6613999999999999E-2</v>
      </c>
      <c r="CN290">
        <v>0.69977666702116348</v>
      </c>
      <c r="CO290">
        <v>0.37948090998579986</v>
      </c>
      <c r="DD290">
        <f t="shared" si="11"/>
        <v>2.6613999999999999E-2</v>
      </c>
      <c r="DE290">
        <f t="shared" si="9"/>
        <v>0.69977666702116348</v>
      </c>
      <c r="DI290">
        <f t="shared" si="10"/>
        <v>0.37948090998579986</v>
      </c>
      <c r="DM290">
        <f t="shared" si="12"/>
        <v>0.51</v>
      </c>
      <c r="DQ290">
        <f t="shared" si="13"/>
        <v>1.06456</v>
      </c>
      <c r="EJ290">
        <v>-1.4E-2</v>
      </c>
      <c r="EK290">
        <v>-2.4850000000000001E-2</v>
      </c>
      <c r="EL290">
        <v>0.44</v>
      </c>
      <c r="EM290">
        <v>2.3422999999999999E-2</v>
      </c>
      <c r="EN290">
        <v>0.72372227579556414</v>
      </c>
      <c r="EO290">
        <v>0.40049658539242877</v>
      </c>
    </row>
    <row r="291" spans="14:148">
      <c r="AI291">
        <f t="shared" si="16"/>
        <v>-3.6692500000000003E-2</v>
      </c>
      <c r="AJ291">
        <f t="shared" ref="AJ291:AO291" si="19">AJ299</f>
        <v>-0.05</v>
      </c>
      <c r="AK291">
        <f t="shared" si="19"/>
        <v>-4.2582000000000002E-2</v>
      </c>
      <c r="AL291">
        <f t="shared" si="19"/>
        <v>0.22</v>
      </c>
      <c r="AM291">
        <f t="shared" si="19"/>
        <v>8.0140000000000003E-3</v>
      </c>
      <c r="AN291">
        <f t="shared" si="19"/>
        <v>1.1099271887764164</v>
      </c>
      <c r="AO291">
        <f t="shared" si="19"/>
        <v>0.82770770909792857</v>
      </c>
      <c r="AQ291">
        <f t="shared" ref="AQ291:AV291" si="20">AQ299</f>
        <v>-0.04</v>
      </c>
      <c r="AR291">
        <f t="shared" si="20"/>
        <v>-3.0803000000000001E-2</v>
      </c>
      <c r="AS291">
        <f t="shared" si="20"/>
        <v>0.28000000000000003</v>
      </c>
      <c r="AT291">
        <f t="shared" si="20"/>
        <v>8.6430000000000014E-3</v>
      </c>
      <c r="AU291">
        <f t="shared" si="20"/>
        <v>1.1132044290199967</v>
      </c>
      <c r="AV291">
        <f t="shared" si="20"/>
        <v>0.86582376183592291</v>
      </c>
      <c r="BQ291">
        <v>-3.5000000000000003E-2</v>
      </c>
      <c r="BR291">
        <v>-2.5906999999999999E-2</v>
      </c>
      <c r="BS291">
        <v>0.26</v>
      </c>
      <c r="BT291">
        <v>1.7376000000000003E-2</v>
      </c>
      <c r="BU291">
        <v>0.75662493903430339</v>
      </c>
      <c r="BV291">
        <v>0.83000719969244685</v>
      </c>
      <c r="CJ291">
        <v>-0.01</v>
      </c>
      <c r="CK291">
        <v>-2.3026000000000001E-2</v>
      </c>
      <c r="CL291">
        <v>0.61</v>
      </c>
      <c r="CM291">
        <v>2.9373999999999997E-2</v>
      </c>
      <c r="CN291">
        <v>0.67255956956187546</v>
      </c>
      <c r="CO291">
        <v>0.37602509080095531</v>
      </c>
      <c r="DD291">
        <f t="shared" si="11"/>
        <v>2.9373999999999997E-2</v>
      </c>
      <c r="DE291">
        <f t="shared" si="9"/>
        <v>0.67255956956187546</v>
      </c>
      <c r="DI291">
        <f t="shared" si="10"/>
        <v>0.37602509080095531</v>
      </c>
      <c r="DM291">
        <f t="shared" si="12"/>
        <v>0.61</v>
      </c>
      <c r="DQ291">
        <f t="shared" si="13"/>
        <v>1.17496</v>
      </c>
      <c r="EJ291">
        <v>-1.2999999999999999E-2</v>
      </c>
      <c r="EK291">
        <v>-2.4462000000000001E-2</v>
      </c>
      <c r="EL291">
        <v>0.48</v>
      </c>
      <c r="EM291">
        <v>2.4971E-2</v>
      </c>
      <c r="EN291">
        <v>0.71229934433642328</v>
      </c>
      <c r="EO291">
        <v>0.392373512119367</v>
      </c>
    </row>
    <row r="292" spans="14:148">
      <c r="N292" s="2" t="s">
        <v>106</v>
      </c>
      <c r="AI292">
        <f t="shared" si="16"/>
        <v>-3.6976999999999996E-2</v>
      </c>
      <c r="AJ292">
        <f t="shared" ref="AJ292:AO292" si="21">AJ309</f>
        <v>-4.4999999999999998E-2</v>
      </c>
      <c r="AK292">
        <f t="shared" si="21"/>
        <v>-4.2723999999999998E-2</v>
      </c>
      <c r="AL292">
        <f t="shared" si="21"/>
        <v>7.0000000000000007E-2</v>
      </c>
      <c r="AM292">
        <f t="shared" si="21"/>
        <v>3.6099999999999986E-3</v>
      </c>
      <c r="AN292">
        <f t="shared" si="21"/>
        <v>1.1710709318497914</v>
      </c>
      <c r="AO292">
        <f t="shared" si="21"/>
        <v>1.0364701902420894</v>
      </c>
      <c r="AQ292">
        <f t="shared" ref="AQ292:AV292" si="22">AQ309</f>
        <v>-3.5000000000000003E-2</v>
      </c>
      <c r="AR292">
        <f t="shared" si="22"/>
        <v>-3.1230000000000001E-2</v>
      </c>
      <c r="AS292">
        <f t="shared" si="22"/>
        <v>0.1</v>
      </c>
      <c r="AT292">
        <f t="shared" si="22"/>
        <v>3.7484999999999984E-3</v>
      </c>
      <c r="AU292">
        <f t="shared" si="22"/>
        <v>1.1615586690017512</v>
      </c>
      <c r="AV292">
        <f t="shared" si="22"/>
        <v>1.1930468067225775</v>
      </c>
      <c r="BQ292">
        <v>-0.02</v>
      </c>
      <c r="BR292">
        <v>-2.6459E-2</v>
      </c>
      <c r="BS292">
        <v>0.19</v>
      </c>
      <c r="BT292">
        <v>1.3427999999999999E-2</v>
      </c>
      <c r="BU292">
        <v>0.77368421052631575</v>
      </c>
      <c r="BV292">
        <v>0.91814328313508742</v>
      </c>
      <c r="CJ292">
        <v>-5.0000000000000001E-3</v>
      </c>
      <c r="CK292">
        <v>-1.9609000000000001E-2</v>
      </c>
      <c r="CL292">
        <v>0.77</v>
      </c>
      <c r="CM292">
        <v>3.5929000000000003E-2</v>
      </c>
      <c r="CN292">
        <v>0.58817951959544879</v>
      </c>
      <c r="CO292">
        <v>0.34539435124804074</v>
      </c>
      <c r="DD292">
        <f t="shared" si="11"/>
        <v>3.5929000000000003E-2</v>
      </c>
      <c r="DE292">
        <f t="shared" si="9"/>
        <v>0.58817951959544879</v>
      </c>
      <c r="DI292">
        <f t="shared" si="10"/>
        <v>0.34539435124804074</v>
      </c>
      <c r="DM292">
        <f t="shared" si="12"/>
        <v>0.77</v>
      </c>
      <c r="DQ292">
        <f t="shared" si="13"/>
        <v>1.43716</v>
      </c>
      <c r="EJ292">
        <v>-1.2E-2</v>
      </c>
      <c r="EK292">
        <v>-2.4008000000000002E-2</v>
      </c>
      <c r="EL292">
        <v>0.51</v>
      </c>
      <c r="EM292">
        <v>2.6613999999999999E-2</v>
      </c>
      <c r="EN292">
        <v>0.69977666702116348</v>
      </c>
      <c r="EO292">
        <v>0.37948090998579986</v>
      </c>
    </row>
    <row r="293" spans="14:148">
      <c r="AI293">
        <f t="shared" si="16"/>
        <v>-3.7019999999999997E-2</v>
      </c>
      <c r="AJ293">
        <f t="shared" ref="AJ293:AO293" si="23">AJ319</f>
        <v>-0.04</v>
      </c>
      <c r="AK293">
        <f t="shared" si="23"/>
        <v>-4.2784999999999997E-2</v>
      </c>
      <c r="AL293">
        <f t="shared" si="23"/>
        <v>0.06</v>
      </c>
      <c r="AM293">
        <f t="shared" si="23"/>
        <v>2.8454999999999973E-3</v>
      </c>
      <c r="AN293">
        <f t="shared" si="23"/>
        <v>1.2790091264667538</v>
      </c>
      <c r="AO293">
        <f t="shared" si="23"/>
        <v>1.2173964558558279</v>
      </c>
      <c r="AQ293">
        <f t="shared" ref="AQ293:AV293" si="24">AQ319</f>
        <v>-0.03</v>
      </c>
      <c r="AR293">
        <f t="shared" si="24"/>
        <v>-3.1254999999999998E-2</v>
      </c>
      <c r="AS293">
        <f t="shared" si="24"/>
        <v>0.08</v>
      </c>
      <c r="AT293">
        <f t="shared" si="24"/>
        <v>2.9069999999999999E-3</v>
      </c>
      <c r="AU293">
        <f t="shared" si="24"/>
        <v>1.2490660024906599</v>
      </c>
      <c r="AV293">
        <f t="shared" si="24"/>
        <v>1.3759889920880635</v>
      </c>
      <c r="BQ293">
        <v>-0.03</v>
      </c>
      <c r="BR293">
        <v>-2.6988999999999999E-2</v>
      </c>
      <c r="BS293">
        <v>7.0000000000000007E-2</v>
      </c>
      <c r="BT293">
        <v>5.9609999999999976E-3</v>
      </c>
      <c r="BU293">
        <v>0.79325095057034223</v>
      </c>
      <c r="BV293">
        <v>1.2553790930293385</v>
      </c>
      <c r="CJ293">
        <v>-1E-3</v>
      </c>
      <c r="CK293">
        <v>-1.2479000000000001E-2</v>
      </c>
      <c r="CL293">
        <v>0.82</v>
      </c>
      <c r="CM293">
        <v>8.2927000000000001E-2</v>
      </c>
      <c r="CN293">
        <v>0.43703311958749252</v>
      </c>
      <c r="CO293">
        <v>0.15442797249226065</v>
      </c>
      <c r="DD293">
        <f t="shared" si="11"/>
        <v>8.2927000000000001E-2</v>
      </c>
      <c r="DE293">
        <f t="shared" si="9"/>
        <v>0.43703311958749252</v>
      </c>
      <c r="DI293">
        <f t="shared" si="10"/>
        <v>0.15442797249226065</v>
      </c>
      <c r="DM293">
        <f t="shared" si="12"/>
        <v>0.82</v>
      </c>
      <c r="DQ293">
        <f t="shared" si="13"/>
        <v>3.3170799999999998</v>
      </c>
      <c r="EJ293">
        <v>-0.01</v>
      </c>
      <c r="EK293">
        <v>-2.3026000000000001E-2</v>
      </c>
      <c r="EL293">
        <v>0.61</v>
      </c>
      <c r="EM293">
        <v>2.9373999999999997E-2</v>
      </c>
      <c r="EN293">
        <v>0.67255956956187546</v>
      </c>
      <c r="EO293">
        <v>0.37602509080095531</v>
      </c>
    </row>
    <row r="294" spans="14:148">
      <c r="AI294">
        <f t="shared" si="16"/>
        <v>-3.6833499999999998E-2</v>
      </c>
      <c r="AJ294">
        <f t="shared" ref="AJ294:AO294" si="25">AJ329</f>
        <v>-3.5000000000000003E-2</v>
      </c>
      <c r="AK294">
        <f t="shared" si="25"/>
        <v>-4.2722999999999997E-2</v>
      </c>
      <c r="AL294">
        <f t="shared" si="25"/>
        <v>0.23</v>
      </c>
      <c r="AM294">
        <f t="shared" si="25"/>
        <v>7.5554999999999997E-3</v>
      </c>
      <c r="AN294">
        <f t="shared" si="25"/>
        <v>1.1263612081364289</v>
      </c>
      <c r="AO294">
        <f t="shared" si="25"/>
        <v>0.89766792179541632</v>
      </c>
      <c r="AQ294">
        <f t="shared" ref="AQ294:AV294" si="26">AQ329</f>
        <v>-2.5000000000000001E-2</v>
      </c>
      <c r="AR294">
        <f t="shared" si="26"/>
        <v>-3.0943999999999999E-2</v>
      </c>
      <c r="AS294">
        <f t="shared" si="26"/>
        <v>0.27</v>
      </c>
      <c r="AT294">
        <f t="shared" si="26"/>
        <v>8.0265000000000006E-3</v>
      </c>
      <c r="AU294">
        <f t="shared" si="26"/>
        <v>1.1249760030716067</v>
      </c>
      <c r="AV294">
        <f t="shared" si="26"/>
        <v>0.91552597375562617</v>
      </c>
      <c r="BQ294">
        <v>-2.5000000000000001E-2</v>
      </c>
      <c r="BR294">
        <v>-2.7074999999999998E-2</v>
      </c>
      <c r="BS294">
        <v>0.06</v>
      </c>
      <c r="BT294">
        <v>4.1849999999999977E-3</v>
      </c>
      <c r="BU294">
        <v>0.79310344827586199</v>
      </c>
      <c r="CJ294">
        <v>0</v>
      </c>
      <c r="CK294">
        <v>0</v>
      </c>
      <c r="CL294">
        <v>0</v>
      </c>
      <c r="CM294">
        <v>0</v>
      </c>
      <c r="CN294">
        <v>0</v>
      </c>
      <c r="CO294">
        <v>0</v>
      </c>
      <c r="EJ294">
        <v>-5.0000000000000001E-3</v>
      </c>
      <c r="EK294">
        <v>-1.9609000000000001E-2</v>
      </c>
      <c r="EL294">
        <v>0.77</v>
      </c>
      <c r="EM294">
        <v>3.5929000000000003E-2</v>
      </c>
      <c r="EN294">
        <v>0.58817951959544879</v>
      </c>
      <c r="EO294">
        <v>0.34539435124804074</v>
      </c>
    </row>
    <row r="295" spans="14:148">
      <c r="AI295">
        <f t="shared" si="16"/>
        <v>-3.6635000000000001E-2</v>
      </c>
      <c r="AJ295">
        <f t="shared" ref="AJ295:AO295" si="27">AJ342</f>
        <v>-3.3000000000000002E-2</v>
      </c>
      <c r="AK295">
        <f t="shared" si="27"/>
        <v>-4.2854000000000003E-2</v>
      </c>
      <c r="AL295">
        <f t="shared" si="27"/>
        <v>0.41</v>
      </c>
      <c r="AM295">
        <f t="shared" si="27"/>
        <v>9.9099999999999987E-3</v>
      </c>
      <c r="AN295">
        <f t="shared" si="27"/>
        <v>1.1576262540384288</v>
      </c>
      <c r="AO295">
        <f t="shared" si="27"/>
        <v>0.913762375190456</v>
      </c>
      <c r="AQ295">
        <f t="shared" ref="AQ295:AV295" si="28">AQ342</f>
        <v>-2.5000000000000001E-2</v>
      </c>
      <c r="AR295">
        <f t="shared" si="28"/>
        <v>-3.0415999999999999E-2</v>
      </c>
      <c r="AS295">
        <f t="shared" si="28"/>
        <v>0.44</v>
      </c>
      <c r="AT295">
        <f t="shared" si="28"/>
        <v>1.0472E-2</v>
      </c>
      <c r="AU295">
        <f t="shared" si="28"/>
        <v>1.1422243315931022</v>
      </c>
      <c r="AV295">
        <f t="shared" si="28"/>
        <v>0.89580132922525391</v>
      </c>
      <c r="EJ295">
        <v>-1E-3</v>
      </c>
      <c r="EK295">
        <v>-1.2479000000000001E-2</v>
      </c>
      <c r="EL295">
        <v>0.82</v>
      </c>
      <c r="EM295">
        <v>8.2927000000000001E-2</v>
      </c>
      <c r="EN295">
        <v>0.43703311958749252</v>
      </c>
      <c r="EO295">
        <v>0.15442797249226065</v>
      </c>
    </row>
    <row r="297" spans="14:148">
      <c r="BQ297">
        <v>-3.3000000000000002E-2</v>
      </c>
      <c r="BR297">
        <v>-4.2854000000000003E-2</v>
      </c>
      <c r="BW297">
        <v>0.41</v>
      </c>
      <c r="BX297">
        <v>9.9099999999999987E-3</v>
      </c>
      <c r="BY297">
        <v>1.1576262540384288</v>
      </c>
      <c r="BZ297">
        <v>0.913762375190456</v>
      </c>
      <c r="CJ297">
        <v>-5.1999999999999998E-2</v>
      </c>
      <c r="CK297">
        <v>-4.2701999999999997E-2</v>
      </c>
      <c r="CP297">
        <v>0.36</v>
      </c>
      <c r="CQ297">
        <v>9.6844999999999987E-3</v>
      </c>
      <c r="CR297">
        <v>1.1254087638979726</v>
      </c>
      <c r="CS297">
        <v>0.87617134330513402</v>
      </c>
      <c r="DD297">
        <v>2.8454999999999973E-3</v>
      </c>
      <c r="DF297">
        <v>1.2790091264667538</v>
      </c>
      <c r="DJ297">
        <v>1.2173964558558279</v>
      </c>
      <c r="DN297">
        <f t="shared" ref="DN297:DN302" si="29">CP297</f>
        <v>0.36</v>
      </c>
    </row>
    <row r="298" spans="14:148">
      <c r="AJ298" t="s">
        <v>39</v>
      </c>
      <c r="AK298" t="s">
        <v>60</v>
      </c>
      <c r="AL298" s="6" t="s">
        <v>111</v>
      </c>
      <c r="AM298" t="s">
        <v>357</v>
      </c>
      <c r="AN298" t="s">
        <v>109</v>
      </c>
      <c r="AO298" s="6" t="s">
        <v>110</v>
      </c>
      <c r="AQ298" t="s">
        <v>41</v>
      </c>
      <c r="AR298" t="s">
        <v>61</v>
      </c>
      <c r="AS298" s="6" t="s">
        <v>112</v>
      </c>
      <c r="AT298" t="s">
        <v>115</v>
      </c>
      <c r="AU298" t="s">
        <v>113</v>
      </c>
      <c r="AV298" s="6" t="s">
        <v>114</v>
      </c>
      <c r="BQ298">
        <v>-0.04</v>
      </c>
      <c r="BR298">
        <v>-4.2784999999999997E-2</v>
      </c>
      <c r="BW298">
        <v>0.06</v>
      </c>
      <c r="BX298">
        <v>2.8454999999999973E-3</v>
      </c>
      <c r="BY298">
        <v>1.2790091264667538</v>
      </c>
      <c r="BZ298">
        <v>1.2173964558558279</v>
      </c>
      <c r="CJ298">
        <v>-0.05</v>
      </c>
      <c r="CK298">
        <v>-4.2582000000000002E-2</v>
      </c>
      <c r="CP298">
        <v>0.22</v>
      </c>
      <c r="CQ298">
        <v>8.0140000000000003E-3</v>
      </c>
      <c r="CR298">
        <v>1.1099271887764164</v>
      </c>
      <c r="CS298">
        <v>0.82770770909792857</v>
      </c>
      <c r="DD298" s="13">
        <v>3.6099999999999986E-3</v>
      </c>
      <c r="DF298" s="13">
        <v>1.1710709318497914</v>
      </c>
      <c r="DJ298" s="13">
        <v>1.0364701902420894</v>
      </c>
      <c r="DN298">
        <f t="shared" si="29"/>
        <v>0.22</v>
      </c>
    </row>
    <row r="299" spans="14:148">
      <c r="AB299" t="s">
        <v>0</v>
      </c>
      <c r="AC299" t="s">
        <v>1</v>
      </c>
      <c r="AD299" t="s">
        <v>2</v>
      </c>
      <c r="AE299" t="s">
        <v>4</v>
      </c>
      <c r="AF299" t="s">
        <v>13</v>
      </c>
      <c r="AG299" t="s">
        <v>3</v>
      </c>
      <c r="AH299" t="s">
        <v>14</v>
      </c>
      <c r="AJ299">
        <f>AB300</f>
        <v>-0.05</v>
      </c>
      <c r="AK299">
        <f>AB304</f>
        <v>-4.2582000000000002E-2</v>
      </c>
      <c r="AL299">
        <f>AF302</f>
        <v>0.22</v>
      </c>
      <c r="AM299">
        <f>(AB302-AB303)/2</f>
        <v>8.0140000000000003E-3</v>
      </c>
      <c r="AN299">
        <f>AC307/AB307</f>
        <v>1.1099271887764164</v>
      </c>
      <c r="AO299">
        <f>((2*AF302/10000)^0.5)/AM299</f>
        <v>0.82770770909792857</v>
      </c>
      <c r="AQ299">
        <f>AD300</f>
        <v>-0.04</v>
      </c>
      <c r="AR299">
        <f>AD304</f>
        <v>-3.0803000000000001E-2</v>
      </c>
      <c r="AS299">
        <f>AH302</f>
        <v>0.28000000000000003</v>
      </c>
      <c r="AT299">
        <f>(AD302-AD303)/2</f>
        <v>8.6430000000000014E-3</v>
      </c>
      <c r="AU299">
        <f>AE307/AD307</f>
        <v>1.1132044290199967</v>
      </c>
      <c r="AV299">
        <f>((2*AH302/10000)^0.5)/AT299</f>
        <v>0.86582376183592291</v>
      </c>
      <c r="BQ299" s="13">
        <v>-4.4999999999999998E-2</v>
      </c>
      <c r="BR299" s="13">
        <v>-4.2723999999999998E-2</v>
      </c>
      <c r="BW299" s="13">
        <v>7.0000000000000007E-2</v>
      </c>
      <c r="BX299" s="13">
        <v>3.6099999999999986E-3</v>
      </c>
      <c r="BY299" s="13">
        <v>1.1710709318497914</v>
      </c>
      <c r="BZ299" s="13">
        <v>1.0364701902420894</v>
      </c>
      <c r="CJ299">
        <v>-4.4999999999999998E-2</v>
      </c>
      <c r="CK299">
        <v>-4.2723999999999998E-2</v>
      </c>
      <c r="CP299">
        <v>7.0000000000000007E-2</v>
      </c>
      <c r="CQ299">
        <v>3.6099999999999986E-3</v>
      </c>
      <c r="CR299">
        <v>1.1710709318497914</v>
      </c>
      <c r="CS299" s="13">
        <v>1.0364701902420894</v>
      </c>
      <c r="DD299">
        <v>7.5554999999999997E-3</v>
      </c>
      <c r="DF299">
        <v>1.1263612081364289</v>
      </c>
      <c r="DJ299">
        <v>0.89766792179541632</v>
      </c>
      <c r="DN299">
        <f t="shared" si="29"/>
        <v>7.0000000000000007E-2</v>
      </c>
      <c r="EJ299">
        <v>-0.04</v>
      </c>
      <c r="EK299" s="7">
        <v>-4.2784999999999997E-2</v>
      </c>
      <c r="EL299" s="7">
        <v>0.06</v>
      </c>
      <c r="EP299" s="7">
        <v>2.8454999999999973E-3</v>
      </c>
      <c r="EQ299" s="7">
        <v>1.2790091264667538</v>
      </c>
      <c r="ER299" s="7">
        <v>1.2173964558558279</v>
      </c>
    </row>
    <row r="300" spans="14:148">
      <c r="AB300">
        <v>-0.05</v>
      </c>
      <c r="AD300">
        <v>-0.04</v>
      </c>
      <c r="BQ300">
        <v>-3.5000000000000003E-2</v>
      </c>
      <c r="BR300">
        <v>-4.2722999999999997E-2</v>
      </c>
      <c r="BW300">
        <v>0.23</v>
      </c>
      <c r="BX300">
        <v>7.5554999999999997E-3</v>
      </c>
      <c r="BY300">
        <v>1.1263612081364289</v>
      </c>
      <c r="BZ300">
        <v>0.89766792179541632</v>
      </c>
      <c r="CJ300">
        <v>-0.04</v>
      </c>
      <c r="CK300">
        <v>-4.2784999999999997E-2</v>
      </c>
      <c r="CP300">
        <v>0.06</v>
      </c>
      <c r="CQ300">
        <v>2.8454999999999973E-3</v>
      </c>
      <c r="CR300">
        <v>1.2790091264667538</v>
      </c>
      <c r="CS300">
        <v>1.2173964558558279</v>
      </c>
      <c r="DD300" s="7">
        <v>8.0140000000000003E-3</v>
      </c>
      <c r="DF300" s="7">
        <v>1.1099271887764164</v>
      </c>
      <c r="DJ300" s="7">
        <v>0.82770770909792857</v>
      </c>
      <c r="DN300">
        <f t="shared" si="29"/>
        <v>0.06</v>
      </c>
      <c r="EJ300">
        <v>-4.4999999999999998E-2</v>
      </c>
      <c r="EK300" s="7">
        <v>-4.2723999999999998E-2</v>
      </c>
      <c r="EL300" s="7">
        <v>7.0000000000000007E-2</v>
      </c>
      <c r="EP300" s="7">
        <v>3.6099999999999986E-3</v>
      </c>
      <c r="EQ300" s="7">
        <v>1.1710709318497914</v>
      </c>
      <c r="ER300" s="7">
        <v>1.0364701902420894</v>
      </c>
    </row>
    <row r="301" spans="14:148">
      <c r="AA301" t="s">
        <v>5</v>
      </c>
      <c r="AB301">
        <v>200000</v>
      </c>
      <c r="AC301">
        <v>200000</v>
      </c>
      <c r="AD301">
        <v>200000</v>
      </c>
      <c r="AE301">
        <v>200000</v>
      </c>
      <c r="AF301">
        <v>200000</v>
      </c>
      <c r="AG301">
        <v>200000</v>
      </c>
      <c r="AH301">
        <v>200000</v>
      </c>
      <c r="BQ301">
        <v>-5.1999999999999998E-2</v>
      </c>
      <c r="BR301">
        <v>-4.2701999999999997E-2</v>
      </c>
      <c r="BW301">
        <v>0.36</v>
      </c>
      <c r="BX301">
        <v>9.6844999999999987E-3</v>
      </c>
      <c r="BY301">
        <v>1.1254087638979726</v>
      </c>
      <c r="BZ301">
        <v>0.87617134330513402</v>
      </c>
      <c r="CJ301">
        <v>-3.5000000000000003E-2</v>
      </c>
      <c r="CK301">
        <v>-4.2722999999999997E-2</v>
      </c>
      <c r="CP301">
        <v>0.23</v>
      </c>
      <c r="CQ301">
        <v>7.5554999999999997E-3</v>
      </c>
      <c r="CR301">
        <v>1.1263612081364289</v>
      </c>
      <c r="CS301">
        <v>0.89766792179541632</v>
      </c>
      <c r="DD301">
        <v>9.6844999999999987E-3</v>
      </c>
      <c r="DF301">
        <v>1.1254087638979726</v>
      </c>
      <c r="DJ301">
        <v>0.87617134330513402</v>
      </c>
      <c r="DN301">
        <f t="shared" si="29"/>
        <v>0.23</v>
      </c>
      <c r="EJ301">
        <v>-0.05</v>
      </c>
      <c r="EK301" s="7">
        <v>-4.2582000000000002E-2</v>
      </c>
      <c r="EL301" s="7">
        <v>0.22</v>
      </c>
      <c r="EP301" s="7">
        <v>8.0140000000000003E-3</v>
      </c>
      <c r="EQ301" s="7">
        <v>1.1099271887764164</v>
      </c>
      <c r="ER301" s="7">
        <v>0.82770770909792857</v>
      </c>
    </row>
    <row r="302" spans="14:148">
      <c r="AA302" t="s">
        <v>6</v>
      </c>
      <c r="AB302">
        <v>-3.4124000000000002E-2</v>
      </c>
      <c r="AC302">
        <v>9.2119999999999997E-3</v>
      </c>
      <c r="AD302">
        <v>-2.2755999999999998E-2</v>
      </c>
      <c r="AE302">
        <v>9.9010000000000001E-3</v>
      </c>
      <c r="AF302">
        <v>0.22</v>
      </c>
      <c r="AG302">
        <v>0.10131800000000001</v>
      </c>
      <c r="AH302">
        <v>0.28000000000000003</v>
      </c>
      <c r="BQ302">
        <v>-0.05</v>
      </c>
      <c r="BR302">
        <v>-4.2582000000000002E-2</v>
      </c>
      <c r="BW302">
        <v>0.22</v>
      </c>
      <c r="BX302">
        <v>8.0140000000000003E-3</v>
      </c>
      <c r="BY302">
        <v>1.1099271887764164</v>
      </c>
      <c r="BZ302">
        <v>0.82770770909792857</v>
      </c>
      <c r="CJ302">
        <v>-3.3000000000000002E-2</v>
      </c>
      <c r="CK302">
        <v>-4.2854000000000003E-2</v>
      </c>
      <c r="CP302">
        <v>0.41</v>
      </c>
      <c r="CQ302">
        <v>9.9099999999999987E-3</v>
      </c>
      <c r="CR302">
        <v>1.1576262540384288</v>
      </c>
      <c r="CS302">
        <v>0.913762375190456</v>
      </c>
      <c r="DD302">
        <v>9.9099999999999987E-3</v>
      </c>
      <c r="DF302">
        <v>1.1576262540384288</v>
      </c>
      <c r="DJ302">
        <v>0.913762375190456</v>
      </c>
      <c r="DN302">
        <f t="shared" si="29"/>
        <v>0.41</v>
      </c>
      <c r="EJ302">
        <v>-3.5000000000000003E-2</v>
      </c>
      <c r="EK302" s="7">
        <v>-4.2722999999999997E-2</v>
      </c>
      <c r="EL302" s="7">
        <v>0.23</v>
      </c>
      <c r="EP302" s="7">
        <v>7.5554999999999997E-3</v>
      </c>
      <c r="EQ302" s="7">
        <v>1.1263612081364289</v>
      </c>
      <c r="ER302" s="7">
        <v>0.89766792179541632</v>
      </c>
    </row>
    <row r="303" spans="14:148">
      <c r="AA303" t="s">
        <v>7</v>
      </c>
      <c r="AB303">
        <v>-5.0152000000000002E-2</v>
      </c>
      <c r="AC303">
        <v>-9.2180000000000005E-3</v>
      </c>
      <c r="AD303">
        <v>-4.0042000000000001E-2</v>
      </c>
      <c r="AE303">
        <v>-9.8969999999999995E-3</v>
      </c>
      <c r="AF303">
        <v>0</v>
      </c>
      <c r="AG303">
        <v>9.8683000000000007E-2</v>
      </c>
      <c r="AH303">
        <v>0</v>
      </c>
      <c r="EJ303">
        <v>-5.1999999999999998E-2</v>
      </c>
      <c r="EK303" s="7">
        <v>-4.2701999999999997E-2</v>
      </c>
      <c r="EL303" s="7">
        <v>0.36</v>
      </c>
      <c r="EP303" s="7">
        <v>9.6844999999999987E-3</v>
      </c>
      <c r="EQ303" s="7">
        <v>1.1254087638979726</v>
      </c>
      <c r="ER303" s="7">
        <v>0.87617134330513402</v>
      </c>
    </row>
    <row r="304" spans="14:148">
      <c r="AA304" t="s">
        <v>8</v>
      </c>
      <c r="AB304">
        <v>-4.2582000000000002E-2</v>
      </c>
      <c r="AC304">
        <v>7.9999999999999996E-6</v>
      </c>
      <c r="AD304">
        <v>-3.0803000000000001E-2</v>
      </c>
      <c r="AE304">
        <v>7.9999999999999996E-6</v>
      </c>
      <c r="AF304">
        <v>0.1</v>
      </c>
      <c r="AG304">
        <v>0.1</v>
      </c>
      <c r="AH304">
        <v>0.13</v>
      </c>
      <c r="EJ304">
        <v>-3.3000000000000002E-2</v>
      </c>
      <c r="EK304" s="7">
        <v>-4.2854000000000003E-2</v>
      </c>
      <c r="EL304" s="7">
        <v>0.41</v>
      </c>
      <c r="EP304" s="7">
        <v>9.9099999999999987E-3</v>
      </c>
      <c r="EQ304" s="7">
        <v>1.1576262540384288</v>
      </c>
      <c r="ER304" s="7">
        <v>0.913762375190456</v>
      </c>
    </row>
    <row r="305" spans="14:154">
      <c r="AA305" t="s">
        <v>9</v>
      </c>
      <c r="AB305">
        <v>-8516.4662250000001</v>
      </c>
      <c r="AC305">
        <v>1.5644769999999999</v>
      </c>
      <c r="AD305">
        <v>-6160.6020589999998</v>
      </c>
      <c r="AE305">
        <v>1.693727</v>
      </c>
      <c r="AF305">
        <v>20073.39</v>
      </c>
      <c r="AG305">
        <v>20000.02361</v>
      </c>
      <c r="AH305">
        <v>26162.63</v>
      </c>
      <c r="BQ305">
        <v>-2.5000000000000001E-2</v>
      </c>
      <c r="BR305">
        <v>-3.0415999999999999E-2</v>
      </c>
      <c r="CA305">
        <v>0.44</v>
      </c>
      <c r="CB305">
        <v>1.0472E-2</v>
      </c>
      <c r="CC305">
        <v>1.1422243315931022</v>
      </c>
      <c r="CD305">
        <v>0.89580132922525391</v>
      </c>
      <c r="CJ305">
        <v>-0.04</v>
      </c>
      <c r="CK305">
        <v>-3.0622E-2</v>
      </c>
      <c r="CT305">
        <v>0.43</v>
      </c>
      <c r="CU305">
        <v>1.0345499999999999E-2</v>
      </c>
      <c r="CV305">
        <v>1.1221850273889227</v>
      </c>
      <c r="CW305">
        <v>0.89639152244895903</v>
      </c>
      <c r="DD305">
        <v>2.9069999999999999E-3</v>
      </c>
      <c r="DG305">
        <v>1.2490660024906599</v>
      </c>
      <c r="DK305">
        <v>1.3759889920880635</v>
      </c>
      <c r="DO305">
        <f t="shared" ref="DO305:DO310" si="30">CT305</f>
        <v>0.43</v>
      </c>
    </row>
    <row r="306" spans="14:154">
      <c r="AA306" t="s">
        <v>10</v>
      </c>
      <c r="AB306">
        <v>368.992616</v>
      </c>
      <c r="AC306">
        <v>7.8124060000000002</v>
      </c>
      <c r="AD306">
        <v>197.08843300000001</v>
      </c>
      <c r="AE306">
        <v>9.0750910000000005</v>
      </c>
      <c r="AF306">
        <v>3079.1</v>
      </c>
      <c r="AG306">
        <v>2000.1059829999999</v>
      </c>
      <c r="AH306">
        <v>4859.9399999999996</v>
      </c>
      <c r="BQ306">
        <v>-0.04</v>
      </c>
      <c r="BR306">
        <v>-3.0622E-2</v>
      </c>
      <c r="CA306">
        <v>0.43</v>
      </c>
      <c r="CB306">
        <v>1.0345499999999999E-2</v>
      </c>
      <c r="CC306">
        <v>1.1221850273889227</v>
      </c>
      <c r="CD306">
        <v>0.89639152244895903</v>
      </c>
      <c r="CJ306">
        <v>-0.04</v>
      </c>
      <c r="CK306">
        <v>-3.0803000000000001E-2</v>
      </c>
      <c r="CT306">
        <v>0.28000000000000003</v>
      </c>
      <c r="CU306">
        <v>8.6430000000000014E-3</v>
      </c>
      <c r="CV306">
        <v>1.1132044290199967</v>
      </c>
      <c r="CW306">
        <v>0.86582376183592291</v>
      </c>
      <c r="DD306" s="13">
        <v>3.7484999999999984E-3</v>
      </c>
      <c r="DG306" s="13">
        <v>1.1615586690017512</v>
      </c>
      <c r="DK306" s="13">
        <v>1.1930468067225775</v>
      </c>
      <c r="DO306">
        <f t="shared" si="30"/>
        <v>0.28000000000000003</v>
      </c>
    </row>
    <row r="307" spans="14:154">
      <c r="AA307" t="s">
        <v>11</v>
      </c>
      <c r="AB307">
        <v>5.6309999999999997E-3</v>
      </c>
      <c r="AC307">
        <v>6.2500000000000003E-3</v>
      </c>
      <c r="AD307">
        <v>6.051E-3</v>
      </c>
      <c r="AE307">
        <v>6.7359999999999998E-3</v>
      </c>
      <c r="AF307">
        <v>7.0000000000000007E-2</v>
      </c>
      <c r="AG307">
        <v>7.1199999999999996E-4</v>
      </c>
      <c r="AH307">
        <v>0.08</v>
      </c>
      <c r="BQ307">
        <v>-0.04</v>
      </c>
      <c r="BR307">
        <v>-3.0803000000000001E-2</v>
      </c>
      <c r="CA307">
        <v>0.28000000000000003</v>
      </c>
      <c r="CB307">
        <v>8.6430000000000014E-3</v>
      </c>
      <c r="CC307">
        <v>1.1132044290199967</v>
      </c>
      <c r="CD307">
        <v>0.86582376183592291</v>
      </c>
      <c r="CJ307">
        <v>-3.5000000000000003E-2</v>
      </c>
      <c r="CK307">
        <v>-3.1230000000000001E-2</v>
      </c>
      <c r="CT307">
        <v>0.1</v>
      </c>
      <c r="CU307">
        <v>3.7484999999999984E-3</v>
      </c>
      <c r="CV307">
        <v>1.1615586690017512</v>
      </c>
      <c r="CW307" s="13">
        <v>1.1930468067225775</v>
      </c>
      <c r="DD307">
        <v>8.0265000000000006E-3</v>
      </c>
      <c r="DG307">
        <v>1.1249760030716067</v>
      </c>
      <c r="DK307">
        <v>0.91552597375562617</v>
      </c>
      <c r="DO307">
        <f t="shared" si="30"/>
        <v>0.1</v>
      </c>
      <c r="EJ307">
        <v>-0.03</v>
      </c>
      <c r="EK307">
        <v>-3.1254999999999998E-2</v>
      </c>
      <c r="EL307">
        <v>0.08</v>
      </c>
      <c r="ES307">
        <v>2.9069999999999999E-3</v>
      </c>
      <c r="ET307">
        <v>1.2490660024906599</v>
      </c>
      <c r="EU307">
        <v>1.3759889920880635</v>
      </c>
    </row>
    <row r="308" spans="14:154">
      <c r="AA308" t="s">
        <v>12</v>
      </c>
      <c r="AB308">
        <v>5.6309999999999997E-3</v>
      </c>
      <c r="AC308">
        <v>6.2500000000000003E-3</v>
      </c>
      <c r="AD308">
        <v>6.051E-3</v>
      </c>
      <c r="AE308">
        <v>6.7359999999999998E-3</v>
      </c>
      <c r="AF308">
        <v>7.0000000000000007E-2</v>
      </c>
      <c r="AG308">
        <v>7.1199999999999996E-4</v>
      </c>
      <c r="AH308">
        <v>0.08</v>
      </c>
      <c r="BQ308">
        <v>-2.5000000000000001E-2</v>
      </c>
      <c r="BR308">
        <v>-3.0943999999999999E-2</v>
      </c>
      <c r="CA308">
        <v>0.27</v>
      </c>
      <c r="CB308">
        <v>8.0265000000000006E-3</v>
      </c>
      <c r="CC308">
        <v>1.1249760030716067</v>
      </c>
      <c r="CD308">
        <v>0.91552597375562617</v>
      </c>
      <c r="CJ308">
        <v>-0.03</v>
      </c>
      <c r="CK308">
        <v>-3.1254999999999998E-2</v>
      </c>
      <c r="CT308">
        <v>0.08</v>
      </c>
      <c r="CU308">
        <v>2.9069999999999999E-3</v>
      </c>
      <c r="CV308">
        <v>1.2490660024906599</v>
      </c>
      <c r="CW308">
        <v>1.3759889920880635</v>
      </c>
      <c r="DD308" s="7">
        <v>8.6430000000000014E-3</v>
      </c>
      <c r="DG308" s="7">
        <v>1.1132044290199967</v>
      </c>
      <c r="DK308" s="7">
        <v>0.86582376183592291</v>
      </c>
      <c r="DO308">
        <f t="shared" si="30"/>
        <v>0.08</v>
      </c>
      <c r="EJ308">
        <v>-3.5000000000000003E-2</v>
      </c>
      <c r="EK308">
        <v>-3.1230000000000001E-2</v>
      </c>
      <c r="EL308">
        <v>0.1</v>
      </c>
      <c r="ES308">
        <v>3.7484999999999984E-3</v>
      </c>
      <c r="ET308">
        <v>1.1615586690017512</v>
      </c>
      <c r="EU308">
        <v>1.1930468067225775</v>
      </c>
    </row>
    <row r="309" spans="14:154">
      <c r="AB309" t="s">
        <v>0</v>
      </c>
      <c r="AC309" t="s">
        <v>1</v>
      </c>
      <c r="AD309" t="s">
        <v>2</v>
      </c>
      <c r="AE309" t="s">
        <v>4</v>
      </c>
      <c r="AF309" t="s">
        <v>13</v>
      </c>
      <c r="AG309" t="s">
        <v>3</v>
      </c>
      <c r="AH309" t="s">
        <v>14</v>
      </c>
      <c r="AJ309">
        <f>AB310</f>
        <v>-4.4999999999999998E-2</v>
      </c>
      <c r="AK309">
        <f>AB314</f>
        <v>-4.2723999999999998E-2</v>
      </c>
      <c r="AL309">
        <f>AF312</f>
        <v>7.0000000000000007E-2</v>
      </c>
      <c r="AM309">
        <f>(AB312-AB313)/2</f>
        <v>3.6099999999999986E-3</v>
      </c>
      <c r="AN309">
        <f>AC317/AB317</f>
        <v>1.1710709318497914</v>
      </c>
      <c r="AO309">
        <f>((2*AF312/10000)^0.5)/AM309</f>
        <v>1.0364701902420894</v>
      </c>
      <c r="AQ309">
        <f>AD310</f>
        <v>-3.5000000000000003E-2</v>
      </c>
      <c r="AR309">
        <f>AD314</f>
        <v>-3.1230000000000001E-2</v>
      </c>
      <c r="AS309">
        <f>AH312</f>
        <v>0.1</v>
      </c>
      <c r="AT309">
        <f>(AD312-AD313)/2</f>
        <v>3.7484999999999984E-3</v>
      </c>
      <c r="AU309">
        <f>AE317/AD317</f>
        <v>1.1615586690017512</v>
      </c>
      <c r="AV309">
        <f>((2*AH312/10000)^0.5)/AT309</f>
        <v>1.1930468067225775</v>
      </c>
      <c r="BQ309" s="13">
        <v>-3.5000000000000003E-2</v>
      </c>
      <c r="BR309" s="13">
        <v>-3.1230000000000001E-2</v>
      </c>
      <c r="CA309" s="13">
        <v>0.1</v>
      </c>
      <c r="CB309" s="13">
        <v>3.7484999999999984E-3</v>
      </c>
      <c r="CC309" s="13">
        <v>1.1615586690017512</v>
      </c>
      <c r="CD309" s="13">
        <v>1.1930468067225775</v>
      </c>
      <c r="CJ309">
        <v>-2.5000000000000001E-2</v>
      </c>
      <c r="CK309">
        <v>-3.0415999999999999E-2</v>
      </c>
      <c r="CT309">
        <v>0.44</v>
      </c>
      <c r="CU309">
        <v>1.0472E-2</v>
      </c>
      <c r="CV309">
        <v>1.1422243315931022</v>
      </c>
      <c r="CW309">
        <v>0.89580132922525391</v>
      </c>
      <c r="DD309">
        <v>1.0345499999999999E-2</v>
      </c>
      <c r="DG309">
        <v>1.1221850273889227</v>
      </c>
      <c r="DK309">
        <v>0.89639152244895903</v>
      </c>
      <c r="DO309">
        <f t="shared" si="30"/>
        <v>0.44</v>
      </c>
      <c r="EJ309">
        <v>-2.5000000000000001E-2</v>
      </c>
      <c r="EK309">
        <v>-3.0943999999999999E-2</v>
      </c>
      <c r="EL309">
        <v>0.27</v>
      </c>
      <c r="ES309">
        <v>8.0265000000000006E-3</v>
      </c>
      <c r="ET309">
        <v>1.1249760030716067</v>
      </c>
      <c r="EU309">
        <v>0.91552597375562617</v>
      </c>
    </row>
    <row r="310" spans="14:154">
      <c r="AB310">
        <v>-4.4999999999999998E-2</v>
      </c>
      <c r="AD310">
        <v>-3.5000000000000003E-2</v>
      </c>
      <c r="BQ310">
        <v>-0.03</v>
      </c>
      <c r="BR310">
        <v>-3.1254999999999998E-2</v>
      </c>
      <c r="CA310">
        <v>0.08</v>
      </c>
      <c r="CB310">
        <v>2.9069999999999999E-3</v>
      </c>
      <c r="CC310">
        <v>1.2490660024906599</v>
      </c>
      <c r="CD310">
        <v>1.3759889920880635</v>
      </c>
      <c r="CJ310">
        <v>-2.5000000000000001E-2</v>
      </c>
      <c r="CK310">
        <v>-3.0943999999999999E-2</v>
      </c>
      <c r="CT310">
        <v>0.27</v>
      </c>
      <c r="CU310">
        <v>8.0265000000000006E-3</v>
      </c>
      <c r="CV310">
        <v>1.1249760030716067</v>
      </c>
      <c r="CW310">
        <v>0.91552597375562617</v>
      </c>
      <c r="DD310">
        <v>1.0472E-2</v>
      </c>
      <c r="DG310">
        <v>1.1422243315931022</v>
      </c>
      <c r="DK310">
        <v>0.89580132922525391</v>
      </c>
      <c r="DO310">
        <f t="shared" si="30"/>
        <v>0.27</v>
      </c>
      <c r="EJ310">
        <v>-0.04</v>
      </c>
      <c r="EK310">
        <v>-3.0803000000000001E-2</v>
      </c>
      <c r="EL310">
        <v>0.28000000000000003</v>
      </c>
      <c r="ES310">
        <v>8.6430000000000014E-3</v>
      </c>
      <c r="ET310">
        <v>1.1132044290199967</v>
      </c>
      <c r="EU310">
        <v>0.86582376183592291</v>
      </c>
    </row>
    <row r="311" spans="14:154">
      <c r="AA311" t="s">
        <v>5</v>
      </c>
      <c r="AB311">
        <v>200000</v>
      </c>
      <c r="AC311">
        <v>200000</v>
      </c>
      <c r="AD311">
        <v>200000</v>
      </c>
      <c r="AE311">
        <v>200000</v>
      </c>
      <c r="AF311">
        <v>200000</v>
      </c>
      <c r="AG311">
        <v>200000</v>
      </c>
      <c r="AH311">
        <v>200000</v>
      </c>
      <c r="EJ311">
        <v>-0.04</v>
      </c>
      <c r="EK311">
        <v>-3.0622E-2</v>
      </c>
      <c r="EL311">
        <v>0.43</v>
      </c>
      <c r="ES311">
        <v>1.0345499999999999E-2</v>
      </c>
      <c r="ET311">
        <v>1.1221850273889227</v>
      </c>
      <c r="EU311">
        <v>0.89639152244895903</v>
      </c>
    </row>
    <row r="312" spans="14:154">
      <c r="AA312" t="s">
        <v>6</v>
      </c>
      <c r="AB312">
        <v>-3.9086000000000003E-2</v>
      </c>
      <c r="AC312">
        <v>4.6189999999999998E-3</v>
      </c>
      <c r="AD312">
        <v>-2.7511000000000001E-2</v>
      </c>
      <c r="AE312">
        <v>4.7359999999999998E-3</v>
      </c>
      <c r="AF312">
        <v>7.0000000000000007E-2</v>
      </c>
      <c r="AG312">
        <v>0.10122299999999999</v>
      </c>
      <c r="AH312">
        <v>0.1</v>
      </c>
      <c r="BQ312">
        <f t="shared" ref="BQ312:BQ317" si="31">(BQ297+BQ305)/2</f>
        <v>-2.9000000000000001E-2</v>
      </c>
      <c r="BR312">
        <v>-3.6635000000000001E-2</v>
      </c>
      <c r="CE312">
        <v>0.42499999999999999</v>
      </c>
      <c r="CF312">
        <v>1.0190999999999999E-2</v>
      </c>
      <c r="CG312">
        <v>1.1499252928157655</v>
      </c>
      <c r="CH312">
        <v>0.90478185220785501</v>
      </c>
      <c r="CJ312">
        <v>-3.15E-2</v>
      </c>
      <c r="CK312">
        <v>-3.7054500000000004E-2</v>
      </c>
      <c r="CX312">
        <v>0.245</v>
      </c>
      <c r="CY312">
        <v>6.4084999999999993E-3</v>
      </c>
      <c r="CZ312">
        <v>1.2033461282645443</v>
      </c>
      <c r="DA312">
        <v>1.3344771941015261</v>
      </c>
      <c r="DD312">
        <v>2.8762499999999986E-3</v>
      </c>
      <c r="DH312">
        <v>1.264037564478707</v>
      </c>
      <c r="DL312">
        <v>1.2966927239719457</v>
      </c>
      <c r="DP312">
        <f>CX312</f>
        <v>0.245</v>
      </c>
      <c r="DR312">
        <f>$DR$273*DD312</f>
        <v>0.23009999999999989</v>
      </c>
      <c r="EJ312">
        <v>-2.5000000000000001E-2</v>
      </c>
      <c r="EK312">
        <v>-3.0415999999999999E-2</v>
      </c>
      <c r="EL312">
        <v>0.44</v>
      </c>
      <c r="ES312">
        <v>1.0472E-2</v>
      </c>
      <c r="ET312">
        <v>1.1422243315931022</v>
      </c>
      <c r="EU312">
        <v>0.89580132922525391</v>
      </c>
    </row>
    <row r="313" spans="14:154">
      <c r="AA313" t="s">
        <v>7</v>
      </c>
      <c r="AB313">
        <v>-4.6306E-2</v>
      </c>
      <c r="AC313">
        <v>-4.6059999999999999E-3</v>
      </c>
      <c r="AD313">
        <v>-3.5007999999999997E-2</v>
      </c>
      <c r="AE313">
        <v>-4.7470000000000004E-3</v>
      </c>
      <c r="AF313">
        <v>0</v>
      </c>
      <c r="AG313">
        <v>9.8777000000000004E-2</v>
      </c>
      <c r="AH313">
        <v>0</v>
      </c>
      <c r="BQ313">
        <f t="shared" si="31"/>
        <v>-0.04</v>
      </c>
      <c r="BR313">
        <v>-3.6662E-2</v>
      </c>
      <c r="CE313">
        <v>0.39500000000000002</v>
      </c>
      <c r="CF313">
        <v>1.0015E-2</v>
      </c>
      <c r="CG313">
        <v>1.1237968956434476</v>
      </c>
      <c r="CH313">
        <v>0.88628143287704653</v>
      </c>
      <c r="CJ313">
        <v>-3.5000000000000003E-2</v>
      </c>
      <c r="CK313">
        <v>-3.6833999999999999E-2</v>
      </c>
      <c r="CX313">
        <v>0.17</v>
      </c>
      <c r="CY313">
        <v>5.8182499999999996E-3</v>
      </c>
      <c r="CZ313">
        <v>1.1480234674606991</v>
      </c>
      <c r="DA313">
        <v>0.8467657354669258</v>
      </c>
      <c r="DD313">
        <v>3.6792499999999985E-3</v>
      </c>
      <c r="DH313">
        <v>1.1663148004257713</v>
      </c>
      <c r="DL313">
        <v>1.1147584984823333</v>
      </c>
      <c r="DP313">
        <f t="shared" ref="DP313:DP317" si="32">CX313</f>
        <v>0.17</v>
      </c>
      <c r="DR313">
        <f t="shared" ref="DR313:DR317" si="33">$DR$273*DD313</f>
        <v>0.29433999999999988</v>
      </c>
    </row>
    <row r="314" spans="14:154">
      <c r="AA314" t="s">
        <v>8</v>
      </c>
      <c r="AB314">
        <v>-4.2723999999999998E-2</v>
      </c>
      <c r="AC314">
        <v>0</v>
      </c>
      <c r="AD314">
        <v>-3.1230000000000001E-2</v>
      </c>
      <c r="AE314">
        <v>0</v>
      </c>
      <c r="AF314">
        <v>0.02</v>
      </c>
      <c r="AG314">
        <v>0.1</v>
      </c>
      <c r="AH314">
        <v>0.04</v>
      </c>
      <c r="BQ314">
        <f t="shared" si="31"/>
        <v>-4.2499999999999996E-2</v>
      </c>
      <c r="BR314" s="7">
        <v>-3.6692500000000003E-2</v>
      </c>
      <c r="CE314">
        <v>0.25</v>
      </c>
      <c r="CF314">
        <v>8.3285000000000008E-3</v>
      </c>
      <c r="CG314">
        <v>1.1115658088982066</v>
      </c>
      <c r="CH314">
        <v>0.8467657354669258</v>
      </c>
      <c r="CJ314">
        <v>-3.7500000000000006E-2</v>
      </c>
      <c r="CK314">
        <v>-3.6499000000000004E-2</v>
      </c>
      <c r="CX314">
        <v>0.33</v>
      </c>
      <c r="CY314">
        <v>9.2430000000000012E-3</v>
      </c>
      <c r="CZ314">
        <v>1.1260757601847593</v>
      </c>
      <c r="DA314">
        <v>1.1147584984823333</v>
      </c>
      <c r="DD314">
        <v>7.7910000000000002E-3</v>
      </c>
      <c r="DH314">
        <v>1.1256686056040177</v>
      </c>
      <c r="DL314">
        <v>0.90659694777552124</v>
      </c>
      <c r="DP314">
        <f t="shared" si="32"/>
        <v>0.33</v>
      </c>
      <c r="DR314">
        <f t="shared" si="33"/>
        <v>0.62328000000000006</v>
      </c>
      <c r="EJ314">
        <v>-0.04</v>
      </c>
      <c r="EK314">
        <v>-3.7019999999999997E-2</v>
      </c>
      <c r="EL314">
        <v>7.0000000000000007E-2</v>
      </c>
      <c r="EV314">
        <v>2.8762499999999986E-3</v>
      </c>
      <c r="EW314">
        <v>1.264037564478707</v>
      </c>
      <c r="EX314">
        <v>1.2966927239719457</v>
      </c>
    </row>
    <row r="315" spans="14:154">
      <c r="AA315" t="s">
        <v>9</v>
      </c>
      <c r="AB315">
        <v>-8544.8071529999997</v>
      </c>
      <c r="AC315">
        <v>1.9327E-2</v>
      </c>
      <c r="AD315">
        <v>-6246.0648769999998</v>
      </c>
      <c r="AE315">
        <v>9.5187999999999995E-2</v>
      </c>
      <c r="AF315">
        <v>4192.74</v>
      </c>
      <c r="AG315">
        <v>20000.026398000002</v>
      </c>
      <c r="AH315">
        <v>7269.91</v>
      </c>
      <c r="BQ315">
        <f t="shared" si="31"/>
        <v>-3.0000000000000002E-2</v>
      </c>
      <c r="BR315">
        <v>-3.6833499999999998E-2</v>
      </c>
      <c r="CE315">
        <v>0.25</v>
      </c>
      <c r="CF315">
        <v>7.7910000000000002E-3</v>
      </c>
      <c r="CG315">
        <v>1.1256686056040177</v>
      </c>
      <c r="CH315">
        <v>0.90659694777552124</v>
      </c>
      <c r="CJ315">
        <v>-3.7500000000000006E-2</v>
      </c>
      <c r="CK315">
        <v>-3.6762999999999997E-2</v>
      </c>
      <c r="CX315">
        <v>0.255</v>
      </c>
      <c r="CY315">
        <v>8.0992500000000005E-3</v>
      </c>
      <c r="CZ315">
        <v>1.1197828185782128</v>
      </c>
      <c r="DA315">
        <v>1.2966927239719457</v>
      </c>
      <c r="DD315">
        <v>8.3285000000000008E-3</v>
      </c>
      <c r="DH315">
        <v>1.1115658088982066</v>
      </c>
      <c r="DL315">
        <v>0.8467657354669258</v>
      </c>
      <c r="DP315">
        <f t="shared" si="32"/>
        <v>0.255</v>
      </c>
      <c r="DR315">
        <f t="shared" si="33"/>
        <v>0.66628000000000009</v>
      </c>
      <c r="EJ315">
        <v>-4.4999999999999998E-2</v>
      </c>
      <c r="EK315">
        <v>-3.6976999999999996E-2</v>
      </c>
      <c r="EL315">
        <v>8.5000000000000006E-2</v>
      </c>
      <c r="EV315">
        <v>3.6792499999999985E-3</v>
      </c>
      <c r="EW315">
        <v>1.1663148004257713</v>
      </c>
      <c r="EX315">
        <v>1.1147584984823333</v>
      </c>
    </row>
    <row r="316" spans="14:154">
      <c r="N316" s="2">
        <v>-5.1999999999999998E-2</v>
      </c>
      <c r="AA316" t="s">
        <v>10</v>
      </c>
      <c r="AB316">
        <v>365.99878899999999</v>
      </c>
      <c r="AC316">
        <v>1.2759389999999999</v>
      </c>
      <c r="AD316">
        <v>196.110096</v>
      </c>
      <c r="AE316">
        <v>1.4077310000000001</v>
      </c>
      <c r="AF316">
        <v>131.88999999999999</v>
      </c>
      <c r="AG316">
        <v>2000.1142420000001</v>
      </c>
      <c r="AH316">
        <v>346.59</v>
      </c>
      <c r="BQ316">
        <f t="shared" si="31"/>
        <v>-4.3499999999999997E-2</v>
      </c>
      <c r="BR316" s="13">
        <v>-3.6976999999999996E-2</v>
      </c>
      <c r="CE316">
        <v>8.5000000000000006E-2</v>
      </c>
      <c r="CF316">
        <v>3.6792499999999985E-3</v>
      </c>
      <c r="CG316">
        <v>1.1663148004257713</v>
      </c>
      <c r="CH316">
        <v>1.1147584984823333</v>
      </c>
      <c r="CJ316">
        <v>-3.7500000000000006E-2</v>
      </c>
      <c r="CK316">
        <v>-3.7007499999999999E-2</v>
      </c>
      <c r="CX316">
        <v>0.08</v>
      </c>
      <c r="CY316">
        <v>3.2969999999999978E-3</v>
      </c>
      <c r="CZ316">
        <v>1.2202838977342525</v>
      </c>
      <c r="DA316">
        <v>0.89673462551033511</v>
      </c>
      <c r="DD316">
        <v>1.0015E-2</v>
      </c>
      <c r="DH316">
        <v>1.1237968956434476</v>
      </c>
      <c r="DL316">
        <v>0.88628143287704653</v>
      </c>
      <c r="DP316">
        <f t="shared" si="32"/>
        <v>0.08</v>
      </c>
      <c r="DR316">
        <f t="shared" si="33"/>
        <v>0.80119999999999991</v>
      </c>
      <c r="EJ316">
        <v>-0.05</v>
      </c>
      <c r="EK316">
        <v>-3.6692500000000003E-2</v>
      </c>
      <c r="EL316">
        <v>0.25</v>
      </c>
      <c r="EV316">
        <v>8.3285000000000008E-3</v>
      </c>
      <c r="EW316">
        <v>1.1115658088982066</v>
      </c>
      <c r="EX316">
        <v>0.8467657354669258</v>
      </c>
    </row>
    <row r="317" spans="14:154">
      <c r="N317" s="2">
        <v>-0.04</v>
      </c>
      <c r="AA317" t="s">
        <v>11</v>
      </c>
      <c r="AB317">
        <v>2.1570000000000001E-3</v>
      </c>
      <c r="AC317">
        <v>2.526E-3</v>
      </c>
      <c r="AD317">
        <v>2.284E-3</v>
      </c>
      <c r="AE317">
        <v>2.653E-3</v>
      </c>
      <c r="AF317">
        <v>0.01</v>
      </c>
      <c r="AG317">
        <v>7.3800000000000005E-4</v>
      </c>
      <c r="AH317">
        <v>0.02</v>
      </c>
      <c r="BQ317">
        <f t="shared" si="31"/>
        <v>-0.04</v>
      </c>
      <c r="BR317">
        <v>-3.7019999999999997E-2</v>
      </c>
      <c r="CE317">
        <v>7.0000000000000007E-2</v>
      </c>
      <c r="CF317">
        <v>2.8762499999999986E-3</v>
      </c>
      <c r="CG317">
        <v>1.264037564478707</v>
      </c>
      <c r="CH317">
        <v>1.2966927239719457</v>
      </c>
      <c r="CJ317">
        <v>-4.5999999999999999E-2</v>
      </c>
      <c r="CK317">
        <v>-3.6662E-2</v>
      </c>
      <c r="CX317">
        <v>0.39500000000000002</v>
      </c>
      <c r="CY317">
        <v>1.0015E-2</v>
      </c>
      <c r="CZ317">
        <v>1.1237968956434476</v>
      </c>
      <c r="DA317">
        <v>0.91464417447304114</v>
      </c>
      <c r="DD317">
        <v>1.0190999999999999E-2</v>
      </c>
      <c r="DH317">
        <v>1.1499252928157655</v>
      </c>
      <c r="DL317">
        <v>0.90478185220785501</v>
      </c>
      <c r="DP317">
        <f t="shared" si="32"/>
        <v>0.39500000000000002</v>
      </c>
      <c r="DR317">
        <f t="shared" si="33"/>
        <v>0.81527999999999989</v>
      </c>
      <c r="EJ317">
        <v>-3.5000000000000003E-2</v>
      </c>
      <c r="EK317">
        <v>-3.6833499999999998E-2</v>
      </c>
      <c r="EL317">
        <v>0.25</v>
      </c>
      <c r="EV317">
        <v>7.7910000000000002E-3</v>
      </c>
      <c r="EW317">
        <v>1.1256686056040177</v>
      </c>
      <c r="EX317">
        <v>0.90659694777552124</v>
      </c>
    </row>
    <row r="318" spans="14:154">
      <c r="N318" s="2"/>
      <c r="AA318" t="s">
        <v>12</v>
      </c>
      <c r="AB318">
        <v>2.1570000000000001E-3</v>
      </c>
      <c r="AC318">
        <v>2.526E-3</v>
      </c>
      <c r="AD318">
        <v>2.284E-3</v>
      </c>
      <c r="AE318">
        <v>2.653E-3</v>
      </c>
      <c r="AF318">
        <v>0.01</v>
      </c>
      <c r="AG318">
        <v>7.3800000000000005E-4</v>
      </c>
      <c r="AH318">
        <v>0.02</v>
      </c>
      <c r="EJ318">
        <v>-5.1999999999999998E-2</v>
      </c>
      <c r="EK318">
        <v>-3.6662E-2</v>
      </c>
      <c r="EL318">
        <v>0.39500000000000002</v>
      </c>
      <c r="EV318">
        <v>1.0015E-2</v>
      </c>
      <c r="EW318">
        <v>1.1237968956434476</v>
      </c>
      <c r="EX318">
        <v>0.88628143287704653</v>
      </c>
    </row>
    <row r="319" spans="14:154">
      <c r="N319" s="2" t="s">
        <v>107</v>
      </c>
      <c r="AB319" t="s">
        <v>0</v>
      </c>
      <c r="AC319" t="s">
        <v>1</v>
      </c>
      <c r="AD319" t="s">
        <v>2</v>
      </c>
      <c r="AE319" t="s">
        <v>4</v>
      </c>
      <c r="AF319" t="s">
        <v>13</v>
      </c>
      <c r="AG319" t="s">
        <v>3</v>
      </c>
      <c r="AH319" t="s">
        <v>14</v>
      </c>
      <c r="AJ319">
        <f>AB320</f>
        <v>-0.04</v>
      </c>
      <c r="AK319">
        <f>AB324</f>
        <v>-4.2784999999999997E-2</v>
      </c>
      <c r="AL319">
        <f>AF322</f>
        <v>0.06</v>
      </c>
      <c r="AM319">
        <f>(AB322-AB323)/2</f>
        <v>2.8454999999999973E-3</v>
      </c>
      <c r="AN319">
        <f>AC327/AB327</f>
        <v>1.2790091264667538</v>
      </c>
      <c r="AO319">
        <f>((2*AF322/10000)^0.5)/AM319</f>
        <v>1.2173964558558279</v>
      </c>
      <c r="AQ319">
        <f>AD320</f>
        <v>-0.03</v>
      </c>
      <c r="AR319">
        <f>AD324</f>
        <v>-3.1254999999999998E-2</v>
      </c>
      <c r="AS319">
        <f>AH322</f>
        <v>0.08</v>
      </c>
      <c r="AT319">
        <f>(AD322-AD323)/2</f>
        <v>2.9069999999999999E-3</v>
      </c>
      <c r="AU319">
        <f>AE327/AD327</f>
        <v>1.2490660024906599</v>
      </c>
      <c r="AV319">
        <f>((2*AH322/10000)^0.5)/AT319</f>
        <v>1.3759889920880635</v>
      </c>
      <c r="EJ319">
        <v>-3.3000000000000002E-2</v>
      </c>
      <c r="EK319">
        <v>-3.6635000000000001E-2</v>
      </c>
      <c r="EL319">
        <v>0.42499999999999999</v>
      </c>
      <c r="EV319">
        <v>1.0190999999999999E-2</v>
      </c>
      <c r="EW319">
        <v>1.1499252928157655</v>
      </c>
      <c r="EX319">
        <v>0.90478185220785501</v>
      </c>
    </row>
    <row r="320" spans="14:154">
      <c r="AB320">
        <v>-0.04</v>
      </c>
      <c r="AD320">
        <v>-0.03</v>
      </c>
    </row>
    <row r="321" spans="1:160">
      <c r="AA321" t="s">
        <v>5</v>
      </c>
      <c r="AB321">
        <v>200000</v>
      </c>
      <c r="AC321">
        <v>200000</v>
      </c>
      <c r="AD321">
        <v>200000</v>
      </c>
      <c r="AE321">
        <v>200000</v>
      </c>
      <c r="AF321">
        <v>200000</v>
      </c>
      <c r="AG321">
        <v>200000</v>
      </c>
      <c r="AH321">
        <v>200000</v>
      </c>
      <c r="DA321" t="s">
        <v>119</v>
      </c>
      <c r="EJ321" t="s">
        <v>85</v>
      </c>
      <c r="EL321" s="6" t="s">
        <v>90</v>
      </c>
    </row>
    <row r="322" spans="1:160">
      <c r="AA322" t="s">
        <v>6</v>
      </c>
      <c r="AB322">
        <v>-3.9953000000000002E-2</v>
      </c>
      <c r="AC322">
        <v>3.947E-3</v>
      </c>
      <c r="AD322">
        <v>-2.8343E-2</v>
      </c>
      <c r="AE322">
        <v>3.9459999999999999E-3</v>
      </c>
      <c r="AF322">
        <v>0.06</v>
      </c>
      <c r="AG322">
        <v>0.10122100000000001</v>
      </c>
      <c r="AH322">
        <v>0.08</v>
      </c>
      <c r="DB322" t="s">
        <v>39</v>
      </c>
      <c r="DC322" t="s">
        <v>60</v>
      </c>
      <c r="DD322" t="s">
        <v>111</v>
      </c>
      <c r="DE322" t="s">
        <v>357</v>
      </c>
      <c r="DF322" t="s">
        <v>109</v>
      </c>
      <c r="DG322" t="s">
        <v>110</v>
      </c>
      <c r="DI322" t="s">
        <v>41</v>
      </c>
      <c r="DJ322" t="s">
        <v>61</v>
      </c>
      <c r="DK322" t="s">
        <v>112</v>
      </c>
      <c r="DL322" t="s">
        <v>358</v>
      </c>
      <c r="DM322" t="s">
        <v>113</v>
      </c>
      <c r="DN322" t="s">
        <v>114</v>
      </c>
      <c r="DP322" t="s">
        <v>39</v>
      </c>
      <c r="DQ322" t="s">
        <v>119</v>
      </c>
      <c r="DR322" t="s">
        <v>112</v>
      </c>
      <c r="DS322" t="s">
        <v>358</v>
      </c>
      <c r="DT322" t="s">
        <v>113</v>
      </c>
      <c r="DU322" t="s">
        <v>114</v>
      </c>
      <c r="EK322" s="6" t="s">
        <v>86</v>
      </c>
    </row>
    <row r="323" spans="1:160">
      <c r="AA323" t="s">
        <v>7</v>
      </c>
      <c r="AB323">
        <v>-4.5643999999999997E-2</v>
      </c>
      <c r="AC323">
        <v>-3.9329999999999999E-3</v>
      </c>
      <c r="AD323">
        <v>-3.4157E-2</v>
      </c>
      <c r="AE323">
        <v>-3.9379999999999997E-3</v>
      </c>
      <c r="AF323">
        <v>0</v>
      </c>
      <c r="AG323">
        <v>9.8778000000000005E-2</v>
      </c>
      <c r="AH323">
        <v>0</v>
      </c>
      <c r="DA323">
        <v>-3.6635000000000001E-2</v>
      </c>
      <c r="DB323">
        <v>-3.3000000000000002E-2</v>
      </c>
      <c r="DC323">
        <v>-4.2854000000000003E-2</v>
      </c>
      <c r="DD323">
        <v>0.41</v>
      </c>
      <c r="DE323">
        <v>9.9099999999999987E-3</v>
      </c>
      <c r="DF323">
        <v>1.1576262540384288</v>
      </c>
      <c r="DG323">
        <v>0.913762375190456</v>
      </c>
      <c r="DI323">
        <v>-2.5000000000000001E-2</v>
      </c>
      <c r="DJ323">
        <v>-3.0415999999999999E-2</v>
      </c>
      <c r="DK323">
        <v>0.44</v>
      </c>
      <c r="DL323">
        <v>1.0472E-2</v>
      </c>
      <c r="DM323">
        <v>1.1422243315931022</v>
      </c>
      <c r="DN323">
        <v>0.89580132922525391</v>
      </c>
      <c r="DP323">
        <v>-3.3000000000000002E-2</v>
      </c>
      <c r="DQ323">
        <v>-3.6635000000000001E-2</v>
      </c>
      <c r="DR323">
        <v>0.42499999999999999</v>
      </c>
      <c r="DS323">
        <v>1.0190999999999999E-2</v>
      </c>
      <c r="DT323">
        <v>1.1499252928157655</v>
      </c>
      <c r="DU323">
        <v>0.90478185220785501</v>
      </c>
    </row>
    <row r="324" spans="1:160">
      <c r="AA324" t="s">
        <v>8</v>
      </c>
      <c r="AB324">
        <v>-4.2784999999999997E-2</v>
      </c>
      <c r="AC324">
        <v>-1.9999999999999999E-6</v>
      </c>
      <c r="AD324">
        <v>-3.1254999999999998E-2</v>
      </c>
      <c r="AE324">
        <v>-9.9999999999999995E-7</v>
      </c>
      <c r="AF324">
        <v>0.02</v>
      </c>
      <c r="AG324">
        <v>0.1</v>
      </c>
      <c r="AH324">
        <v>0.03</v>
      </c>
      <c r="DA324">
        <v>-3.6662E-2</v>
      </c>
      <c r="DB324">
        <v>-5.1999999999999998E-2</v>
      </c>
      <c r="DC324">
        <v>-4.2701999999999997E-2</v>
      </c>
      <c r="DD324">
        <v>0.36</v>
      </c>
      <c r="DE324">
        <v>9.6844999999999987E-3</v>
      </c>
      <c r="DF324">
        <v>1.1254087638979726</v>
      </c>
      <c r="DG324">
        <v>0.87617134330513402</v>
      </c>
      <c r="DI324">
        <v>-0.04</v>
      </c>
      <c r="DJ324">
        <v>-3.0622E-2</v>
      </c>
      <c r="DK324">
        <v>0.43</v>
      </c>
      <c r="DL324">
        <v>1.0345499999999999E-2</v>
      </c>
      <c r="DM324">
        <v>1.1221850273889227</v>
      </c>
      <c r="DN324">
        <v>0.89639152244895903</v>
      </c>
      <c r="DP324">
        <v>-5.1999999999999998E-2</v>
      </c>
      <c r="DQ324">
        <v>-3.6662E-2</v>
      </c>
      <c r="DR324">
        <v>0.39500000000000002</v>
      </c>
      <c r="DS324">
        <v>1.0015E-2</v>
      </c>
      <c r="DT324">
        <v>1.1237968956434476</v>
      </c>
      <c r="DU324">
        <v>0.88628143287704653</v>
      </c>
      <c r="EJ324" t="s">
        <v>119</v>
      </c>
    </row>
    <row r="325" spans="1:160">
      <c r="AA325" t="s">
        <v>9</v>
      </c>
      <c r="AB325">
        <v>-8557.0769600000003</v>
      </c>
      <c r="AC325">
        <v>-0.35591499999999998</v>
      </c>
      <c r="AD325">
        <v>-6250.9723249999997</v>
      </c>
      <c r="AE325">
        <v>-0.100941</v>
      </c>
      <c r="AF325">
        <v>3653.71</v>
      </c>
      <c r="AG325">
        <v>20000.005023000002</v>
      </c>
      <c r="AH325">
        <v>5716.22</v>
      </c>
      <c r="DA325" s="7">
        <v>-3.6692500000000003E-2</v>
      </c>
      <c r="DB325" s="7">
        <v>-0.05</v>
      </c>
      <c r="DC325" s="7">
        <v>-4.2582000000000002E-2</v>
      </c>
      <c r="DD325" s="7">
        <v>0.22</v>
      </c>
      <c r="DE325" s="7">
        <v>8.0140000000000003E-3</v>
      </c>
      <c r="DF325" s="7">
        <v>1.1099271887764164</v>
      </c>
      <c r="DG325" s="7">
        <v>0.82770770909792857</v>
      </c>
      <c r="DH325" s="7"/>
      <c r="DI325" s="7">
        <v>-0.04</v>
      </c>
      <c r="DJ325" s="7">
        <v>-3.0803000000000001E-2</v>
      </c>
      <c r="DK325" s="7">
        <v>0.28000000000000003</v>
      </c>
      <c r="DL325" s="7">
        <v>8.6430000000000014E-3</v>
      </c>
      <c r="DM325" s="7">
        <v>1.1132044290199967</v>
      </c>
      <c r="DN325" s="7">
        <v>0.86582376183592291</v>
      </c>
      <c r="DO325" s="7"/>
      <c r="DP325" s="7">
        <v>-0.05</v>
      </c>
      <c r="DQ325" s="7">
        <v>-3.6692500000000003E-2</v>
      </c>
      <c r="DR325">
        <v>0.25</v>
      </c>
      <c r="DS325">
        <v>8.3285000000000008E-3</v>
      </c>
      <c r="DT325">
        <v>1.1115658088982066</v>
      </c>
      <c r="DU325">
        <v>0.8467657354669258</v>
      </c>
      <c r="EK325" t="s">
        <v>39</v>
      </c>
      <c r="EL325" s="7" t="s">
        <v>60</v>
      </c>
      <c r="EM325" s="7" t="s">
        <v>111</v>
      </c>
      <c r="EN325" s="7" t="s">
        <v>357</v>
      </c>
      <c r="EO325" s="7" t="s">
        <v>109</v>
      </c>
      <c r="EP325" s="7" t="s">
        <v>110</v>
      </c>
      <c r="EQ325" s="7"/>
      <c r="ER325" t="s">
        <v>41</v>
      </c>
      <c r="ES325" t="s">
        <v>61</v>
      </c>
      <c r="ET325" t="s">
        <v>112</v>
      </c>
      <c r="EU325" t="s">
        <v>358</v>
      </c>
      <c r="EV325" t="s">
        <v>113</v>
      </c>
      <c r="EW325" t="s">
        <v>114</v>
      </c>
      <c r="EY325" t="s">
        <v>39</v>
      </c>
      <c r="EZ325" t="s">
        <v>119</v>
      </c>
      <c r="FA325" t="s">
        <v>112</v>
      </c>
      <c r="FB325" t="s">
        <v>358</v>
      </c>
      <c r="FC325" t="s">
        <v>113</v>
      </c>
      <c r="FD325" t="s">
        <v>114</v>
      </c>
    </row>
    <row r="326" spans="1:160">
      <c r="AA326" t="s">
        <v>10</v>
      </c>
      <c r="AB326">
        <v>366.58836300000002</v>
      </c>
      <c r="AC326">
        <v>0.769764</v>
      </c>
      <c r="AD326">
        <v>195.88908799999999</v>
      </c>
      <c r="AE326">
        <v>0.80492699999999995</v>
      </c>
      <c r="AF326">
        <v>96.72</v>
      </c>
      <c r="AG326">
        <v>2000.1088769999999</v>
      </c>
      <c r="AH326">
        <v>221.36</v>
      </c>
      <c r="DA326">
        <v>-3.6833499999999998E-2</v>
      </c>
      <c r="DB326">
        <v>-3.5000000000000003E-2</v>
      </c>
      <c r="DC326">
        <v>-4.2722999999999997E-2</v>
      </c>
      <c r="DD326">
        <v>0.23</v>
      </c>
      <c r="DE326">
        <v>7.5554999999999997E-3</v>
      </c>
      <c r="DF326">
        <v>1.1263612081364289</v>
      </c>
      <c r="DG326">
        <v>0.89766792179541632</v>
      </c>
      <c r="DI326">
        <v>-2.5000000000000001E-2</v>
      </c>
      <c r="DJ326">
        <v>-3.0943999999999999E-2</v>
      </c>
      <c r="DK326">
        <v>0.27</v>
      </c>
      <c r="DL326">
        <v>8.0265000000000006E-3</v>
      </c>
      <c r="DM326">
        <v>1.1249760030716067</v>
      </c>
      <c r="DN326">
        <v>0.91552597375562617</v>
      </c>
      <c r="DP326">
        <v>-3.5000000000000003E-2</v>
      </c>
      <c r="DQ326">
        <v>-3.6833499999999998E-2</v>
      </c>
      <c r="DR326">
        <v>0.25</v>
      </c>
      <c r="DS326">
        <v>7.7910000000000002E-3</v>
      </c>
      <c r="DT326">
        <v>1.1256686056040177</v>
      </c>
      <c r="DU326">
        <v>0.90659694777552124</v>
      </c>
      <c r="EJ326">
        <v>-3.6635000000000001E-2</v>
      </c>
      <c r="EK326">
        <v>-3.3000000000000002E-2</v>
      </c>
      <c r="EL326" s="7">
        <v>-4.2854000000000003E-2</v>
      </c>
      <c r="EM326" s="7">
        <v>0.41</v>
      </c>
      <c r="EN326" s="7">
        <v>9.9099999999999987E-3</v>
      </c>
      <c r="EO326" s="7">
        <v>1.1576262540384288</v>
      </c>
      <c r="EP326" s="7">
        <v>0.913762375190456</v>
      </c>
      <c r="EQ326" s="7"/>
      <c r="ER326">
        <v>-2.5000000000000001E-2</v>
      </c>
      <c r="ES326">
        <v>-3.0415999999999999E-2</v>
      </c>
      <c r="ET326">
        <v>0.44</v>
      </c>
      <c r="EU326">
        <v>1.0472E-2</v>
      </c>
      <c r="EV326">
        <v>1.1422243315931022</v>
      </c>
      <c r="EW326">
        <v>0.89580132922525391</v>
      </c>
      <c r="EY326">
        <v>-3.3000000000000002E-2</v>
      </c>
      <c r="EZ326">
        <v>-3.6635000000000001E-2</v>
      </c>
      <c r="FA326">
        <v>0.42499999999999999</v>
      </c>
      <c r="FB326">
        <v>1.0190999999999999E-2</v>
      </c>
      <c r="FC326">
        <v>1.1499252928157655</v>
      </c>
      <c r="FD326">
        <v>0.90478185220785501</v>
      </c>
    </row>
    <row r="327" spans="1:160">
      <c r="AA327" t="s">
        <v>11</v>
      </c>
      <c r="AB327">
        <v>1.534E-3</v>
      </c>
      <c r="AC327">
        <v>1.9620000000000002E-3</v>
      </c>
      <c r="AD327">
        <v>1.606E-3</v>
      </c>
      <c r="AE327">
        <v>2.006E-3</v>
      </c>
      <c r="AF327">
        <v>0.01</v>
      </c>
      <c r="AG327">
        <v>7.3399999999999995E-4</v>
      </c>
      <c r="AH327">
        <v>0.02</v>
      </c>
      <c r="DA327" s="13">
        <v>-3.6976999999999996E-2</v>
      </c>
      <c r="DB327" s="13">
        <v>-4.4999999999999998E-2</v>
      </c>
      <c r="DC327" s="13">
        <v>-4.2723999999999998E-2</v>
      </c>
      <c r="DD327" s="13">
        <v>7.0000000000000007E-2</v>
      </c>
      <c r="DE327" s="13">
        <v>3.6099999999999986E-3</v>
      </c>
      <c r="DF327" s="13">
        <v>1.1710709318497914</v>
      </c>
      <c r="DG327" s="13">
        <v>1.0364701902420894</v>
      </c>
      <c r="DH327" s="13"/>
      <c r="DI327" s="13">
        <v>-3.5000000000000003E-2</v>
      </c>
      <c r="DJ327" s="13">
        <v>-3.1230000000000001E-2</v>
      </c>
      <c r="DK327" s="13">
        <v>0.1</v>
      </c>
      <c r="DL327" s="13">
        <v>3.7484999999999984E-3</v>
      </c>
      <c r="DM327" s="13">
        <v>1.1615586690017512</v>
      </c>
      <c r="DN327" s="13">
        <v>1.1930468067225775</v>
      </c>
      <c r="DP327" s="13">
        <v>-4.4999999999999998E-2</v>
      </c>
      <c r="DQ327" s="13">
        <v>-3.6976999999999996E-2</v>
      </c>
      <c r="DR327">
        <v>8.5000000000000006E-2</v>
      </c>
      <c r="DS327">
        <v>3.6792499999999985E-3</v>
      </c>
      <c r="DT327">
        <v>1.1663148004257713</v>
      </c>
      <c r="DU327">
        <v>1.1147584984823333</v>
      </c>
      <c r="EJ327">
        <v>-3.6662E-2</v>
      </c>
      <c r="EK327">
        <v>-5.1999999999999998E-2</v>
      </c>
      <c r="EL327" s="7">
        <v>-4.2701999999999997E-2</v>
      </c>
      <c r="EM327" s="7">
        <v>0.36</v>
      </c>
      <c r="EN327" s="7">
        <v>9.6844999999999987E-3</v>
      </c>
      <c r="EO327" s="7">
        <v>1.1254087638979726</v>
      </c>
      <c r="EP327" s="7">
        <v>0.87617134330513402</v>
      </c>
      <c r="EQ327" s="7"/>
      <c r="ER327">
        <v>-0.04</v>
      </c>
      <c r="ES327">
        <v>-3.0622E-2</v>
      </c>
      <c r="ET327">
        <v>0.43</v>
      </c>
      <c r="EU327">
        <v>1.0345499999999999E-2</v>
      </c>
      <c r="EV327">
        <v>1.1221850273889227</v>
      </c>
      <c r="EW327">
        <v>0.89639152244895903</v>
      </c>
      <c r="EY327">
        <v>-5.1999999999999998E-2</v>
      </c>
      <c r="EZ327">
        <v>-3.6662E-2</v>
      </c>
      <c r="FA327">
        <v>0.39500000000000002</v>
      </c>
      <c r="FB327">
        <v>1.0015E-2</v>
      </c>
      <c r="FC327">
        <v>1.1237968956434476</v>
      </c>
      <c r="FD327">
        <v>0.88628143287704653</v>
      </c>
    </row>
    <row r="328" spans="1:160">
      <c r="AA328" t="s">
        <v>12</v>
      </c>
      <c r="AB328">
        <v>1.534E-3</v>
      </c>
      <c r="AC328">
        <v>1.9620000000000002E-3</v>
      </c>
      <c r="AD328">
        <v>1.606E-3</v>
      </c>
      <c r="AE328">
        <v>2.006E-3</v>
      </c>
      <c r="AF328">
        <v>0.01</v>
      </c>
      <c r="AG328">
        <v>7.3399999999999995E-4</v>
      </c>
      <c r="AH328">
        <v>0.02</v>
      </c>
      <c r="DA328">
        <v>-3.7019999999999997E-2</v>
      </c>
      <c r="DB328">
        <v>-0.04</v>
      </c>
      <c r="DC328">
        <v>-4.2784999999999997E-2</v>
      </c>
      <c r="DD328">
        <v>0.06</v>
      </c>
      <c r="DE328">
        <v>2.8454999999999973E-3</v>
      </c>
      <c r="DF328">
        <v>1.2790091264667538</v>
      </c>
      <c r="DG328">
        <v>1.2173964558558279</v>
      </c>
      <c r="DI328">
        <v>-0.03</v>
      </c>
      <c r="DJ328">
        <v>-3.1254999999999998E-2</v>
      </c>
      <c r="DK328">
        <v>0.08</v>
      </c>
      <c r="DL328">
        <v>2.9069999999999999E-3</v>
      </c>
      <c r="DM328">
        <v>1.2490660024906599</v>
      </c>
      <c r="DN328">
        <v>1.3759889920880635</v>
      </c>
      <c r="DP328">
        <v>-0.04</v>
      </c>
      <c r="DQ328">
        <v>-3.7019999999999997E-2</v>
      </c>
      <c r="DR328">
        <v>7.0000000000000007E-2</v>
      </c>
      <c r="DS328">
        <v>2.8762499999999986E-3</v>
      </c>
      <c r="DT328">
        <v>1.264037564478707</v>
      </c>
      <c r="DU328">
        <v>1.2966927239719457</v>
      </c>
      <c r="EJ328">
        <v>-3.6692500000000003E-2</v>
      </c>
      <c r="EK328">
        <v>-0.05</v>
      </c>
      <c r="EL328" s="7">
        <v>-4.2582000000000002E-2</v>
      </c>
      <c r="EM328" s="7">
        <v>0.22</v>
      </c>
      <c r="EN328" s="7">
        <v>8.0140000000000003E-3</v>
      </c>
      <c r="EO328" s="7">
        <v>1.1099271887764164</v>
      </c>
      <c r="EP328" s="7">
        <v>0.82770770909792857</v>
      </c>
      <c r="EQ328" s="7"/>
      <c r="ER328">
        <v>-0.04</v>
      </c>
      <c r="ES328">
        <v>-3.0803000000000001E-2</v>
      </c>
      <c r="ET328">
        <v>0.28000000000000003</v>
      </c>
      <c r="EU328">
        <v>8.6430000000000014E-3</v>
      </c>
      <c r="EV328">
        <v>1.1132044290199967</v>
      </c>
      <c r="EW328">
        <v>0.86582376183592291</v>
      </c>
      <c r="EY328">
        <v>-0.05</v>
      </c>
      <c r="EZ328">
        <v>-3.6692500000000003E-2</v>
      </c>
      <c r="FA328">
        <v>0.25</v>
      </c>
      <c r="FB328">
        <v>8.3285000000000008E-3</v>
      </c>
      <c r="FC328">
        <v>1.1115658088982066</v>
      </c>
      <c r="FD328">
        <v>0.8467657354669258</v>
      </c>
    </row>
    <row r="329" spans="1:160">
      <c r="AB329" t="s">
        <v>0</v>
      </c>
      <c r="AC329" t="s">
        <v>1</v>
      </c>
      <c r="AD329" t="s">
        <v>2</v>
      </c>
      <c r="AE329" t="s">
        <v>4</v>
      </c>
      <c r="AF329" t="s">
        <v>13</v>
      </c>
      <c r="AG329" t="s">
        <v>3</v>
      </c>
      <c r="AH329" t="s">
        <v>14</v>
      </c>
      <c r="AJ329">
        <f>AB330</f>
        <v>-3.5000000000000003E-2</v>
      </c>
      <c r="AK329">
        <f>AB337</f>
        <v>-4.2722999999999997E-2</v>
      </c>
      <c r="AL329">
        <f>AF332</f>
        <v>0.23</v>
      </c>
      <c r="AM329">
        <f>(AB332-AB333)/2</f>
        <v>7.5554999999999997E-3</v>
      </c>
      <c r="AN329">
        <f>AC340/AB340</f>
        <v>1.1263612081364289</v>
      </c>
      <c r="AO329">
        <f>((2*AF332/10000)^0.5)/AM329</f>
        <v>0.89766792179541632</v>
      </c>
      <c r="AQ329">
        <f>AD330</f>
        <v>-2.5000000000000001E-2</v>
      </c>
      <c r="AR329">
        <f>AD337</f>
        <v>-3.0943999999999999E-2</v>
      </c>
      <c r="AS329">
        <f>AH332</f>
        <v>0.27</v>
      </c>
      <c r="AT329">
        <f>(AD332-AD333)/2</f>
        <v>8.0265000000000006E-3</v>
      </c>
      <c r="AU329">
        <f>AE340/AD340</f>
        <v>1.1249760030716067</v>
      </c>
      <c r="AV329">
        <f>((2*AH332/10000)^0.5)/AT329</f>
        <v>0.91552597375562617</v>
      </c>
      <c r="EJ329">
        <v>-3.6833499999999998E-2</v>
      </c>
      <c r="EK329">
        <v>-3.5000000000000003E-2</v>
      </c>
      <c r="EL329" s="7">
        <v>-4.2722999999999997E-2</v>
      </c>
      <c r="EM329" s="7">
        <v>0.23</v>
      </c>
      <c r="EN329" s="7">
        <v>7.5554999999999997E-3</v>
      </c>
      <c r="EO329" s="7">
        <v>1.1263612081364289</v>
      </c>
      <c r="EP329" s="7">
        <v>0.89766792179541632</v>
      </c>
      <c r="EQ329" s="7"/>
      <c r="ER329">
        <v>-2.5000000000000001E-2</v>
      </c>
      <c r="ES329">
        <v>-3.0943999999999999E-2</v>
      </c>
      <c r="ET329">
        <v>0.27</v>
      </c>
      <c r="EU329">
        <v>8.0265000000000006E-3</v>
      </c>
      <c r="EV329">
        <v>1.1249760030716067</v>
      </c>
      <c r="EW329">
        <v>0.91552597375562617</v>
      </c>
      <c r="EY329">
        <v>-3.5000000000000003E-2</v>
      </c>
      <c r="EZ329">
        <v>-3.6833499999999998E-2</v>
      </c>
      <c r="FA329">
        <v>0.25</v>
      </c>
      <c r="FB329">
        <v>7.7910000000000002E-3</v>
      </c>
      <c r="FC329">
        <v>1.1256686056040177</v>
      </c>
      <c r="FD329">
        <v>0.90659694777552124</v>
      </c>
    </row>
    <row r="330" spans="1:160">
      <c r="AB330">
        <v>-3.5000000000000003E-2</v>
      </c>
      <c r="AD330">
        <v>-2.5000000000000001E-2</v>
      </c>
      <c r="EJ330">
        <v>-3.6976999999999996E-2</v>
      </c>
      <c r="EK330">
        <v>-4.4999999999999998E-2</v>
      </c>
      <c r="EL330" s="7">
        <v>-4.2723999999999998E-2</v>
      </c>
      <c r="EM330" s="7">
        <v>7.0000000000000007E-2</v>
      </c>
      <c r="EN330" s="7">
        <v>3.6099999999999986E-3</v>
      </c>
      <c r="EO330" s="7">
        <v>1.1710709318497914</v>
      </c>
      <c r="EP330" s="7">
        <v>1.0364701902420894</v>
      </c>
      <c r="EQ330" s="7"/>
      <c r="ER330">
        <v>-3.5000000000000003E-2</v>
      </c>
      <c r="ES330">
        <v>-3.1230000000000001E-2</v>
      </c>
      <c r="ET330">
        <v>0.1</v>
      </c>
      <c r="EU330">
        <v>3.7484999999999984E-3</v>
      </c>
      <c r="EV330">
        <v>1.1615586690017512</v>
      </c>
      <c r="EW330">
        <v>1.1930468067225775</v>
      </c>
      <c r="EY330">
        <v>-4.4999999999999998E-2</v>
      </c>
      <c r="EZ330">
        <v>-3.6976999999999996E-2</v>
      </c>
      <c r="FA330">
        <v>8.5000000000000006E-2</v>
      </c>
      <c r="FB330">
        <v>3.6792499999999985E-3</v>
      </c>
      <c r="FC330">
        <v>1.1663148004257713</v>
      </c>
      <c r="FD330">
        <v>1.1147584984823333</v>
      </c>
    </row>
    <row r="331" spans="1:160">
      <c r="AA331" t="s">
        <v>5</v>
      </c>
      <c r="AB331">
        <v>200000</v>
      </c>
      <c r="AC331">
        <v>200000</v>
      </c>
      <c r="AD331">
        <v>200000</v>
      </c>
      <c r="AE331">
        <v>200000</v>
      </c>
      <c r="AF331">
        <v>200000</v>
      </c>
      <c r="AG331">
        <v>200000</v>
      </c>
      <c r="AH331">
        <v>200000</v>
      </c>
      <c r="EJ331">
        <v>-3.7019999999999997E-2</v>
      </c>
      <c r="EK331">
        <v>-0.04</v>
      </c>
      <c r="EL331" s="7">
        <v>-4.2784999999999997E-2</v>
      </c>
      <c r="EM331" s="7">
        <v>0.06</v>
      </c>
      <c r="EN331" s="7">
        <v>2.8454999999999973E-3</v>
      </c>
      <c r="EO331" s="7">
        <v>1.2790091264667538</v>
      </c>
      <c r="EP331" s="7">
        <v>1.2173964558558279</v>
      </c>
      <c r="EQ331" s="7"/>
      <c r="ER331">
        <v>-0.03</v>
      </c>
      <c r="ES331">
        <v>-3.1254999999999998E-2</v>
      </c>
      <c r="ET331">
        <v>0.08</v>
      </c>
      <c r="EU331">
        <v>2.9069999999999999E-3</v>
      </c>
      <c r="EV331">
        <v>1.2490660024906599</v>
      </c>
      <c r="EW331">
        <v>1.3759889920880635</v>
      </c>
      <c r="EY331">
        <v>-0.04</v>
      </c>
      <c r="EZ331">
        <v>-3.7019999999999997E-2</v>
      </c>
      <c r="FA331">
        <v>7.0000000000000007E-2</v>
      </c>
      <c r="FB331">
        <v>2.8762499999999986E-3</v>
      </c>
      <c r="FC331">
        <v>1.264037564478707</v>
      </c>
      <c r="FD331">
        <v>1.2966927239719457</v>
      </c>
    </row>
    <row r="332" spans="1:160">
      <c r="AA332" t="s">
        <v>6</v>
      </c>
      <c r="AB332">
        <v>-3.4934E-2</v>
      </c>
      <c r="AC332">
        <v>9.1979999999999996E-3</v>
      </c>
      <c r="AD332">
        <v>-2.3185000000000001E-2</v>
      </c>
      <c r="AE332">
        <v>9.6190000000000008E-3</v>
      </c>
      <c r="AF332">
        <v>0.23</v>
      </c>
      <c r="AG332">
        <v>0.101503</v>
      </c>
      <c r="AH332">
        <v>0.27</v>
      </c>
    </row>
    <row r="333" spans="1:160">
      <c r="AA333" t="s">
        <v>7</v>
      </c>
      <c r="AB333">
        <v>-5.0044999999999999E-2</v>
      </c>
      <c r="AC333">
        <v>-9.1660000000000005E-3</v>
      </c>
      <c r="AD333">
        <v>-3.9238000000000002E-2</v>
      </c>
      <c r="AE333">
        <v>-9.6249999999999999E-3</v>
      </c>
      <c r="AF333">
        <v>0</v>
      </c>
      <c r="AG333">
        <v>9.8500000000000004E-2</v>
      </c>
      <c r="AH333">
        <v>0</v>
      </c>
    </row>
    <row r="336" spans="1:160">
      <c r="A336" s="3" t="s">
        <v>518</v>
      </c>
    </row>
    <row r="337" spans="1:48">
      <c r="AA337" t="s">
        <v>8</v>
      </c>
      <c r="AB337">
        <v>-4.2722999999999997E-2</v>
      </c>
      <c r="AC337">
        <v>-5.0000000000000004E-6</v>
      </c>
      <c r="AD337">
        <v>-3.0943999999999999E-2</v>
      </c>
      <c r="AE337">
        <v>-3.9999999999999998E-6</v>
      </c>
      <c r="AF337">
        <v>0.09</v>
      </c>
      <c r="AG337">
        <v>0.1</v>
      </c>
      <c r="AH337">
        <v>0.1</v>
      </c>
    </row>
    <row r="338" spans="1:48">
      <c r="A338" s="2" t="s">
        <v>965</v>
      </c>
      <c r="AA338" t="s">
        <v>9</v>
      </c>
      <c r="AB338">
        <v>-8544.5554900000006</v>
      </c>
      <c r="AC338">
        <v>-0.92372799999999999</v>
      </c>
      <c r="AD338">
        <v>-6188.834801</v>
      </c>
      <c r="AE338">
        <v>-0.70895799999999998</v>
      </c>
      <c r="AF338">
        <v>17208.03</v>
      </c>
      <c r="AG338">
        <v>20000.029180000001</v>
      </c>
      <c r="AH338">
        <v>20740.14</v>
      </c>
    </row>
    <row r="339" spans="1:48">
      <c r="A339" s="2" t="s">
        <v>116</v>
      </c>
      <c r="AA339" t="s">
        <v>10</v>
      </c>
      <c r="AB339">
        <v>369.785549</v>
      </c>
      <c r="AC339">
        <v>6.011037</v>
      </c>
      <c r="AD339">
        <v>196.935676</v>
      </c>
      <c r="AE339">
        <v>6.8680529999999997</v>
      </c>
      <c r="AF339">
        <v>2207.7399999999998</v>
      </c>
      <c r="AG339">
        <v>2000.111116</v>
      </c>
      <c r="AH339">
        <v>3065.14</v>
      </c>
    </row>
    <row r="340" spans="1:48">
      <c r="A340" s="2" t="s">
        <v>117</v>
      </c>
      <c r="AA340" t="s">
        <v>11</v>
      </c>
      <c r="AB340">
        <v>4.8669999999999998E-3</v>
      </c>
      <c r="AC340">
        <v>5.4819999999999999E-3</v>
      </c>
      <c r="AD340">
        <v>5.2090000000000001E-3</v>
      </c>
      <c r="AE340">
        <v>5.8599999999999998E-3</v>
      </c>
      <c r="AF340">
        <v>0.06</v>
      </c>
      <c r="AG340">
        <v>7.2599999999999997E-4</v>
      </c>
      <c r="AH340">
        <v>7.0000000000000007E-2</v>
      </c>
    </row>
    <row r="341" spans="1:48">
      <c r="A341" s="2" t="s">
        <v>849</v>
      </c>
      <c r="AA341" t="s">
        <v>12</v>
      </c>
      <c r="AB341">
        <v>4.8669999999999998E-3</v>
      </c>
      <c r="AC341">
        <v>5.4819999999999999E-3</v>
      </c>
      <c r="AD341">
        <v>5.2090000000000001E-3</v>
      </c>
      <c r="AE341">
        <v>5.8599999999999998E-3</v>
      </c>
      <c r="AF341">
        <v>0.06</v>
      </c>
      <c r="AG341">
        <v>7.2599999999999997E-4</v>
      </c>
      <c r="AH341">
        <v>7.0000000000000007E-2</v>
      </c>
    </row>
    <row r="342" spans="1:48">
      <c r="AB342" t="s">
        <v>0</v>
      </c>
      <c r="AC342" t="s">
        <v>1</v>
      </c>
      <c r="AD342" t="s">
        <v>2</v>
      </c>
      <c r="AE342" t="s">
        <v>4</v>
      </c>
      <c r="AF342" t="s">
        <v>13</v>
      </c>
      <c r="AG342" t="s">
        <v>3</v>
      </c>
      <c r="AH342" t="s">
        <v>14</v>
      </c>
      <c r="AJ342">
        <f>AB343</f>
        <v>-3.3000000000000002E-2</v>
      </c>
      <c r="AK342">
        <f>AB347</f>
        <v>-4.2854000000000003E-2</v>
      </c>
      <c r="AL342">
        <f>AF345</f>
        <v>0.41</v>
      </c>
      <c r="AM342">
        <f>(AB345-AB346)/2</f>
        <v>9.9099999999999987E-3</v>
      </c>
      <c r="AN342">
        <f>AC350/AB350</f>
        <v>1.1576262540384288</v>
      </c>
      <c r="AO342">
        <f>((2*AF345/10000)^0.5)/AM342</f>
        <v>0.913762375190456</v>
      </c>
      <c r="AQ342">
        <f>AD343</f>
        <v>-2.5000000000000001E-2</v>
      </c>
      <c r="AR342">
        <f>AD347</f>
        <v>-3.0415999999999999E-2</v>
      </c>
      <c r="AS342">
        <f>AH345</f>
        <v>0.44</v>
      </c>
      <c r="AT342">
        <f>(AD345-AD346)/2</f>
        <v>1.0472E-2</v>
      </c>
      <c r="AU342">
        <f>AE350/AD350</f>
        <v>1.1422243315931022</v>
      </c>
      <c r="AV342">
        <f>((2*AH345/10000)^0.5)/AT342</f>
        <v>0.89580132922525391</v>
      </c>
    </row>
    <row r="343" spans="1:48">
      <c r="AB343">
        <v>-3.3000000000000002E-2</v>
      </c>
      <c r="AD343">
        <v>-2.5000000000000001E-2</v>
      </c>
    </row>
    <row r="344" spans="1:48">
      <c r="AA344" t="s">
        <v>5</v>
      </c>
      <c r="AB344">
        <v>128871</v>
      </c>
      <c r="AC344">
        <v>128871</v>
      </c>
      <c r="AD344">
        <v>128871</v>
      </c>
      <c r="AE344">
        <v>128871</v>
      </c>
      <c r="AF344">
        <v>128871</v>
      </c>
      <c r="AG344">
        <v>128871</v>
      </c>
      <c r="AH344">
        <v>128871</v>
      </c>
    </row>
    <row r="345" spans="1:48">
      <c r="AA345" t="s">
        <v>6</v>
      </c>
      <c r="AB345">
        <v>-3.2716000000000002E-2</v>
      </c>
      <c r="AC345">
        <v>1.2628E-2</v>
      </c>
      <c r="AD345">
        <v>-2.0069E-2</v>
      </c>
      <c r="AE345">
        <v>1.3103E-2</v>
      </c>
      <c r="AF345">
        <v>0.41</v>
      </c>
      <c r="AG345">
        <v>0.101387</v>
      </c>
      <c r="AH345">
        <v>0.44</v>
      </c>
    </row>
    <row r="346" spans="1:48">
      <c r="AA346" t="s">
        <v>7</v>
      </c>
      <c r="AB346">
        <v>-5.2535999999999999E-2</v>
      </c>
      <c r="AC346">
        <v>-1.2623000000000001E-2</v>
      </c>
      <c r="AD346">
        <v>-4.1013000000000001E-2</v>
      </c>
      <c r="AE346">
        <v>-1.3115E-2</v>
      </c>
      <c r="AF346">
        <v>0</v>
      </c>
      <c r="AG346">
        <v>9.8666000000000004E-2</v>
      </c>
      <c r="AH346">
        <v>0</v>
      </c>
    </row>
    <row r="347" spans="1:48">
      <c r="AA347" t="s">
        <v>8</v>
      </c>
      <c r="AB347">
        <v>-4.2854000000000003E-2</v>
      </c>
      <c r="AC347">
        <v>-9.0000000000000002E-6</v>
      </c>
      <c r="AD347">
        <v>-3.0415999999999999E-2</v>
      </c>
      <c r="AE347">
        <v>-6.9999999999999999E-6</v>
      </c>
      <c r="AF347">
        <v>0.12</v>
      </c>
      <c r="AG347">
        <v>0.1</v>
      </c>
      <c r="AH347">
        <v>0.14000000000000001</v>
      </c>
    </row>
    <row r="348" spans="1:48">
      <c r="AA348" t="s">
        <v>9</v>
      </c>
      <c r="AB348">
        <v>-5522.6827000000003</v>
      </c>
      <c r="AC348">
        <v>-1.098703</v>
      </c>
      <c r="AD348">
        <v>-3919.7004619999998</v>
      </c>
      <c r="AE348">
        <v>-0.86418600000000001</v>
      </c>
      <c r="AF348">
        <v>16059.31</v>
      </c>
      <c r="AG348">
        <v>12887.090475999999</v>
      </c>
      <c r="AH348">
        <v>17908.63</v>
      </c>
    </row>
    <row r="349" spans="1:48">
      <c r="AA349" t="s">
        <v>10</v>
      </c>
      <c r="AB349">
        <v>241.12865400000001</v>
      </c>
      <c r="AC349">
        <v>5.9729840000000003</v>
      </c>
      <c r="AD349">
        <v>124.369415</v>
      </c>
      <c r="AE349">
        <v>6.7174469999999999</v>
      </c>
      <c r="AF349">
        <v>3472.64</v>
      </c>
      <c r="AG349">
        <v>1288.7409560000001</v>
      </c>
      <c r="AH349">
        <v>4208.7</v>
      </c>
    </row>
    <row r="350" spans="1:48">
      <c r="AA350" t="s">
        <v>11</v>
      </c>
      <c r="AB350">
        <v>5.8809999999999999E-3</v>
      </c>
      <c r="AC350">
        <v>6.8079999999999998E-3</v>
      </c>
      <c r="AD350">
        <v>6.3210000000000002E-3</v>
      </c>
      <c r="AE350">
        <v>7.2199999999999999E-3</v>
      </c>
      <c r="AF350">
        <v>0.11</v>
      </c>
      <c r="AG350">
        <v>5.0500000000000002E-4</v>
      </c>
      <c r="AH350">
        <v>0.12</v>
      </c>
    </row>
    <row r="351" spans="1:48">
      <c r="AA351" t="s">
        <v>12</v>
      </c>
      <c r="AB351">
        <v>5.8809999999999999E-3</v>
      </c>
      <c r="AC351">
        <v>6.8079999999999998E-3</v>
      </c>
      <c r="AD351">
        <v>6.3210000000000002E-3</v>
      </c>
      <c r="AE351">
        <v>7.2199999999999999E-3</v>
      </c>
      <c r="AF351">
        <v>0.11</v>
      </c>
      <c r="AG351">
        <v>5.0500000000000002E-4</v>
      </c>
      <c r="AH351">
        <v>0.12</v>
      </c>
    </row>
    <row r="352" spans="1:48">
      <c r="AB352" t="s">
        <v>0</v>
      </c>
      <c r="AC352" t="s">
        <v>1</v>
      </c>
      <c r="AD352" t="s">
        <v>2</v>
      </c>
      <c r="AE352" t="s">
        <v>4</v>
      </c>
      <c r="AF352" t="s">
        <v>13</v>
      </c>
      <c r="AG352" t="s">
        <v>3</v>
      </c>
      <c r="AH352" t="s">
        <v>14</v>
      </c>
      <c r="AJ352">
        <f>AB353</f>
        <v>-5.1999999999999998E-2</v>
      </c>
      <c r="AK352">
        <f>AB357</f>
        <v>-4.2701999999999997E-2</v>
      </c>
      <c r="AL352">
        <f>AF355</f>
        <v>0.36</v>
      </c>
      <c r="AM352">
        <f>(AB355-AB356)/2</f>
        <v>9.6844999999999987E-3</v>
      </c>
      <c r="AN352">
        <f>AC360/AB360</f>
        <v>1.1254087638979726</v>
      </c>
      <c r="AO352">
        <f>((2*AF355/10000)^0.5)/AM352</f>
        <v>0.87617134330513402</v>
      </c>
      <c r="AQ352">
        <f>AD353</f>
        <v>-0.04</v>
      </c>
      <c r="AR352">
        <f>AD357</f>
        <v>-3.0622E-2</v>
      </c>
      <c r="AS352">
        <f>AH355</f>
        <v>0.43</v>
      </c>
      <c r="AT352">
        <f>(AD355-AD356)/2</f>
        <v>1.0345499999999999E-2</v>
      </c>
      <c r="AU352">
        <f>AE360/AD360</f>
        <v>1.1221850273889227</v>
      </c>
      <c r="AV352">
        <f>((2*AH355/10000)^0.5)/AT352</f>
        <v>0.89639152244895903</v>
      </c>
    </row>
    <row r="353" spans="27:41">
      <c r="AB353">
        <v>-5.1999999999999998E-2</v>
      </c>
      <c r="AD353">
        <v>-0.04</v>
      </c>
    </row>
    <row r="354" spans="27:41">
      <c r="AA354" t="s">
        <v>5</v>
      </c>
      <c r="AB354">
        <v>200000</v>
      </c>
      <c r="AC354">
        <v>200000</v>
      </c>
      <c r="AD354">
        <v>200000</v>
      </c>
      <c r="AE354">
        <v>200000</v>
      </c>
      <c r="AF354">
        <v>200000</v>
      </c>
      <c r="AG354">
        <v>200000</v>
      </c>
      <c r="AH354">
        <v>200000</v>
      </c>
    </row>
    <row r="355" spans="27:41">
      <c r="AA355" t="s">
        <v>6</v>
      </c>
      <c r="AB355">
        <v>-3.2641000000000003E-2</v>
      </c>
      <c r="AC355">
        <v>1.1923E-2</v>
      </c>
      <c r="AD355">
        <v>-2.0611000000000001E-2</v>
      </c>
      <c r="AE355">
        <v>1.2522E-2</v>
      </c>
      <c r="AF355">
        <v>0.36</v>
      </c>
      <c r="AG355">
        <v>0.10162400000000001</v>
      </c>
      <c r="AH355">
        <v>0.43</v>
      </c>
      <c r="AO355">
        <f>0.5*10000*AO352^2*AM352^2</f>
        <v>0.35999999999999993</v>
      </c>
    </row>
    <row r="356" spans="27:41">
      <c r="AA356" t="s">
        <v>7</v>
      </c>
      <c r="AB356">
        <v>-5.2010000000000001E-2</v>
      </c>
      <c r="AC356">
        <v>-1.192E-2</v>
      </c>
      <c r="AD356">
        <v>-4.1301999999999998E-2</v>
      </c>
      <c r="AE356">
        <v>-1.2524E-2</v>
      </c>
      <c r="AF356">
        <v>0</v>
      </c>
      <c r="AG356">
        <v>9.8350999999999994E-2</v>
      </c>
      <c r="AH356">
        <v>0</v>
      </c>
    </row>
    <row r="357" spans="27:41">
      <c r="AA357" t="s">
        <v>8</v>
      </c>
      <c r="AB357">
        <v>-4.2701999999999997E-2</v>
      </c>
      <c r="AC357">
        <v>9.0000000000000002E-6</v>
      </c>
      <c r="AD357">
        <v>-3.0622E-2</v>
      </c>
      <c r="AE357">
        <v>9.0000000000000002E-6</v>
      </c>
      <c r="AF357">
        <v>0.12</v>
      </c>
      <c r="AG357">
        <v>0.1</v>
      </c>
      <c r="AH357">
        <v>0.16</v>
      </c>
    </row>
    <row r="358" spans="27:41">
      <c r="AA358" t="s">
        <v>9</v>
      </c>
      <c r="AB358">
        <v>-8540.4521910000003</v>
      </c>
      <c r="AC358">
        <v>1.712996</v>
      </c>
      <c r="AD358">
        <v>-6124.308634</v>
      </c>
      <c r="AE358">
        <v>1.7677020000000001</v>
      </c>
      <c r="AF358">
        <v>24665.57</v>
      </c>
      <c r="AG358">
        <v>19999.941220000001</v>
      </c>
      <c r="AH358">
        <v>31727.39</v>
      </c>
    </row>
    <row r="359" spans="27:41">
      <c r="AA359" t="s">
        <v>10</v>
      </c>
      <c r="AB359">
        <v>372.178766</v>
      </c>
      <c r="AC359">
        <v>9.4748509999999992</v>
      </c>
      <c r="AD359">
        <v>196.174172</v>
      </c>
      <c r="AE359">
        <v>10.879211</v>
      </c>
      <c r="AF359">
        <v>4973.17</v>
      </c>
      <c r="AG359">
        <v>2000.1206340000001</v>
      </c>
      <c r="AH359">
        <v>7484.46</v>
      </c>
    </row>
    <row r="360" spans="27:41">
      <c r="AA360" t="s">
        <v>11</v>
      </c>
      <c r="AB360">
        <v>6.1159999999999999E-3</v>
      </c>
      <c r="AC360">
        <v>6.8830000000000002E-3</v>
      </c>
      <c r="AD360">
        <v>6.5719999999999997E-3</v>
      </c>
      <c r="AE360">
        <v>7.3749999999999996E-3</v>
      </c>
      <c r="AF360">
        <v>0.1</v>
      </c>
      <c r="AG360">
        <v>8.1400000000000005E-4</v>
      </c>
      <c r="AH360">
        <v>0.11</v>
      </c>
    </row>
    <row r="361" spans="27:41">
      <c r="AA361" t="s">
        <v>12</v>
      </c>
      <c r="AB361">
        <v>6.1159999999999999E-3</v>
      </c>
      <c r="AC361">
        <v>6.8830000000000002E-3</v>
      </c>
      <c r="AD361">
        <v>6.5719999999999997E-3</v>
      </c>
      <c r="AE361">
        <v>7.3749999999999996E-3</v>
      </c>
      <c r="AF361">
        <v>0.1</v>
      </c>
      <c r="AG361">
        <v>8.1400000000000005E-4</v>
      </c>
      <c r="AH361">
        <v>0.11</v>
      </c>
    </row>
    <row r="437" spans="1:1">
      <c r="A437" s="3" t="s">
        <v>520</v>
      </c>
    </row>
    <row r="473" spans="1:1">
      <c r="A473" s="3" t="s">
        <v>519</v>
      </c>
    </row>
    <row r="475" spans="1:1">
      <c r="A475" s="2" t="s">
        <v>118</v>
      </c>
    </row>
    <row r="509" spans="1:1">
      <c r="A509" s="2"/>
    </row>
  </sheetData>
  <sortState ref="DD171:DJ176">
    <sortCondition ref="DD171"/>
  </sortState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Q1335"/>
  <sheetViews>
    <sheetView workbookViewId="0">
      <selection activeCell="A436" sqref="A436"/>
    </sheetView>
  </sheetViews>
  <sheetFormatPr defaultRowHeight="14.4"/>
  <cols>
    <col min="1" max="1" width="8.88671875" customWidth="1"/>
    <col min="2" max="2" width="11.33203125" customWidth="1"/>
    <col min="3" max="3" width="10.77734375" customWidth="1"/>
    <col min="4" max="5" width="8.88671875" customWidth="1"/>
    <col min="6" max="6" width="12" bestFit="1" customWidth="1"/>
    <col min="7" max="7" width="8.88671875" customWidth="1"/>
  </cols>
  <sheetData>
    <row r="1" spans="1:1">
      <c r="A1" s="3" t="s">
        <v>799</v>
      </c>
    </row>
    <row r="2" spans="1:1">
      <c r="A2" s="3"/>
    </row>
    <row r="3" spans="1:1">
      <c r="A3" s="2" t="s">
        <v>480</v>
      </c>
    </row>
    <row r="4" spans="1:1">
      <c r="A4" s="3"/>
    </row>
    <row r="5" spans="1:1">
      <c r="A5" s="2" t="s">
        <v>234</v>
      </c>
    </row>
    <row r="7" spans="1:1">
      <c r="A7" s="2" t="s">
        <v>237</v>
      </c>
    </row>
    <row r="8" spans="1:1">
      <c r="A8" s="2" t="s">
        <v>238</v>
      </c>
    </row>
    <row r="9" spans="1:1">
      <c r="A9" s="2"/>
    </row>
    <row r="10" spans="1:1">
      <c r="A10" s="2" t="s">
        <v>850</v>
      </c>
    </row>
    <row r="11" spans="1:1">
      <c r="A11" s="2" t="s">
        <v>235</v>
      </c>
    </row>
    <row r="12" spans="1:1">
      <c r="A12" s="2"/>
    </row>
    <row r="13" spans="1:1">
      <c r="A13" s="3"/>
    </row>
    <row r="14" spans="1:1">
      <c r="A14" s="3" t="s">
        <v>236</v>
      </c>
    </row>
    <row r="16" spans="1:1">
      <c r="A16" s="2" t="s">
        <v>851</v>
      </c>
    </row>
    <row r="17" spans="1:10">
      <c r="A17" s="2" t="s">
        <v>256</v>
      </c>
    </row>
    <row r="18" spans="1:10">
      <c r="A18" s="2" t="s">
        <v>257</v>
      </c>
    </row>
    <row r="20" spans="1:10">
      <c r="A20" s="2" t="s">
        <v>216</v>
      </c>
    </row>
    <row r="21" spans="1:10">
      <c r="A21" s="2" t="s">
        <v>852</v>
      </c>
    </row>
    <row r="22" spans="1:10">
      <c r="A22" s="2" t="s">
        <v>853</v>
      </c>
    </row>
    <row r="23" spans="1:10">
      <c r="A23" s="2"/>
    </row>
    <row r="24" spans="1:10" ht="18">
      <c r="A24" s="9" t="s">
        <v>217</v>
      </c>
    </row>
    <row r="25" spans="1:10" ht="18">
      <c r="A25" s="9" t="s">
        <v>469</v>
      </c>
    </row>
    <row r="26" spans="1:10" ht="18">
      <c r="A26" s="9" t="s">
        <v>258</v>
      </c>
    </row>
    <row r="28" spans="1:10">
      <c r="A28" s="2" t="s">
        <v>966</v>
      </c>
    </row>
    <row r="29" spans="1:10">
      <c r="A29" s="2" t="s">
        <v>967</v>
      </c>
    </row>
    <row r="30" spans="1:10">
      <c r="A30" s="2" t="s">
        <v>968</v>
      </c>
    </row>
    <row r="31" spans="1:10">
      <c r="A31" s="2"/>
    </row>
    <row r="32" spans="1:10">
      <c r="A32" s="16" t="s">
        <v>219</v>
      </c>
      <c r="C32" s="1" t="s">
        <v>196</v>
      </c>
      <c r="D32" s="1" t="s">
        <v>197</v>
      </c>
      <c r="E32" s="1" t="s">
        <v>198</v>
      </c>
      <c r="F32" s="1" t="s">
        <v>27</v>
      </c>
      <c r="H32" s="1" t="s">
        <v>199</v>
      </c>
      <c r="I32" s="1" t="s">
        <v>200</v>
      </c>
      <c r="J32" s="1" t="s">
        <v>201</v>
      </c>
    </row>
    <row r="33" spans="1:11">
      <c r="A33" s="16" t="s">
        <v>218</v>
      </c>
      <c r="C33" s="1">
        <v>0.2</v>
      </c>
      <c r="D33" s="1">
        <v>2</v>
      </c>
      <c r="E33" s="1">
        <v>0.1</v>
      </c>
      <c r="F33" s="1">
        <v>1</v>
      </c>
      <c r="H33" s="1">
        <v>1.900000000000001E-2</v>
      </c>
      <c r="I33" s="1">
        <v>3.9000000000000028E-2</v>
      </c>
      <c r="J33" s="1">
        <v>7.6000000000000054E-2</v>
      </c>
    </row>
    <row r="34" spans="1:11">
      <c r="A34" s="2"/>
    </row>
    <row r="35" spans="1:11">
      <c r="A35" s="2" t="s">
        <v>190</v>
      </c>
      <c r="C35" s="1" t="s">
        <v>196</v>
      </c>
      <c r="D35" s="1" t="s">
        <v>197</v>
      </c>
      <c r="E35" s="1" t="s">
        <v>198</v>
      </c>
      <c r="F35" s="1" t="s">
        <v>27</v>
      </c>
      <c r="H35" s="1" t="s">
        <v>199</v>
      </c>
      <c r="I35" s="1" t="s">
        <v>200</v>
      </c>
      <c r="J35" s="1" t="s">
        <v>201</v>
      </c>
      <c r="K35" s="1"/>
    </row>
    <row r="36" spans="1:11">
      <c r="A36" s="2" t="s">
        <v>202</v>
      </c>
      <c r="C36" s="1">
        <v>0.2</v>
      </c>
      <c r="D36" s="1">
        <v>2</v>
      </c>
      <c r="E36" s="1">
        <v>0.1</v>
      </c>
      <c r="F36" s="1">
        <v>1</v>
      </c>
      <c r="H36" s="1">
        <f>L904</f>
        <v>1.900000000000001E-2</v>
      </c>
      <c r="I36" s="1">
        <f>M905</f>
        <v>3.9000000000000028E-2</v>
      </c>
      <c r="J36" s="1">
        <f>L906</f>
        <v>7.6000000000000054E-2</v>
      </c>
      <c r="K36" s="1"/>
    </row>
    <row r="37" spans="1:11">
      <c r="A37" s="2"/>
      <c r="C37" s="1"/>
      <c r="D37" s="1"/>
      <c r="E37" s="1"/>
      <c r="F37" s="1"/>
      <c r="H37" s="1"/>
      <c r="I37" s="1"/>
      <c r="J37" s="1"/>
      <c r="K37" s="1"/>
    </row>
    <row r="38" spans="1:11">
      <c r="A38" s="2"/>
      <c r="C38" s="1"/>
      <c r="D38" s="1"/>
      <c r="E38" s="1"/>
      <c r="F38" s="1"/>
      <c r="H38" s="1"/>
      <c r="I38" s="1"/>
      <c r="J38" s="1"/>
      <c r="K38" s="1"/>
    </row>
    <row r="39" spans="1:11">
      <c r="A39" s="2"/>
      <c r="C39" s="1"/>
      <c r="D39" s="1"/>
      <c r="E39" s="1"/>
      <c r="F39" s="1"/>
      <c r="H39" s="1"/>
      <c r="I39" s="1"/>
      <c r="J39" s="1"/>
      <c r="K39" s="1"/>
    </row>
    <row r="40" spans="1:11">
      <c r="A40" s="2"/>
      <c r="C40" s="1"/>
      <c r="D40" s="1"/>
      <c r="E40" s="1"/>
      <c r="F40" s="1"/>
      <c r="H40" s="1"/>
      <c r="I40" s="1"/>
      <c r="J40" s="1"/>
      <c r="K40" s="1"/>
    </row>
    <row r="41" spans="1:11">
      <c r="A41" s="2"/>
      <c r="C41" s="1"/>
      <c r="D41" s="1"/>
      <c r="E41" s="1"/>
      <c r="F41" s="1"/>
      <c r="H41" s="1"/>
      <c r="I41" s="1"/>
      <c r="J41" s="1"/>
      <c r="K41" s="1"/>
    </row>
    <row r="42" spans="1:11">
      <c r="A42" s="2"/>
      <c r="C42" s="1"/>
      <c r="D42" s="1"/>
      <c r="E42" s="1"/>
      <c r="F42" s="1"/>
      <c r="H42" s="1"/>
      <c r="I42" s="1"/>
      <c r="J42" s="1"/>
      <c r="K42" s="1"/>
    </row>
    <row r="43" spans="1:11">
      <c r="A43" s="2"/>
      <c r="C43" s="1"/>
      <c r="D43" s="1"/>
      <c r="E43" s="1"/>
      <c r="F43" s="1"/>
      <c r="H43" s="1"/>
      <c r="I43" s="1"/>
      <c r="J43" s="1"/>
      <c r="K43" s="1"/>
    </row>
    <row r="44" spans="1:11">
      <c r="A44" s="2"/>
      <c r="C44" s="1"/>
      <c r="D44" s="1"/>
      <c r="E44" s="1"/>
      <c r="F44" s="1"/>
      <c r="H44" s="1"/>
      <c r="I44" s="1"/>
      <c r="J44" s="1"/>
      <c r="K44" s="1"/>
    </row>
    <row r="45" spans="1:11">
      <c r="A45" s="2"/>
      <c r="C45" s="1"/>
      <c r="D45" s="1"/>
      <c r="E45" s="1"/>
      <c r="F45" s="1"/>
      <c r="H45" s="1"/>
      <c r="I45" s="1"/>
      <c r="J45" s="1"/>
      <c r="K45" s="1"/>
    </row>
    <row r="46" spans="1:11">
      <c r="A46" s="2"/>
      <c r="C46" s="1"/>
      <c r="D46" s="1"/>
      <c r="E46" s="1"/>
      <c r="F46" s="1"/>
      <c r="H46" s="1"/>
      <c r="I46" s="1"/>
      <c r="J46" s="1"/>
      <c r="K46" s="1"/>
    </row>
    <row r="47" spans="1:11">
      <c r="A47" s="2"/>
      <c r="C47" s="1"/>
      <c r="D47" s="1"/>
      <c r="E47" s="1"/>
      <c r="F47" s="1"/>
      <c r="H47" s="1"/>
      <c r="I47" s="1"/>
      <c r="J47" s="1"/>
      <c r="K47" s="1"/>
    </row>
    <row r="48" spans="1:11">
      <c r="A48" s="2"/>
      <c r="C48" s="1"/>
      <c r="D48" s="1"/>
      <c r="E48" s="1"/>
      <c r="F48" s="1"/>
      <c r="H48" s="1"/>
      <c r="I48" s="1"/>
      <c r="J48" s="1"/>
      <c r="K48" s="1"/>
    </row>
    <row r="49" spans="1:11">
      <c r="A49" s="2"/>
      <c r="C49" s="1"/>
      <c r="D49" s="1"/>
      <c r="E49" s="1"/>
      <c r="F49" s="1"/>
      <c r="H49" s="1"/>
      <c r="I49" s="1"/>
      <c r="J49" s="1"/>
      <c r="K49" s="1"/>
    </row>
    <row r="50" spans="1:11">
      <c r="A50" s="2"/>
      <c r="C50" s="1"/>
      <c r="D50" s="1"/>
      <c r="E50" s="1"/>
      <c r="F50" s="1"/>
      <c r="H50" s="1"/>
      <c r="I50" s="1"/>
      <c r="J50" s="1"/>
      <c r="K50" s="1"/>
    </row>
    <row r="51" spans="1:11">
      <c r="A51" s="2"/>
      <c r="C51" s="1"/>
      <c r="D51" s="1"/>
      <c r="E51" s="1"/>
      <c r="F51" s="1"/>
      <c r="H51" s="1"/>
      <c r="I51" s="1"/>
      <c r="J51" s="1"/>
      <c r="K51" s="1"/>
    </row>
    <row r="52" spans="1:11">
      <c r="A52" s="2"/>
      <c r="C52" s="1"/>
      <c r="D52" s="1"/>
      <c r="E52" s="1"/>
      <c r="F52" s="1"/>
      <c r="H52" s="1"/>
      <c r="I52" s="1"/>
      <c r="J52" s="1"/>
      <c r="K52" s="1"/>
    </row>
    <row r="53" spans="1:11">
      <c r="A53" s="2"/>
      <c r="C53" s="1"/>
      <c r="D53" s="1"/>
      <c r="E53" s="1"/>
      <c r="F53" s="1"/>
      <c r="H53" s="1"/>
      <c r="I53" s="1"/>
      <c r="J53" s="1"/>
      <c r="K53" s="1"/>
    </row>
    <row r="54" spans="1:11">
      <c r="A54" s="2"/>
      <c r="C54" s="1"/>
      <c r="D54" s="1"/>
      <c r="E54" s="1"/>
      <c r="F54" s="1"/>
      <c r="H54" s="1"/>
      <c r="I54" s="1"/>
      <c r="J54" s="1"/>
      <c r="K54" s="1"/>
    </row>
    <row r="55" spans="1:11">
      <c r="A55" s="2"/>
      <c r="C55" s="1"/>
      <c r="D55" s="1"/>
      <c r="E55" s="1"/>
      <c r="F55" s="1"/>
      <c r="H55" s="1"/>
      <c r="I55" s="1"/>
      <c r="J55" s="1"/>
      <c r="K55" s="1"/>
    </row>
    <row r="56" spans="1:11">
      <c r="A56" s="2"/>
      <c r="C56" s="1"/>
      <c r="D56" s="1"/>
      <c r="E56" s="1"/>
      <c r="F56" s="1"/>
      <c r="H56" s="1"/>
      <c r="I56" s="1"/>
      <c r="J56" s="1"/>
      <c r="K56" s="1"/>
    </row>
    <row r="57" spans="1:11">
      <c r="A57" s="2"/>
      <c r="C57" s="1"/>
      <c r="D57" s="1"/>
      <c r="E57" s="1"/>
      <c r="F57" s="1"/>
      <c r="H57" s="1"/>
      <c r="I57" s="1"/>
      <c r="J57" s="1"/>
      <c r="K57" s="1"/>
    </row>
    <row r="58" spans="1:11">
      <c r="A58" s="2"/>
      <c r="C58" s="1"/>
      <c r="D58" s="1"/>
      <c r="E58" s="1"/>
      <c r="F58" s="1"/>
      <c r="H58" s="1"/>
      <c r="I58" s="1"/>
      <c r="J58" s="1"/>
      <c r="K58" s="1"/>
    </row>
    <row r="59" spans="1:11">
      <c r="A59" s="2"/>
      <c r="C59" s="1"/>
      <c r="D59" s="1"/>
      <c r="E59" s="1"/>
      <c r="F59" s="1"/>
      <c r="H59" s="1"/>
      <c r="I59" s="1"/>
      <c r="J59" s="1"/>
      <c r="K59" s="1"/>
    </row>
    <row r="60" spans="1:11">
      <c r="A60" s="2"/>
      <c r="C60" s="1"/>
      <c r="D60" s="1"/>
      <c r="E60" s="1"/>
      <c r="F60" s="1"/>
      <c r="H60" s="1"/>
      <c r="I60" s="1"/>
      <c r="J60" s="1"/>
      <c r="K60" s="1"/>
    </row>
    <row r="61" spans="1:11">
      <c r="A61" s="2"/>
      <c r="C61" s="1"/>
      <c r="D61" s="1"/>
      <c r="E61" s="1"/>
      <c r="F61" s="1"/>
      <c r="H61" s="1"/>
      <c r="I61" s="1"/>
      <c r="J61" s="1"/>
      <c r="K61" s="1"/>
    </row>
    <row r="62" spans="1:11">
      <c r="A62" s="2"/>
      <c r="C62" s="1"/>
      <c r="D62" s="1"/>
      <c r="E62" s="1"/>
      <c r="F62" s="1"/>
      <c r="H62" s="1"/>
      <c r="I62" s="1"/>
      <c r="J62" s="1"/>
      <c r="K62" s="1"/>
    </row>
    <row r="63" spans="1:11">
      <c r="C63" s="1"/>
      <c r="D63" s="1"/>
      <c r="E63" s="1"/>
      <c r="F63" s="1"/>
    </row>
    <row r="64" spans="1:11">
      <c r="A64" s="2" t="s">
        <v>401</v>
      </c>
      <c r="C64" s="1"/>
      <c r="D64" s="1"/>
      <c r="E64" s="1"/>
      <c r="F64" s="1"/>
    </row>
    <row r="65" spans="1:10">
      <c r="A65" s="2"/>
      <c r="C65" s="1"/>
      <c r="D65" s="1"/>
      <c r="E65" s="1"/>
      <c r="F65" s="1"/>
    </row>
    <row r="66" spans="1:10">
      <c r="A66" s="2" t="s">
        <v>402</v>
      </c>
      <c r="C66" s="1"/>
      <c r="D66" s="1"/>
      <c r="E66" s="1"/>
      <c r="F66" s="1"/>
      <c r="J66" s="2"/>
    </row>
    <row r="67" spans="1:10">
      <c r="A67" s="2" t="s">
        <v>470</v>
      </c>
      <c r="C67" s="1"/>
      <c r="D67" s="1"/>
      <c r="E67" s="1"/>
      <c r="F67" s="1"/>
      <c r="J67" s="2"/>
    </row>
    <row r="68" spans="1:10">
      <c r="A68" s="2" t="s">
        <v>969</v>
      </c>
      <c r="C68" s="1"/>
      <c r="D68" s="1"/>
      <c r="E68" s="1"/>
      <c r="F68" s="1"/>
      <c r="J68" s="2"/>
    </row>
    <row r="69" spans="1:10">
      <c r="A69" s="2" t="s">
        <v>970</v>
      </c>
      <c r="C69" s="1"/>
      <c r="D69" s="1"/>
      <c r="E69" s="1"/>
      <c r="F69" s="1"/>
    </row>
    <row r="70" spans="1:10">
      <c r="C70" s="1"/>
      <c r="D70" s="1"/>
      <c r="E70" s="1"/>
      <c r="F70" s="1"/>
    </row>
    <row r="71" spans="1:10">
      <c r="C71" s="1"/>
      <c r="D71" s="1"/>
      <c r="E71" s="1"/>
      <c r="F71" s="1"/>
    </row>
    <row r="72" spans="1:10">
      <c r="C72" s="1"/>
      <c r="D72" s="1"/>
      <c r="E72" s="1"/>
      <c r="F72" s="1"/>
    </row>
    <row r="89" spans="13:13">
      <c r="M89" s="2" t="s">
        <v>817</v>
      </c>
    </row>
    <row r="90" spans="13:13">
      <c r="M90" s="2" t="s">
        <v>818</v>
      </c>
    </row>
    <row r="91" spans="13:13">
      <c r="M91" s="2" t="s">
        <v>819</v>
      </c>
    </row>
    <row r="92" spans="13:13">
      <c r="M92" s="2" t="s">
        <v>820</v>
      </c>
    </row>
    <row r="93" spans="13:13">
      <c r="M93" s="2" t="s">
        <v>822</v>
      </c>
    </row>
    <row r="94" spans="13:13">
      <c r="M94" s="2" t="s">
        <v>823</v>
      </c>
    </row>
    <row r="95" spans="13:13">
      <c r="M95" s="2" t="s">
        <v>821</v>
      </c>
    </row>
    <row r="96" spans="13:13">
      <c r="M96" s="2" t="s">
        <v>854</v>
      </c>
    </row>
    <row r="97" spans="13:14" ht="17.399999999999999">
      <c r="M97" s="49"/>
    </row>
    <row r="104" spans="13:14">
      <c r="N104" s="17"/>
    </row>
    <row r="117" spans="14:14">
      <c r="N117" s="51"/>
    </row>
    <row r="134" spans="1:1">
      <c r="A134" s="2" t="s">
        <v>545</v>
      </c>
    </row>
    <row r="135" spans="1:1">
      <c r="A135" s="2" t="s">
        <v>403</v>
      </c>
    </row>
    <row r="136" spans="1:1">
      <c r="A136" s="2" t="s">
        <v>855</v>
      </c>
    </row>
    <row r="137" spans="1:1">
      <c r="A137" s="2" t="s">
        <v>391</v>
      </c>
    </row>
    <row r="138" spans="1:1">
      <c r="A138" s="2"/>
    </row>
    <row r="139" spans="1:1">
      <c r="A139" s="2" t="s">
        <v>229</v>
      </c>
    </row>
    <row r="140" spans="1:1">
      <c r="A140" s="2" t="s">
        <v>230</v>
      </c>
    </row>
    <row r="141" spans="1:1">
      <c r="A141" s="2" t="s">
        <v>856</v>
      </c>
    </row>
    <row r="142" spans="1:1">
      <c r="A142" s="2"/>
    </row>
    <row r="143" spans="1:1">
      <c r="A143" s="2" t="s">
        <v>546</v>
      </c>
    </row>
    <row r="144" spans="1:1">
      <c r="A144" s="2" t="s">
        <v>547</v>
      </c>
    </row>
    <row r="145" spans="1:9">
      <c r="A145" s="2"/>
    </row>
    <row r="146" spans="1:9">
      <c r="A146" s="2" t="s">
        <v>857</v>
      </c>
    </row>
    <row r="147" spans="1:9">
      <c r="A147" s="2" t="s">
        <v>220</v>
      </c>
    </row>
    <row r="148" spans="1:9">
      <c r="A148" s="2" t="s">
        <v>221</v>
      </c>
    </row>
    <row r="150" spans="1:9">
      <c r="A150" s="2" t="s">
        <v>222</v>
      </c>
    </row>
    <row r="151" spans="1:9">
      <c r="A151" s="2"/>
    </row>
    <row r="152" spans="1:9">
      <c r="A152" s="2" t="s">
        <v>858</v>
      </c>
    </row>
    <row r="153" spans="1:9">
      <c r="A153" s="2" t="s">
        <v>232</v>
      </c>
    </row>
    <row r="154" spans="1:9">
      <c r="A154" s="2" t="s">
        <v>859</v>
      </c>
    </row>
    <row r="155" spans="1:9">
      <c r="A155" s="2"/>
    </row>
    <row r="156" spans="1:9">
      <c r="A156" s="2" t="s">
        <v>225</v>
      </c>
    </row>
    <row r="157" spans="1:9">
      <c r="A157" s="2"/>
    </row>
    <row r="158" spans="1:9">
      <c r="A158" s="2"/>
    </row>
    <row r="159" spans="1:9">
      <c r="A159" s="3" t="s">
        <v>279</v>
      </c>
      <c r="G159" s="2" t="s">
        <v>275</v>
      </c>
      <c r="I159" s="2" t="s">
        <v>277</v>
      </c>
    </row>
    <row r="160" spans="1:9">
      <c r="A160" s="3"/>
      <c r="G160" s="2"/>
      <c r="I160" s="2"/>
    </row>
    <row r="161" spans="1:9">
      <c r="A161" s="2" t="s">
        <v>471</v>
      </c>
      <c r="G161" s="2"/>
      <c r="I161" s="2"/>
    </row>
    <row r="162" spans="1:9">
      <c r="A162" s="2" t="s">
        <v>971</v>
      </c>
      <c r="G162" s="2"/>
      <c r="I162" s="2"/>
    </row>
    <row r="163" spans="1:9">
      <c r="A163" s="2" t="s">
        <v>472</v>
      </c>
      <c r="G163" s="2"/>
      <c r="I163" s="2"/>
    </row>
    <row r="164" spans="1:9">
      <c r="A164" s="2"/>
    </row>
    <row r="165" spans="1:9">
      <c r="A165" s="2" t="s">
        <v>274</v>
      </c>
      <c r="H165" s="2" t="s">
        <v>273</v>
      </c>
    </row>
    <row r="212" spans="1:13">
      <c r="A212" s="2" t="s">
        <v>280</v>
      </c>
    </row>
    <row r="213" spans="1:13">
      <c r="A213" s="2" t="s">
        <v>281</v>
      </c>
    </row>
    <row r="214" spans="1:13">
      <c r="A214" s="2" t="s">
        <v>297</v>
      </c>
    </row>
    <row r="215" spans="1:13">
      <c r="A215" s="2" t="s">
        <v>972</v>
      </c>
    </row>
    <row r="216" spans="1:13">
      <c r="A216" s="2" t="s">
        <v>860</v>
      </c>
    </row>
    <row r="219" spans="1:13">
      <c r="A219" s="3" t="s">
        <v>282</v>
      </c>
    </row>
    <row r="222" spans="1:13">
      <c r="H222" s="2" t="s">
        <v>861</v>
      </c>
      <c r="I222" s="2"/>
      <c r="J222" s="2"/>
      <c r="L222" s="2" t="s">
        <v>278</v>
      </c>
      <c r="M222" s="2"/>
    </row>
    <row r="223" spans="1:13">
      <c r="H223" s="2"/>
      <c r="I223" s="2"/>
      <c r="J223" s="2"/>
      <c r="L223" s="2"/>
      <c r="M223" s="2"/>
    </row>
    <row r="224" spans="1:13">
      <c r="H224" s="2" t="s">
        <v>324</v>
      </c>
      <c r="I224" s="2"/>
      <c r="J224" s="2"/>
      <c r="L224" s="2" t="s">
        <v>323</v>
      </c>
      <c r="M224" s="2"/>
    </row>
    <row r="225" spans="1:13">
      <c r="H225" s="2"/>
      <c r="I225" s="2"/>
      <c r="J225" s="2"/>
      <c r="L225" s="2"/>
      <c r="M225" s="2"/>
    </row>
    <row r="226" spans="1:13">
      <c r="H226" s="2" t="s">
        <v>283</v>
      </c>
      <c r="I226" s="2"/>
      <c r="J226" s="2"/>
      <c r="L226" s="2" t="s">
        <v>285</v>
      </c>
      <c r="M226" s="2"/>
    </row>
    <row r="227" spans="1:13">
      <c r="H227" s="2"/>
      <c r="I227" s="2"/>
      <c r="J227" s="2"/>
      <c r="L227" s="2"/>
      <c r="M227" s="2"/>
    </row>
    <row r="228" spans="1:13">
      <c r="H228" s="2" t="s">
        <v>325</v>
      </c>
      <c r="I228" s="2"/>
      <c r="J228" s="2"/>
      <c r="L228" s="2" t="s">
        <v>315</v>
      </c>
    </row>
    <row r="230" spans="1:13">
      <c r="H230" s="2" t="s">
        <v>284</v>
      </c>
      <c r="L230" s="2" t="s">
        <v>313</v>
      </c>
    </row>
    <row r="231" spans="1:13">
      <c r="L231" s="2"/>
    </row>
    <row r="232" spans="1:13">
      <c r="L232" s="2" t="s">
        <v>286</v>
      </c>
    </row>
    <row r="233" spans="1:13">
      <c r="L233" s="2"/>
    </row>
    <row r="234" spans="1:13">
      <c r="L234" s="2" t="s">
        <v>314</v>
      </c>
    </row>
    <row r="238" spans="1:13">
      <c r="A238" s="3" t="s">
        <v>296</v>
      </c>
    </row>
    <row r="240" spans="1:13">
      <c r="A240" s="2" t="s">
        <v>298</v>
      </c>
    </row>
    <row r="241" spans="1:10">
      <c r="A241" s="2" t="s">
        <v>302</v>
      </c>
    </row>
    <row r="242" spans="1:10">
      <c r="A242" s="2" t="s">
        <v>862</v>
      </c>
    </row>
    <row r="243" spans="1:10">
      <c r="A243" s="2"/>
    </row>
    <row r="244" spans="1:10">
      <c r="A244" s="2"/>
      <c r="B244" s="2"/>
      <c r="C244" s="2" t="s">
        <v>274</v>
      </c>
      <c r="D244" s="2"/>
      <c r="E244" s="2"/>
      <c r="F244" s="2" t="s">
        <v>273</v>
      </c>
      <c r="G244" s="2"/>
      <c r="H244" s="2"/>
    </row>
    <row r="245" spans="1:10">
      <c r="A245" s="2"/>
      <c r="B245" s="2"/>
      <c r="C245" s="2" t="s">
        <v>294</v>
      </c>
      <c r="D245" s="2" t="s">
        <v>290</v>
      </c>
      <c r="E245" s="2" t="s">
        <v>291</v>
      </c>
      <c r="F245" s="2" t="s">
        <v>294</v>
      </c>
      <c r="G245" s="2" t="s">
        <v>290</v>
      </c>
      <c r="H245" s="2" t="s">
        <v>291</v>
      </c>
    </row>
    <row r="246" spans="1:10">
      <c r="A246" s="2"/>
      <c r="B246" s="2" t="s">
        <v>287</v>
      </c>
      <c r="C246" s="44">
        <f>F246</f>
        <v>1.8939999999999999E-2</v>
      </c>
      <c r="D246" s="44">
        <f>0.0025</f>
        <v>2.5000000000000001E-3</v>
      </c>
      <c r="E246" s="44"/>
      <c r="F246" s="44">
        <v>1.8939999999999999E-2</v>
      </c>
      <c r="G246" s="44">
        <v>2.5000000000000001E-3</v>
      </c>
      <c r="H246" s="44"/>
      <c r="I246" s="15"/>
    </row>
    <row r="247" spans="1:10">
      <c r="A247" s="2"/>
      <c r="B247" s="2" t="s">
        <v>288</v>
      </c>
      <c r="C247" s="18">
        <v>0.55000000000000004</v>
      </c>
      <c r="D247" s="18">
        <v>1.2</v>
      </c>
      <c r="E247" s="18"/>
      <c r="F247" s="18">
        <v>0.64659999999999995</v>
      </c>
      <c r="G247" s="18">
        <f>1.25</f>
        <v>1.25</v>
      </c>
      <c r="H247" s="44"/>
      <c r="I247" s="15"/>
      <c r="J247" s="2" t="s">
        <v>303</v>
      </c>
    </row>
    <row r="248" spans="1:10">
      <c r="A248" s="2"/>
      <c r="B248" s="2" t="s">
        <v>289</v>
      </c>
      <c r="C248" s="45">
        <v>10000</v>
      </c>
      <c r="D248" s="45">
        <v>5000</v>
      </c>
      <c r="E248" s="45"/>
      <c r="F248" s="45">
        <v>10000</v>
      </c>
      <c r="G248" s="45">
        <v>5000</v>
      </c>
      <c r="H248" s="44"/>
      <c r="I248" s="15"/>
      <c r="J248" s="2" t="s">
        <v>381</v>
      </c>
    </row>
    <row r="249" spans="1:10">
      <c r="A249" s="2"/>
      <c r="B249" s="22" t="s">
        <v>292</v>
      </c>
      <c r="C249" s="20">
        <f>0.5*C248*C246^2*C247^2</f>
        <v>0.54256944500000004</v>
      </c>
      <c r="D249" s="20">
        <f>0.5*D248*D246^2*D247^2</f>
        <v>2.2499999999999999E-2</v>
      </c>
      <c r="E249" s="20">
        <f>2*D249</f>
        <v>4.4999999999999998E-2</v>
      </c>
      <c r="F249" s="21">
        <f>0.5*F248*F246^2*F247^2</f>
        <v>0.74989654766407976</v>
      </c>
      <c r="G249" s="20">
        <f>0.5*G248*G246^2*G247^2</f>
        <v>2.44140625E-2</v>
      </c>
      <c r="H249" s="20">
        <f>2*G249</f>
        <v>4.8828125E-2</v>
      </c>
      <c r="I249" s="19"/>
      <c r="J249" s="2"/>
    </row>
    <row r="250" spans="1:10" ht="15.6">
      <c r="A250" s="2"/>
      <c r="B250" s="22" t="s">
        <v>295</v>
      </c>
      <c r="C250" s="34"/>
      <c r="D250" s="34"/>
      <c r="E250" s="20">
        <f>C249-E249</f>
        <v>0.49756944500000005</v>
      </c>
      <c r="F250" s="20"/>
      <c r="G250" s="20"/>
      <c r="H250" s="21">
        <f>F249-H249</f>
        <v>0.70106842266407976</v>
      </c>
      <c r="I250" s="19"/>
    </row>
    <row r="251" spans="1:10">
      <c r="A251" s="2"/>
      <c r="B251" s="2"/>
      <c r="C251" s="1"/>
      <c r="D251" s="1"/>
      <c r="E251" s="1"/>
      <c r="F251" s="1"/>
      <c r="G251" s="1"/>
      <c r="H251" s="1"/>
      <c r="I251" s="15"/>
    </row>
    <row r="252" spans="1:10">
      <c r="A252" s="2"/>
      <c r="B252" s="2"/>
      <c r="C252" s="1" t="s">
        <v>299</v>
      </c>
      <c r="D252" s="1" t="s">
        <v>300</v>
      </c>
      <c r="E252" s="1"/>
      <c r="F252" s="1" t="s">
        <v>299</v>
      </c>
      <c r="G252" s="1" t="s">
        <v>300</v>
      </c>
      <c r="H252" s="1"/>
      <c r="I252" s="15"/>
    </row>
    <row r="253" spans="1:10">
      <c r="A253" s="2"/>
      <c r="B253" s="2"/>
      <c r="C253" s="1"/>
      <c r="D253" s="1"/>
      <c r="E253" s="1"/>
      <c r="F253" s="1"/>
      <c r="G253" s="1"/>
      <c r="H253" s="1"/>
      <c r="I253" s="15"/>
    </row>
    <row r="254" spans="1:10">
      <c r="A254" s="2" t="s">
        <v>380</v>
      </c>
      <c r="B254" s="2"/>
      <c r="C254" s="1"/>
      <c r="D254" s="1"/>
      <c r="E254" s="1"/>
      <c r="F254" s="1"/>
      <c r="G254" s="1"/>
      <c r="H254" s="1"/>
      <c r="I254" s="15"/>
    </row>
    <row r="255" spans="1:10">
      <c r="A255" s="2" t="s">
        <v>473</v>
      </c>
      <c r="B255" s="2"/>
      <c r="C255" s="1"/>
      <c r="D255" s="1"/>
      <c r="E255" s="1"/>
      <c r="F255" s="1"/>
      <c r="G255" s="1"/>
      <c r="H255" s="1"/>
      <c r="I255" s="15"/>
    </row>
    <row r="256" spans="1:10">
      <c r="A256" s="2"/>
      <c r="B256" s="2"/>
      <c r="C256" s="1"/>
      <c r="D256" s="1"/>
      <c r="E256" s="1"/>
      <c r="F256" s="1"/>
      <c r="G256" s="1"/>
      <c r="H256" s="1"/>
      <c r="I256" s="15"/>
    </row>
    <row r="257" spans="1:10">
      <c r="A257" s="2"/>
      <c r="B257" s="2"/>
      <c r="C257" s="2"/>
      <c r="D257" s="2"/>
      <c r="E257" s="2"/>
      <c r="F257" s="2"/>
      <c r="G257" s="2"/>
      <c r="H257" s="2"/>
    </row>
    <row r="258" spans="1:10">
      <c r="A258" s="3" t="s">
        <v>301</v>
      </c>
      <c r="B258" s="2"/>
      <c r="C258" s="2"/>
      <c r="D258" s="2"/>
      <c r="E258" s="2"/>
      <c r="F258" s="2"/>
      <c r="G258" s="2"/>
      <c r="H258" s="2"/>
    </row>
    <row r="259" spans="1:10">
      <c r="A259" s="2"/>
      <c r="B259" s="2"/>
      <c r="C259" s="2"/>
      <c r="D259" s="2"/>
      <c r="E259" s="2"/>
      <c r="F259" s="2"/>
      <c r="G259" s="2"/>
      <c r="H259" s="2"/>
    </row>
    <row r="260" spans="1:10">
      <c r="A260" s="2" t="s">
        <v>304</v>
      </c>
      <c r="B260" s="2"/>
      <c r="C260" s="2"/>
      <c r="D260" s="2"/>
      <c r="E260" s="2"/>
      <c r="F260" s="2"/>
      <c r="G260" s="2"/>
      <c r="H260" s="2"/>
    </row>
    <row r="261" spans="1:10">
      <c r="A261" s="2"/>
    </row>
    <row r="262" spans="1:10">
      <c r="B262" s="2"/>
      <c r="C262" s="2" t="s">
        <v>274</v>
      </c>
      <c r="D262" s="2"/>
      <c r="E262" s="2"/>
      <c r="F262" s="2" t="s">
        <v>273</v>
      </c>
      <c r="G262" s="2"/>
      <c r="H262" s="2"/>
      <c r="J262" s="2" t="s">
        <v>305</v>
      </c>
    </row>
    <row r="263" spans="1:10">
      <c r="B263" s="2"/>
      <c r="C263" s="2" t="s">
        <v>294</v>
      </c>
      <c r="D263" s="2" t="s">
        <v>290</v>
      </c>
      <c r="E263" s="2" t="s">
        <v>291</v>
      </c>
      <c r="F263" s="2" t="s">
        <v>294</v>
      </c>
      <c r="G263" s="2" t="s">
        <v>290</v>
      </c>
      <c r="H263" s="2" t="s">
        <v>291</v>
      </c>
      <c r="J263" s="2" t="s">
        <v>306</v>
      </c>
    </row>
    <row r="264" spans="1:10">
      <c r="B264" s="2" t="s">
        <v>287</v>
      </c>
      <c r="C264" s="44">
        <v>1.8939999999999999E-2</v>
      </c>
      <c r="D264" s="44">
        <v>9.5999999999999992E-3</v>
      </c>
      <c r="E264" s="44"/>
      <c r="F264" s="44">
        <v>1.8939999999999999E-2</v>
      </c>
      <c r="G264" s="44">
        <v>9.5999999999999992E-3</v>
      </c>
      <c r="H264" s="1"/>
      <c r="J264" s="2"/>
    </row>
    <row r="265" spans="1:10">
      <c r="B265" s="2" t="s">
        <v>288</v>
      </c>
      <c r="C265" s="20">
        <v>0.55000000000000004</v>
      </c>
      <c r="D265" s="20">
        <v>1.2</v>
      </c>
      <c r="E265" s="1"/>
      <c r="F265" s="20">
        <v>0.64659999999999995</v>
      </c>
      <c r="G265" s="20">
        <f>1.36</f>
        <v>1.36</v>
      </c>
      <c r="H265" s="1"/>
      <c r="J265" s="2" t="s">
        <v>320</v>
      </c>
    </row>
    <row r="266" spans="1:10">
      <c r="B266" s="2" t="s">
        <v>289</v>
      </c>
      <c r="C266" s="1">
        <v>10000</v>
      </c>
      <c r="D266" s="1">
        <v>5000</v>
      </c>
      <c r="E266" s="1"/>
      <c r="F266" s="1">
        <v>10000</v>
      </c>
      <c r="G266" s="1">
        <v>5000</v>
      </c>
      <c r="H266" s="1"/>
      <c r="J266" s="2" t="s">
        <v>326</v>
      </c>
    </row>
    <row r="267" spans="1:10">
      <c r="B267" s="2" t="s">
        <v>292</v>
      </c>
      <c r="C267" s="18">
        <f>0.5*C266*C264^2*C265^2</f>
        <v>0.54256944500000004</v>
      </c>
      <c r="D267" s="18">
        <f>0.5*D266*D264^2*D265^2</f>
        <v>0.33177599999999996</v>
      </c>
      <c r="E267" s="18">
        <f>2*D267</f>
        <v>0.66355199999999992</v>
      </c>
      <c r="F267" s="18">
        <f>0.5*F266*F264^2*F265^2</f>
        <v>0.74989654766407976</v>
      </c>
      <c r="G267" s="18">
        <f>0.5*G266*G264^2*G265^2</f>
        <v>0.42614784</v>
      </c>
      <c r="H267" s="18">
        <f>2*G267</f>
        <v>0.85229568</v>
      </c>
      <c r="J267" s="2" t="s">
        <v>307</v>
      </c>
    </row>
    <row r="268" spans="1:10">
      <c r="B268" s="2" t="s">
        <v>293</v>
      </c>
      <c r="D268" s="20">
        <f>D267/C267</f>
        <v>0.61149038718905357</v>
      </c>
      <c r="E268" s="20">
        <f>E267/C267</f>
        <v>1.2229807743781071</v>
      </c>
      <c r="F268" s="20"/>
      <c r="G268" s="20">
        <f>G267/F267</f>
        <v>0.56827550590470943</v>
      </c>
      <c r="H268" s="21">
        <f>H267/F267</f>
        <v>1.1365510118094189</v>
      </c>
      <c r="J268" s="2" t="s">
        <v>327</v>
      </c>
    </row>
    <row r="269" spans="1:10">
      <c r="B269" s="2" t="s">
        <v>321</v>
      </c>
      <c r="E269" s="20">
        <f>D265/C265</f>
        <v>2.1818181818181817</v>
      </c>
      <c r="F269" s="20"/>
      <c r="G269" s="20"/>
      <c r="H269" s="20">
        <f>G265/F265</f>
        <v>2.1033096195484076</v>
      </c>
    </row>
    <row r="270" spans="1:10">
      <c r="B270" s="2"/>
      <c r="E270" s="20"/>
      <c r="F270" s="20"/>
      <c r="G270" s="20"/>
      <c r="H270" s="20"/>
    </row>
    <row r="271" spans="1:10">
      <c r="B271" s="2"/>
      <c r="E271" s="20"/>
      <c r="F271" s="20"/>
      <c r="G271" s="20"/>
      <c r="H271" s="20"/>
    </row>
    <row r="272" spans="1:10">
      <c r="A272" s="3" t="s">
        <v>308</v>
      </c>
    </row>
    <row r="274" spans="1:17">
      <c r="A274" s="2" t="s">
        <v>863</v>
      </c>
    </row>
    <row r="275" spans="1:17">
      <c r="A275" s="2" t="s">
        <v>404</v>
      </c>
    </row>
    <row r="277" spans="1:17" ht="16.8">
      <c r="A277" s="2" t="s">
        <v>316</v>
      </c>
    </row>
    <row r="279" spans="1:17">
      <c r="A279" s="30" t="s">
        <v>319</v>
      </c>
      <c r="B279" s="23" t="s">
        <v>318</v>
      </c>
      <c r="C279" s="31"/>
      <c r="D279" s="31"/>
      <c r="E279" s="24"/>
      <c r="F279" s="24"/>
      <c r="G279" s="25"/>
      <c r="H279" s="2" t="s">
        <v>328</v>
      </c>
      <c r="I279" s="2"/>
    </row>
    <row r="280" spans="1:17">
      <c r="A280" s="30" t="s">
        <v>317</v>
      </c>
      <c r="B280" s="32">
        <v>0.15</v>
      </c>
      <c r="C280" s="33">
        <f>B280+0.01</f>
        <v>0.16</v>
      </c>
      <c r="D280" s="33">
        <f t="shared" ref="D280:G280" si="0">C280+0.01</f>
        <v>0.17</v>
      </c>
      <c r="E280" s="33">
        <f t="shared" si="0"/>
        <v>0.18000000000000002</v>
      </c>
      <c r="F280" s="33">
        <f t="shared" si="0"/>
        <v>0.19000000000000003</v>
      </c>
      <c r="G280" s="33">
        <f t="shared" si="0"/>
        <v>0.20000000000000004</v>
      </c>
    </row>
    <row r="281" spans="1:17">
      <c r="A281" s="23">
        <v>1</v>
      </c>
      <c r="B281" s="23">
        <f t="shared" ref="B281:C296" si="1">B$280/2-$A281</f>
        <v>-0.92500000000000004</v>
      </c>
      <c r="C281" s="24">
        <f t="shared" si="1"/>
        <v>-0.92</v>
      </c>
      <c r="D281" s="24">
        <f t="shared" ref="D281:G296" si="2">D$280/2-$A281</f>
        <v>-0.91500000000000004</v>
      </c>
      <c r="E281" s="24">
        <f t="shared" si="2"/>
        <v>-0.91</v>
      </c>
      <c r="F281" s="24">
        <f t="shared" si="2"/>
        <v>-0.90500000000000003</v>
      </c>
      <c r="G281" s="25">
        <f t="shared" si="2"/>
        <v>-0.9</v>
      </c>
      <c r="H281" s="2" t="s">
        <v>329</v>
      </c>
      <c r="L281" s="2">
        <f>LOG(H267/F267)/LOG(2)</f>
        <v>0.18466243807822474</v>
      </c>
    </row>
    <row r="282" spans="1:17">
      <c r="A282" s="39">
        <f>A281+0.01</f>
        <v>1.01</v>
      </c>
      <c r="B282" s="26">
        <f t="shared" si="1"/>
        <v>-0.93500000000000005</v>
      </c>
      <c r="C282" s="27">
        <f t="shared" si="1"/>
        <v>-0.93</v>
      </c>
      <c r="D282" s="27">
        <f t="shared" si="2"/>
        <v>-0.92500000000000004</v>
      </c>
      <c r="E282" s="27">
        <f t="shared" si="2"/>
        <v>-0.92</v>
      </c>
      <c r="F282" s="27">
        <f t="shared" si="2"/>
        <v>-0.91500000000000004</v>
      </c>
      <c r="G282" s="28">
        <f t="shared" si="2"/>
        <v>-0.91</v>
      </c>
      <c r="I282" s="2"/>
      <c r="J282" s="2"/>
      <c r="K282" s="2"/>
    </row>
    <row r="283" spans="1:17">
      <c r="A283" s="39">
        <f t="shared" ref="A283:A296" si="3">A282+0.01</f>
        <v>1.02</v>
      </c>
      <c r="B283" s="26">
        <f t="shared" si="1"/>
        <v>-0.94500000000000006</v>
      </c>
      <c r="C283" s="27">
        <f t="shared" si="1"/>
        <v>-0.94000000000000006</v>
      </c>
      <c r="D283" s="27">
        <f t="shared" si="2"/>
        <v>-0.93500000000000005</v>
      </c>
      <c r="E283" s="27">
        <f t="shared" si="2"/>
        <v>-0.93</v>
      </c>
      <c r="F283" s="27">
        <f t="shared" si="2"/>
        <v>-0.92500000000000004</v>
      </c>
      <c r="G283" s="28">
        <f t="shared" si="2"/>
        <v>-0.92</v>
      </c>
      <c r="H283" s="2" t="s">
        <v>330</v>
      </c>
      <c r="L283" s="2">
        <f>LOG(H269)/LOG(2)</f>
        <v>1.0726612388989791</v>
      </c>
    </row>
    <row r="284" spans="1:17">
      <c r="A284" s="39">
        <f t="shared" si="3"/>
        <v>1.03</v>
      </c>
      <c r="B284" s="26">
        <f t="shared" si="1"/>
        <v>-0.95500000000000007</v>
      </c>
      <c r="C284" s="27">
        <f t="shared" si="1"/>
        <v>-0.95000000000000007</v>
      </c>
      <c r="D284" s="27">
        <f t="shared" si="2"/>
        <v>-0.94500000000000006</v>
      </c>
      <c r="E284" s="27">
        <f t="shared" si="2"/>
        <v>-0.94000000000000006</v>
      </c>
      <c r="F284" s="27">
        <f t="shared" si="2"/>
        <v>-0.93500000000000005</v>
      </c>
      <c r="G284" s="28">
        <f t="shared" si="2"/>
        <v>-0.93</v>
      </c>
      <c r="Q284" s="2"/>
    </row>
    <row r="285" spans="1:17">
      <c r="A285" s="39">
        <f t="shared" si="3"/>
        <v>1.04</v>
      </c>
      <c r="B285" s="26">
        <f t="shared" si="1"/>
        <v>-0.96500000000000008</v>
      </c>
      <c r="C285" s="27">
        <f t="shared" si="1"/>
        <v>-0.96000000000000008</v>
      </c>
      <c r="D285" s="27">
        <f t="shared" si="2"/>
        <v>-0.95500000000000007</v>
      </c>
      <c r="E285" s="27">
        <f t="shared" si="2"/>
        <v>-0.95000000000000007</v>
      </c>
      <c r="F285" s="27">
        <f t="shared" si="2"/>
        <v>-0.94500000000000006</v>
      </c>
      <c r="G285" s="28">
        <f t="shared" si="2"/>
        <v>-0.94000000000000006</v>
      </c>
      <c r="H285" s="2" t="s">
        <v>331</v>
      </c>
      <c r="Q285" s="2"/>
    </row>
    <row r="286" spans="1:17">
      <c r="A286" s="39">
        <f t="shared" si="3"/>
        <v>1.05</v>
      </c>
      <c r="B286" s="26">
        <f t="shared" si="1"/>
        <v>-0.97500000000000009</v>
      </c>
      <c r="C286" s="27">
        <f t="shared" si="1"/>
        <v>-0.97000000000000008</v>
      </c>
      <c r="D286" s="27">
        <f t="shared" si="2"/>
        <v>-0.96500000000000008</v>
      </c>
      <c r="E286" s="27">
        <f t="shared" si="2"/>
        <v>-0.96000000000000008</v>
      </c>
      <c r="F286" s="27">
        <f t="shared" si="2"/>
        <v>-0.95500000000000007</v>
      </c>
      <c r="G286" s="28">
        <f t="shared" si="2"/>
        <v>-0.95000000000000007</v>
      </c>
      <c r="H286" s="2"/>
      <c r="J286" s="2"/>
      <c r="K286" s="2"/>
    </row>
    <row r="287" spans="1:17">
      <c r="A287" s="39">
        <f t="shared" si="3"/>
        <v>1.06</v>
      </c>
      <c r="B287" s="26">
        <f t="shared" si="1"/>
        <v>-0.9850000000000001</v>
      </c>
      <c r="C287" s="27">
        <f t="shared" si="1"/>
        <v>-0.98000000000000009</v>
      </c>
      <c r="D287" s="27">
        <f t="shared" si="2"/>
        <v>-0.97500000000000009</v>
      </c>
      <c r="E287" s="27">
        <f t="shared" si="2"/>
        <v>-0.97000000000000008</v>
      </c>
      <c r="F287" s="27">
        <f t="shared" si="2"/>
        <v>-0.96500000000000008</v>
      </c>
      <c r="G287" s="28">
        <f t="shared" si="2"/>
        <v>-0.96000000000000008</v>
      </c>
      <c r="H287" s="2" t="s">
        <v>973</v>
      </c>
    </row>
    <row r="288" spans="1:17">
      <c r="A288" s="39">
        <f t="shared" si="3"/>
        <v>1.07</v>
      </c>
      <c r="B288" s="26">
        <f t="shared" si="1"/>
        <v>-0.99500000000000011</v>
      </c>
      <c r="C288" s="27">
        <f t="shared" si="1"/>
        <v>-0.9900000000000001</v>
      </c>
      <c r="D288" s="27">
        <f t="shared" si="2"/>
        <v>-0.9850000000000001</v>
      </c>
      <c r="E288" s="29">
        <f t="shared" si="2"/>
        <v>-0.98000000000000009</v>
      </c>
      <c r="F288" s="29">
        <f t="shared" si="2"/>
        <v>-0.97500000000000009</v>
      </c>
      <c r="G288" s="28">
        <f t="shared" si="2"/>
        <v>-0.97000000000000008</v>
      </c>
      <c r="H288" s="2" t="s">
        <v>974</v>
      </c>
    </row>
    <row r="289" spans="1:15">
      <c r="A289" s="39">
        <f t="shared" si="3"/>
        <v>1.08</v>
      </c>
      <c r="B289" s="26">
        <f t="shared" si="1"/>
        <v>-1.0050000000000001</v>
      </c>
      <c r="C289" s="27">
        <f t="shared" si="1"/>
        <v>-1</v>
      </c>
      <c r="D289" s="27">
        <f t="shared" si="2"/>
        <v>-0.99500000000000011</v>
      </c>
      <c r="E289" s="29">
        <f t="shared" si="2"/>
        <v>-0.9900000000000001</v>
      </c>
      <c r="F289" s="29">
        <f t="shared" si="2"/>
        <v>-0.9850000000000001</v>
      </c>
      <c r="G289" s="28">
        <f t="shared" si="2"/>
        <v>-0.98000000000000009</v>
      </c>
      <c r="N289" s="7"/>
    </row>
    <row r="290" spans="1:15">
      <c r="A290" s="39">
        <f t="shared" si="3"/>
        <v>1.0900000000000001</v>
      </c>
      <c r="B290" s="26">
        <f t="shared" si="1"/>
        <v>-1.0150000000000001</v>
      </c>
      <c r="C290" s="27">
        <f t="shared" si="1"/>
        <v>-1.01</v>
      </c>
      <c r="D290" s="27">
        <f t="shared" si="2"/>
        <v>-1.0050000000000001</v>
      </c>
      <c r="E290" s="27">
        <f t="shared" si="2"/>
        <v>-1</v>
      </c>
      <c r="F290" s="27">
        <f t="shared" si="2"/>
        <v>-0.99500000000000011</v>
      </c>
      <c r="G290" s="28">
        <f t="shared" si="2"/>
        <v>-0.9900000000000001</v>
      </c>
      <c r="H290" s="2" t="s">
        <v>975</v>
      </c>
      <c r="N290" s="7"/>
    </row>
    <row r="291" spans="1:15" s="7" customFormat="1">
      <c r="A291" s="39">
        <f t="shared" si="3"/>
        <v>1.1000000000000001</v>
      </c>
      <c r="B291" s="35">
        <f t="shared" si="1"/>
        <v>-1.0250000000000001</v>
      </c>
      <c r="C291" s="36">
        <f t="shared" si="1"/>
        <v>-1.02</v>
      </c>
      <c r="D291" s="36">
        <f t="shared" si="2"/>
        <v>-1.0150000000000001</v>
      </c>
      <c r="E291" s="36">
        <f t="shared" si="2"/>
        <v>-1.01</v>
      </c>
      <c r="F291" s="36">
        <f t="shared" si="2"/>
        <v>-1.0050000000000001</v>
      </c>
      <c r="G291" s="37">
        <f t="shared" si="2"/>
        <v>-1</v>
      </c>
      <c r="H291" s="2" t="s">
        <v>405</v>
      </c>
      <c r="I291"/>
      <c r="J291"/>
      <c r="K291"/>
      <c r="L291"/>
    </row>
    <row r="292" spans="1:15" s="7" customFormat="1">
      <c r="A292" s="39">
        <f t="shared" si="3"/>
        <v>1.1100000000000001</v>
      </c>
      <c r="B292" s="35">
        <f t="shared" si="1"/>
        <v>-1.0350000000000001</v>
      </c>
      <c r="C292" s="36">
        <f t="shared" si="1"/>
        <v>-1.03</v>
      </c>
      <c r="D292" s="36">
        <f t="shared" si="2"/>
        <v>-1.0250000000000001</v>
      </c>
      <c r="E292" s="36">
        <f t="shared" si="2"/>
        <v>-1.02</v>
      </c>
      <c r="F292" s="36">
        <f t="shared" si="2"/>
        <v>-1.0150000000000001</v>
      </c>
      <c r="G292" s="37">
        <f t="shared" si="2"/>
        <v>-1.01</v>
      </c>
      <c r="H292" s="38" t="s">
        <v>332</v>
      </c>
      <c r="I292"/>
      <c r="J292"/>
      <c r="K292"/>
      <c r="L292"/>
    </row>
    <row r="293" spans="1:15" s="7" customFormat="1">
      <c r="A293" s="39">
        <f t="shared" si="3"/>
        <v>1.1200000000000001</v>
      </c>
      <c r="B293" s="35">
        <f t="shared" si="1"/>
        <v>-1.0450000000000002</v>
      </c>
      <c r="C293" s="36">
        <f t="shared" si="1"/>
        <v>-1.04</v>
      </c>
      <c r="D293" s="36">
        <f t="shared" si="2"/>
        <v>-1.0350000000000001</v>
      </c>
      <c r="E293" s="36">
        <f t="shared" si="2"/>
        <v>-1.03</v>
      </c>
      <c r="F293" s="36">
        <f t="shared" si="2"/>
        <v>-1.0250000000000001</v>
      </c>
      <c r="G293" s="37">
        <f t="shared" si="2"/>
        <v>-1.02</v>
      </c>
      <c r="H293" s="38" t="s">
        <v>864</v>
      </c>
      <c r="I293"/>
      <c r="J293"/>
      <c r="K293"/>
      <c r="L293"/>
    </row>
    <row r="294" spans="1:15" s="7" customFormat="1">
      <c r="A294" s="39">
        <f t="shared" si="3"/>
        <v>1.1300000000000001</v>
      </c>
      <c r="B294" s="35">
        <f t="shared" si="1"/>
        <v>-1.0550000000000002</v>
      </c>
      <c r="C294" s="36">
        <f t="shared" si="1"/>
        <v>-1.05</v>
      </c>
      <c r="D294" s="36">
        <f t="shared" si="2"/>
        <v>-1.0450000000000002</v>
      </c>
      <c r="E294" s="36">
        <f t="shared" si="2"/>
        <v>-1.04</v>
      </c>
      <c r="F294" s="36">
        <f t="shared" si="2"/>
        <v>-1.0350000000000001</v>
      </c>
      <c r="G294" s="37">
        <f t="shared" si="2"/>
        <v>-1.03</v>
      </c>
    </row>
    <row r="295" spans="1:15" s="7" customFormat="1">
      <c r="A295" s="39">
        <f t="shared" si="3"/>
        <v>1.1400000000000001</v>
      </c>
      <c r="B295" s="35">
        <f t="shared" si="1"/>
        <v>-1.0650000000000002</v>
      </c>
      <c r="C295" s="36">
        <f t="shared" si="1"/>
        <v>-1.06</v>
      </c>
      <c r="D295" s="36">
        <f t="shared" si="2"/>
        <v>-1.0550000000000002</v>
      </c>
      <c r="E295" s="36">
        <f t="shared" si="2"/>
        <v>-1.05</v>
      </c>
      <c r="F295" s="36">
        <f t="shared" si="2"/>
        <v>-1.0450000000000002</v>
      </c>
      <c r="G295" s="37">
        <f t="shared" si="2"/>
        <v>-1.04</v>
      </c>
      <c r="H295" s="38" t="s">
        <v>335</v>
      </c>
      <c r="N295"/>
      <c r="O295"/>
    </row>
    <row r="296" spans="1:15" s="7" customFormat="1">
      <c r="A296" s="40">
        <f t="shared" si="3"/>
        <v>1.1500000000000001</v>
      </c>
      <c r="B296" s="41">
        <f t="shared" si="1"/>
        <v>-1.0750000000000002</v>
      </c>
      <c r="C296" s="42">
        <f t="shared" si="1"/>
        <v>-1.07</v>
      </c>
      <c r="D296" s="42">
        <f t="shared" si="2"/>
        <v>-1.0650000000000002</v>
      </c>
      <c r="E296" s="42">
        <f t="shared" si="2"/>
        <v>-1.06</v>
      </c>
      <c r="F296" s="42">
        <f t="shared" si="2"/>
        <v>-1.0550000000000002</v>
      </c>
      <c r="G296" s="43">
        <f t="shared" si="2"/>
        <v>-1.05</v>
      </c>
      <c r="N296"/>
      <c r="O296"/>
    </row>
    <row r="298" spans="1:15">
      <c r="A298" s="2" t="s">
        <v>333</v>
      </c>
      <c r="J298" s="2" t="s">
        <v>334</v>
      </c>
    </row>
    <row r="300" spans="1:15">
      <c r="A300" s="38" t="s">
        <v>359</v>
      </c>
    </row>
    <row r="301" spans="1:15">
      <c r="A301" s="38" t="s">
        <v>865</v>
      </c>
    </row>
    <row r="302" spans="1:15">
      <c r="A302" s="38" t="s">
        <v>474</v>
      </c>
    </row>
    <row r="303" spans="1:15">
      <c r="A303" s="38"/>
    </row>
    <row r="304" spans="1:15">
      <c r="A304" s="38"/>
    </row>
    <row r="305" spans="1:11">
      <c r="A305" s="46" t="s">
        <v>337</v>
      </c>
      <c r="C305" s="2" t="s">
        <v>866</v>
      </c>
    </row>
    <row r="307" spans="1:11">
      <c r="A307" s="38" t="s">
        <v>341</v>
      </c>
    </row>
    <row r="308" spans="1:11">
      <c r="A308" s="38" t="s">
        <v>336</v>
      </c>
    </row>
    <row r="309" spans="1:11">
      <c r="A309" s="38" t="s">
        <v>867</v>
      </c>
    </row>
    <row r="310" spans="1:11">
      <c r="A310" s="38" t="s">
        <v>868</v>
      </c>
    </row>
    <row r="311" spans="1:11">
      <c r="A311" s="38" t="s">
        <v>338</v>
      </c>
    </row>
    <row r="312" spans="1:11">
      <c r="A312" s="38" t="s">
        <v>339</v>
      </c>
    </row>
    <row r="313" spans="1:11">
      <c r="A313" s="38"/>
    </row>
    <row r="314" spans="1:11">
      <c r="A314" s="38" t="s">
        <v>342</v>
      </c>
      <c r="G314" s="5" t="s">
        <v>344</v>
      </c>
      <c r="H314" s="1">
        <v>0.15</v>
      </c>
      <c r="I314" s="1" t="s">
        <v>343</v>
      </c>
      <c r="J314" s="1">
        <v>0.02</v>
      </c>
    </row>
    <row r="315" spans="1:11">
      <c r="A315" s="38"/>
    </row>
    <row r="316" spans="1:11">
      <c r="A316" s="48" t="s">
        <v>268</v>
      </c>
      <c r="B316" s="1">
        <v>1</v>
      </c>
      <c r="C316" s="1">
        <v>2</v>
      </c>
      <c r="D316" s="1">
        <v>3</v>
      </c>
      <c r="E316" s="1">
        <v>4</v>
      </c>
      <c r="F316" s="1">
        <v>5</v>
      </c>
      <c r="G316" s="1">
        <v>6</v>
      </c>
      <c r="H316" s="1">
        <v>7</v>
      </c>
      <c r="I316" s="1">
        <v>8</v>
      </c>
      <c r="J316" s="1">
        <v>9</v>
      </c>
      <c r="K316" s="1">
        <v>10</v>
      </c>
    </row>
    <row r="317" spans="1:11">
      <c r="A317" s="48" t="s">
        <v>345</v>
      </c>
      <c r="B317" s="1">
        <f>((B316-1)*$H$314+2*$J$314)/B316</f>
        <v>0.04</v>
      </c>
      <c r="C317" s="18">
        <f t="shared" ref="C317:K317" si="4">((C316-1)*$H$314+2*$J$314)/C316</f>
        <v>9.5000000000000001E-2</v>
      </c>
      <c r="D317" s="18">
        <f t="shared" si="4"/>
        <v>0.11333333333333333</v>
      </c>
      <c r="E317" s="18">
        <f t="shared" si="4"/>
        <v>0.12249999999999998</v>
      </c>
      <c r="F317" s="18">
        <f t="shared" si="4"/>
        <v>0.128</v>
      </c>
      <c r="G317" s="18">
        <f t="shared" si="4"/>
        <v>0.13166666666666668</v>
      </c>
      <c r="H317" s="18">
        <f t="shared" si="4"/>
        <v>0.13428571428571429</v>
      </c>
      <c r="I317" s="18">
        <f t="shared" si="4"/>
        <v>0.13625000000000001</v>
      </c>
      <c r="J317" s="18">
        <f t="shared" si="4"/>
        <v>0.13777777777777778</v>
      </c>
      <c r="K317" s="18">
        <f t="shared" si="4"/>
        <v>0.13899999999999998</v>
      </c>
    </row>
    <row r="318" spans="1:11">
      <c r="A318" s="38"/>
    </row>
    <row r="319" spans="1:11">
      <c r="A319" s="38" t="s">
        <v>346</v>
      </c>
    </row>
    <row r="320" spans="1:11">
      <c r="A320" s="38"/>
    </row>
    <row r="321" spans="1:1">
      <c r="A321" s="38" t="s">
        <v>340</v>
      </c>
    </row>
    <row r="322" spans="1:1">
      <c r="A322" s="38"/>
    </row>
    <row r="323" spans="1:1">
      <c r="A323" s="38" t="s">
        <v>475</v>
      </c>
    </row>
    <row r="324" spans="1:1">
      <c r="A324" s="38"/>
    </row>
    <row r="325" spans="1:1" ht="16.2">
      <c r="A325" s="38" t="s">
        <v>355</v>
      </c>
    </row>
    <row r="326" spans="1:1">
      <c r="A326" s="38" t="s">
        <v>869</v>
      </c>
    </row>
    <row r="327" spans="1:1">
      <c r="A327" s="38" t="s">
        <v>356</v>
      </c>
    </row>
    <row r="328" spans="1:1">
      <c r="A328" s="38"/>
    </row>
    <row r="330" spans="1:1">
      <c r="A330" s="3" t="s">
        <v>347</v>
      </c>
    </row>
    <row r="332" spans="1:1">
      <c r="A332" s="2" t="s">
        <v>348</v>
      </c>
    </row>
    <row r="333" spans="1:1">
      <c r="A333" s="2" t="s">
        <v>349</v>
      </c>
    </row>
    <row r="334" spans="1:1" ht="16.2">
      <c r="A334" s="2" t="s">
        <v>976</v>
      </c>
    </row>
    <row r="337" spans="1:7">
      <c r="A337" s="3" t="s">
        <v>351</v>
      </c>
    </row>
    <row r="339" spans="1:7">
      <c r="A339" s="2" t="s">
        <v>350</v>
      </c>
    </row>
    <row r="340" spans="1:7">
      <c r="A340" s="2" t="s">
        <v>352</v>
      </c>
    </row>
    <row r="341" spans="1:7">
      <c r="A341" s="2" t="s">
        <v>353</v>
      </c>
    </row>
    <row r="343" spans="1:7">
      <c r="A343" s="2" t="s">
        <v>870</v>
      </c>
    </row>
    <row r="344" spans="1:7">
      <c r="A344" s="2" t="s">
        <v>354</v>
      </c>
    </row>
    <row r="346" spans="1:7">
      <c r="A346" s="2" t="s">
        <v>871</v>
      </c>
    </row>
    <row r="347" spans="1:7">
      <c r="A347" s="2"/>
    </row>
    <row r="349" spans="1:7">
      <c r="A349" s="3" t="s">
        <v>223</v>
      </c>
      <c r="G349" s="38"/>
    </row>
    <row r="351" spans="1:7">
      <c r="A351" s="2" t="s">
        <v>224</v>
      </c>
    </row>
    <row r="352" spans="1:7">
      <c r="A352" s="2"/>
    </row>
    <row r="353" spans="1:1">
      <c r="A353" s="2" t="s">
        <v>872</v>
      </c>
    </row>
    <row r="354" spans="1:1">
      <c r="A354" s="2" t="s">
        <v>873</v>
      </c>
    </row>
    <row r="355" spans="1:1">
      <c r="A355" s="2" t="s">
        <v>226</v>
      </c>
    </row>
    <row r="356" spans="1:1">
      <c r="A356" s="2" t="s">
        <v>977</v>
      </c>
    </row>
    <row r="357" spans="1:1">
      <c r="A357" s="2" t="s">
        <v>227</v>
      </c>
    </row>
    <row r="358" spans="1:1">
      <c r="A358" s="2" t="s">
        <v>228</v>
      </c>
    </row>
    <row r="359" spans="1:1">
      <c r="A359" s="2" t="s">
        <v>874</v>
      </c>
    </row>
    <row r="360" spans="1:1">
      <c r="A360" s="2" t="s">
        <v>310</v>
      </c>
    </row>
    <row r="362" spans="1:1">
      <c r="A362" s="2" t="s">
        <v>231</v>
      </c>
    </row>
    <row r="364" spans="1:1">
      <c r="A364" s="2" t="s">
        <v>875</v>
      </c>
    </row>
    <row r="365" spans="1:1">
      <c r="A365" s="2" t="s">
        <v>311</v>
      </c>
    </row>
    <row r="367" spans="1:1" ht="16.2">
      <c r="A367" s="2" t="s">
        <v>876</v>
      </c>
    </row>
    <row r="368" spans="1:1">
      <c r="A368" s="2" t="s">
        <v>312</v>
      </c>
    </row>
    <row r="369" spans="1:1">
      <c r="A369" s="2"/>
    </row>
    <row r="370" spans="1:1">
      <c r="A370" s="2" t="s">
        <v>476</v>
      </c>
    </row>
    <row r="373" spans="1:1">
      <c r="A373" s="3" t="s">
        <v>406</v>
      </c>
    </row>
    <row r="374" spans="1:1">
      <c r="A374" s="2"/>
    </row>
    <row r="375" spans="1:1">
      <c r="A375" s="2" t="s">
        <v>877</v>
      </c>
    </row>
    <row r="376" spans="1:1">
      <c r="A376" s="2" t="s">
        <v>878</v>
      </c>
    </row>
    <row r="377" spans="1:1">
      <c r="A377" s="2" t="s">
        <v>879</v>
      </c>
    </row>
    <row r="378" spans="1:1">
      <c r="A378" s="2" t="s">
        <v>880</v>
      </c>
    </row>
    <row r="379" spans="1:1">
      <c r="A379" s="2" t="s">
        <v>233</v>
      </c>
    </row>
    <row r="382" spans="1:1">
      <c r="A382" s="3" t="s">
        <v>263</v>
      </c>
    </row>
    <row r="384" spans="1:1">
      <c r="A384" s="2" t="s">
        <v>382</v>
      </c>
    </row>
    <row r="385" spans="1:1">
      <c r="A385" s="2" t="s">
        <v>881</v>
      </c>
    </row>
    <row r="387" spans="1:1">
      <c r="A387" s="2" t="s">
        <v>882</v>
      </c>
    </row>
    <row r="388" spans="1:1">
      <c r="A388" s="2" t="s">
        <v>264</v>
      </c>
    </row>
    <row r="389" spans="1:1">
      <c r="A389" s="2"/>
    </row>
    <row r="390" spans="1:1">
      <c r="A390" s="2" t="s">
        <v>883</v>
      </c>
    </row>
    <row r="392" spans="1:1">
      <c r="A392" s="2" t="s">
        <v>266</v>
      </c>
    </row>
    <row r="393" spans="1:1">
      <c r="A393" s="2" t="s">
        <v>267</v>
      </c>
    </row>
    <row r="395" spans="1:1">
      <c r="A395" s="2" t="s">
        <v>265</v>
      </c>
    </row>
    <row r="396" spans="1:1">
      <c r="A396" s="2" t="s">
        <v>884</v>
      </c>
    </row>
    <row r="397" spans="1:1">
      <c r="A397" s="2"/>
    </row>
    <row r="398" spans="1:1">
      <c r="A398" s="2" t="s">
        <v>309</v>
      </c>
    </row>
    <row r="401" spans="1:1">
      <c r="A401" s="3" t="s">
        <v>240</v>
      </c>
    </row>
    <row r="402" spans="1:1">
      <c r="A402" s="3"/>
    </row>
    <row r="403" spans="1:1">
      <c r="A403" s="2" t="s">
        <v>191</v>
      </c>
    </row>
    <row r="404" spans="1:1">
      <c r="A404" s="2" t="s">
        <v>885</v>
      </c>
    </row>
    <row r="405" spans="1:1">
      <c r="A405" s="2" t="s">
        <v>978</v>
      </c>
    </row>
    <row r="406" spans="1:1">
      <c r="A406" s="2"/>
    </row>
    <row r="407" spans="1:1">
      <c r="A407" s="2" t="s">
        <v>192</v>
      </c>
    </row>
    <row r="408" spans="1:1">
      <c r="A408" s="2" t="s">
        <v>193</v>
      </c>
    </row>
    <row r="409" spans="1:1">
      <c r="A409" s="2" t="s">
        <v>194</v>
      </c>
    </row>
    <row r="410" spans="1:1">
      <c r="A410" s="2"/>
    </row>
    <row r="411" spans="1:1">
      <c r="A411" s="2" t="s">
        <v>886</v>
      </c>
    </row>
    <row r="412" spans="1:1">
      <c r="A412" s="2" t="s">
        <v>239</v>
      </c>
    </row>
    <row r="413" spans="1:1">
      <c r="A413" s="2"/>
    </row>
    <row r="414" spans="1:1">
      <c r="A414" s="2" t="s">
        <v>182</v>
      </c>
    </row>
    <row r="415" spans="1:1">
      <c r="A415" s="2" t="s">
        <v>887</v>
      </c>
    </row>
    <row r="416" spans="1:1">
      <c r="A416" s="2" t="s">
        <v>979</v>
      </c>
    </row>
    <row r="417" spans="1:1">
      <c r="A417" s="2" t="s">
        <v>180</v>
      </c>
    </row>
    <row r="419" spans="1:1">
      <c r="A419" s="2" t="s">
        <v>183</v>
      </c>
    </row>
    <row r="420" spans="1:1">
      <c r="A420" s="2" t="s">
        <v>888</v>
      </c>
    </row>
    <row r="421" spans="1:1">
      <c r="A421" s="2" t="s">
        <v>184</v>
      </c>
    </row>
    <row r="423" spans="1:1">
      <c r="A423" s="2" t="s">
        <v>181</v>
      </c>
    </row>
    <row r="424" spans="1:1">
      <c r="A424" s="2" t="s">
        <v>889</v>
      </c>
    </row>
    <row r="425" spans="1:1">
      <c r="A425" s="2" t="s">
        <v>185</v>
      </c>
    </row>
    <row r="426" spans="1:1">
      <c r="A426" s="2"/>
    </row>
    <row r="427" spans="1:1">
      <c r="A427" s="2" t="s">
        <v>980</v>
      </c>
    </row>
    <row r="428" spans="1:1">
      <c r="A428" s="2" t="s">
        <v>890</v>
      </c>
    </row>
    <row r="429" spans="1:1">
      <c r="A429" s="2" t="s">
        <v>152</v>
      </c>
    </row>
    <row r="430" spans="1:1">
      <c r="A430" s="2" t="s">
        <v>176</v>
      </c>
    </row>
    <row r="431" spans="1:1">
      <c r="A431" s="2"/>
    </row>
    <row r="432" spans="1:1">
      <c r="A432" s="2" t="s">
        <v>891</v>
      </c>
    </row>
    <row r="434" spans="1:17">
      <c r="A434" s="2" t="s">
        <v>892</v>
      </c>
    </row>
    <row r="435" spans="1:17">
      <c r="A435" s="2" t="s">
        <v>893</v>
      </c>
    </row>
    <row r="437" spans="1:17">
      <c r="A437" s="2"/>
      <c r="Q437" s="2"/>
    </row>
    <row r="438" spans="1:17">
      <c r="A438" s="3" t="s">
        <v>186</v>
      </c>
    </row>
    <row r="439" spans="1:17">
      <c r="A439" s="3"/>
      <c r="L439" s="2"/>
    </row>
    <row r="440" spans="1:17">
      <c r="A440" s="2" t="s">
        <v>241</v>
      </c>
      <c r="L440" s="2"/>
    </row>
    <row r="441" spans="1:17">
      <c r="L441" s="2"/>
    </row>
    <row r="442" spans="1:17">
      <c r="A442" s="2" t="s">
        <v>894</v>
      </c>
      <c r="L442" s="2"/>
    </row>
    <row r="443" spans="1:17">
      <c r="A443" s="2" t="s">
        <v>242</v>
      </c>
      <c r="L443" s="2"/>
    </row>
    <row r="444" spans="1:17">
      <c r="A444" s="2"/>
      <c r="L444" s="2"/>
    </row>
    <row r="445" spans="1:17">
      <c r="A445" s="2" t="s">
        <v>895</v>
      </c>
    </row>
    <row r="446" spans="1:17">
      <c r="A446" s="2" t="s">
        <v>250</v>
      </c>
    </row>
    <row r="447" spans="1:17">
      <c r="A447" s="2" t="s">
        <v>896</v>
      </c>
    </row>
    <row r="448" spans="1:17">
      <c r="A448" s="2"/>
    </row>
    <row r="449" spans="1:1">
      <c r="A449" s="2" t="s">
        <v>897</v>
      </c>
    </row>
    <row r="450" spans="1:1">
      <c r="A450" s="2"/>
    </row>
    <row r="451" spans="1:1">
      <c r="A451" s="2"/>
    </row>
    <row r="452" spans="1:1">
      <c r="A452" s="3" t="s">
        <v>477</v>
      </c>
    </row>
    <row r="453" spans="1:1">
      <c r="A453" s="2"/>
    </row>
    <row r="454" spans="1:1">
      <c r="A454" s="2" t="s">
        <v>243</v>
      </c>
    </row>
    <row r="455" spans="1:1">
      <c r="A455" s="2" t="s">
        <v>244</v>
      </c>
    </row>
    <row r="456" spans="1:1">
      <c r="A456" s="2"/>
    </row>
    <row r="457" spans="1:1">
      <c r="A457" s="2"/>
    </row>
    <row r="458" spans="1:1">
      <c r="A458" s="3" t="s">
        <v>190</v>
      </c>
    </row>
    <row r="459" spans="1:1">
      <c r="A459" s="2"/>
    </row>
    <row r="460" spans="1:1">
      <c r="A460" s="2" t="s">
        <v>245</v>
      </c>
    </row>
    <row r="461" spans="1:1">
      <c r="A461" s="2"/>
    </row>
    <row r="462" spans="1:1">
      <c r="A462" s="2" t="s">
        <v>246</v>
      </c>
    </row>
    <row r="463" spans="1:1">
      <c r="A463" s="2"/>
    </row>
    <row r="464" spans="1:1">
      <c r="A464" s="2" t="s">
        <v>178</v>
      </c>
    </row>
    <row r="465" spans="1:1">
      <c r="A465" s="2" t="s">
        <v>179</v>
      </c>
    </row>
    <row r="466" spans="1:1">
      <c r="A466" s="2" t="s">
        <v>189</v>
      </c>
    </row>
    <row r="467" spans="1:1">
      <c r="A467" s="2"/>
    </row>
    <row r="468" spans="1:1">
      <c r="A468" s="2" t="s">
        <v>898</v>
      </c>
    </row>
    <row r="469" spans="1:1">
      <c r="A469" s="2" t="s">
        <v>247</v>
      </c>
    </row>
    <row r="470" spans="1:1">
      <c r="A470" s="2" t="s">
        <v>248</v>
      </c>
    </row>
    <row r="471" spans="1:1">
      <c r="A471" s="2"/>
    </row>
    <row r="472" spans="1:1">
      <c r="A472" s="2"/>
    </row>
    <row r="473" spans="1:1">
      <c r="A473" s="3" t="s">
        <v>187</v>
      </c>
    </row>
    <row r="475" spans="1:1">
      <c r="A475" s="2" t="s">
        <v>899</v>
      </c>
    </row>
    <row r="476" spans="1:1">
      <c r="A476" s="2" t="s">
        <v>900</v>
      </c>
    </row>
    <row r="478" spans="1:1">
      <c r="A478" s="2" t="s">
        <v>901</v>
      </c>
    </row>
    <row r="479" spans="1:1">
      <c r="A479" s="2" t="s">
        <v>188</v>
      </c>
    </row>
    <row r="481" spans="1:1">
      <c r="A481" s="2" t="s">
        <v>902</v>
      </c>
    </row>
    <row r="483" spans="1:1">
      <c r="A483" s="2" t="s">
        <v>249</v>
      </c>
    </row>
    <row r="904" spans="1:13">
      <c r="C904" s="1"/>
      <c r="D904" s="1"/>
      <c r="E904" s="1"/>
      <c r="F904" s="1"/>
      <c r="K904" s="13" t="s">
        <v>199</v>
      </c>
      <c r="L904" s="14">
        <f>MIN(L908:L1098)</f>
        <v>1.900000000000001E-2</v>
      </c>
      <c r="M904" s="13"/>
    </row>
    <row r="905" spans="1:13">
      <c r="K905" s="13" t="s">
        <v>200</v>
      </c>
      <c r="L905" s="13"/>
      <c r="M905" s="14">
        <f>MAX(M908:M1098)</f>
        <v>3.9000000000000028E-2</v>
      </c>
    </row>
    <row r="906" spans="1:13">
      <c r="A906" s="1" t="s">
        <v>203</v>
      </c>
      <c r="B906" s="1">
        <f>C36/2</f>
        <v>0.1</v>
      </c>
      <c r="E906" s="1"/>
      <c r="F906" s="1"/>
      <c r="K906" s="13" t="s">
        <v>201</v>
      </c>
      <c r="L906" s="14">
        <f>MAX(L908:L1098)</f>
        <v>7.6000000000000054E-2</v>
      </c>
      <c r="M906" s="13"/>
    </row>
    <row r="907" spans="1:13">
      <c r="B907" s="15" t="s">
        <v>204</v>
      </c>
      <c r="C907" s="15" t="s">
        <v>205</v>
      </c>
      <c r="D907" s="15" t="s">
        <v>206</v>
      </c>
      <c r="E907" s="15" t="s">
        <v>207</v>
      </c>
      <c r="F907" s="15" t="s">
        <v>208</v>
      </c>
      <c r="G907" s="15" t="s">
        <v>209</v>
      </c>
      <c r="H907" s="15" t="s">
        <v>210</v>
      </c>
      <c r="I907" s="15" t="s">
        <v>211</v>
      </c>
      <c r="J907" s="15" t="s">
        <v>212</v>
      </c>
      <c r="K907" s="13"/>
      <c r="L907" s="14" t="s">
        <v>213</v>
      </c>
      <c r="M907" s="13"/>
    </row>
    <row r="908" spans="1:13">
      <c r="A908" s="15">
        <v>0</v>
      </c>
      <c r="F908">
        <f t="shared" ref="F908:F939" si="5">($A908/$A1100)*C1100</f>
        <v>0</v>
      </c>
      <c r="G908">
        <f t="shared" ref="G908:G939" si="6">($A908/$A1100)*D1100</f>
        <v>0</v>
      </c>
      <c r="H908">
        <f t="shared" ref="H908:H939" si="7">($A908/$A1100)*E1100</f>
        <v>0</v>
      </c>
      <c r="K908" s="13"/>
      <c r="L908" s="13" t="str">
        <f t="shared" ref="L908:L939" si="8">IF(H909&lt;H908,A908,"")</f>
        <v/>
      </c>
      <c r="M908" s="13" t="str">
        <f>IF(AND(H908&gt;0,H909&lt;0),A908,"")</f>
        <v/>
      </c>
    </row>
    <row r="909" spans="1:13">
      <c r="A909">
        <f t="shared" ref="A909" si="9">A908+0.001</f>
        <v>1E-3</v>
      </c>
      <c r="F909">
        <f t="shared" si="5"/>
        <v>-4.7952022072897895</v>
      </c>
      <c r="G909">
        <f t="shared" si="6"/>
        <v>-0.99985001874781265</v>
      </c>
      <c r="H909">
        <f t="shared" si="7"/>
        <v>3.795352188541977</v>
      </c>
      <c r="K909" s="13"/>
      <c r="L909" s="13" t="str">
        <f t="shared" si="8"/>
        <v/>
      </c>
      <c r="M909" s="13" t="str">
        <f t="shared" ref="M909:M972" si="10">IF(AND(H909&gt;0,H910&lt;0),A909,"")</f>
        <v/>
      </c>
    </row>
    <row r="910" spans="1:13">
      <c r="A910">
        <f>A909+0.001</f>
        <v>2E-3</v>
      </c>
      <c r="F910">
        <f t="shared" si="5"/>
        <v>-9.5616705651633271</v>
      </c>
      <c r="G910">
        <f t="shared" si="6"/>
        <v>-1.9988005997201252</v>
      </c>
      <c r="H910">
        <f t="shared" si="7"/>
        <v>7.5628699654432019</v>
      </c>
      <c r="K910" s="13"/>
      <c r="L910" s="13" t="str">
        <f t="shared" si="8"/>
        <v/>
      </c>
      <c r="M910" s="13" t="str">
        <f t="shared" si="10"/>
        <v/>
      </c>
    </row>
    <row r="911" spans="1:13">
      <c r="A911">
        <f t="shared" ref="A911:A974" si="11">A910+0.001</f>
        <v>3.0000000000000001E-3</v>
      </c>
      <c r="F911">
        <f t="shared" si="5"/>
        <v>-14.27093499398528</v>
      </c>
      <c r="G911">
        <f t="shared" si="6"/>
        <v>-2.9959545514707764</v>
      </c>
      <c r="H911">
        <f t="shared" si="7"/>
        <v>11.274980442514504</v>
      </c>
      <c r="K911" s="13"/>
      <c r="L911" s="13" t="str">
        <f t="shared" si="8"/>
        <v/>
      </c>
      <c r="M911" s="13" t="str">
        <f t="shared" si="10"/>
        <v/>
      </c>
    </row>
    <row r="912" spans="1:13">
      <c r="A912">
        <f t="shared" si="11"/>
        <v>4.0000000000000001E-3</v>
      </c>
      <c r="F912">
        <f t="shared" si="5"/>
        <v>-18.89504940107642</v>
      </c>
      <c r="G912">
        <f t="shared" si="6"/>
        <v>-3.9904191642243974</v>
      </c>
      <c r="H912">
        <f t="shared" si="7"/>
        <v>14.904630236852022</v>
      </c>
      <c r="K912" s="13"/>
      <c r="L912" s="13" t="str">
        <f t="shared" si="8"/>
        <v/>
      </c>
      <c r="M912" s="13" t="str">
        <f t="shared" si="10"/>
        <v/>
      </c>
    </row>
    <row r="913" spans="1:13">
      <c r="A913">
        <f t="shared" si="11"/>
        <v>5.0000000000000001E-3</v>
      </c>
      <c r="F913">
        <f t="shared" si="5"/>
        <v>-23.406844858913399</v>
      </c>
      <c r="G913">
        <f t="shared" si="6"/>
        <v>-4.9813084233308942</v>
      </c>
      <c r="H913">
        <f t="shared" si="7"/>
        <v>18.425536435582504</v>
      </c>
      <c r="K913" s="13"/>
      <c r="L913" s="13" t="str">
        <f t="shared" si="8"/>
        <v/>
      </c>
      <c r="M913" s="13" t="str">
        <f t="shared" si="10"/>
        <v/>
      </c>
    </row>
    <row r="914" spans="1:13">
      <c r="A914">
        <f t="shared" si="11"/>
        <v>6.0000000000000001E-3</v>
      </c>
      <c r="F914">
        <f t="shared" si="5"/>
        <v>-27.780172388818105</v>
      </c>
      <c r="G914">
        <f t="shared" si="6"/>
        <v>-5.9677451901102732</v>
      </c>
      <c r="H914">
        <f t="shared" si="7"/>
        <v>21.81242719870783</v>
      </c>
      <c r="K914" s="13"/>
      <c r="L914" s="13" t="str">
        <f t="shared" si="8"/>
        <v/>
      </c>
      <c r="M914" s="13" t="str">
        <f t="shared" si="10"/>
        <v/>
      </c>
    </row>
    <row r="915" spans="1:13">
      <c r="A915">
        <f t="shared" si="11"/>
        <v>7.0000000000000001E-3</v>
      </c>
      <c r="F915">
        <f t="shared" si="5"/>
        <v>-31.990132186828909</v>
      </c>
      <c r="G915">
        <f t="shared" si="6"/>
        <v>-6.9488633396272119</v>
      </c>
      <c r="H915">
        <f t="shared" si="7"/>
        <v>25.041268847201696</v>
      </c>
      <c r="K915" s="13"/>
      <c r="L915" s="13" t="str">
        <f t="shared" si="8"/>
        <v/>
      </c>
      <c r="M915" s="13" t="str">
        <f t="shared" si="10"/>
        <v/>
      </c>
    </row>
    <row r="916" spans="1:13">
      <c r="A916">
        <f t="shared" si="11"/>
        <v>8.0000000000000002E-3</v>
      </c>
      <c r="F916">
        <f t="shared" si="5"/>
        <v>-36.013286377363897</v>
      </c>
      <c r="G916">
        <f t="shared" si="6"/>
        <v>-7.9238098452792114</v>
      </c>
      <c r="H916">
        <f t="shared" si="7"/>
        <v>28.089476532084692</v>
      </c>
      <c r="K916" s="13"/>
      <c r="L916" s="13" t="str">
        <f t="shared" si="8"/>
        <v/>
      </c>
      <c r="M916" s="13" t="str">
        <f t="shared" si="10"/>
        <v/>
      </c>
    </row>
    <row r="917" spans="1:13">
      <c r="A917">
        <f t="shared" si="11"/>
        <v>9.0000000000000011E-3</v>
      </c>
      <c r="F917">
        <f t="shared" si="5"/>
        <v>-39.827852679868037</v>
      </c>
      <c r="G917">
        <f t="shared" si="6"/>
        <v>-8.8917468005049667</v>
      </c>
      <c r="H917">
        <f t="shared" si="7"/>
        <v>30.936105879363069</v>
      </c>
      <c r="K917" s="13"/>
      <c r="L917" s="13" t="str">
        <f t="shared" si="8"/>
        <v/>
      </c>
      <c r="M917" s="13" t="str">
        <f t="shared" si="10"/>
        <v/>
      </c>
    </row>
    <row r="918" spans="1:13">
      <c r="A918">
        <f t="shared" si="11"/>
        <v>1.0000000000000002E-2</v>
      </c>
      <c r="F918">
        <f t="shared" si="5"/>
        <v>-43.413876716709879</v>
      </c>
      <c r="G918">
        <f t="shared" si="6"/>
        <v>-9.8518533684157337</v>
      </c>
      <c r="H918">
        <f t="shared" si="7"/>
        <v>33.56202334829414</v>
      </c>
      <c r="K918" s="13"/>
      <c r="L918" s="13" t="str">
        <f t="shared" si="8"/>
        <v/>
      </c>
      <c r="M918" s="13" t="str">
        <f t="shared" si="10"/>
        <v/>
      </c>
    </row>
    <row r="919" spans="1:13">
      <c r="A919">
        <f t="shared" si="11"/>
        <v>1.1000000000000003E-2</v>
      </c>
      <c r="F919">
        <f t="shared" si="5"/>
        <v>-46.753381069038326</v>
      </c>
      <c r="G919">
        <f t="shared" si="6"/>
        <v>-10.803327650716101</v>
      </c>
      <c r="H919">
        <f t="shared" si="7"/>
        <v>35.950053418322227</v>
      </c>
      <c r="K919" s="13"/>
      <c r="L919" s="13" t="str">
        <f t="shared" si="8"/>
        <v/>
      </c>
      <c r="M919" s="13" t="str">
        <f t="shared" si="10"/>
        <v/>
      </c>
    </row>
    <row r="920" spans="1:13">
      <c r="A920">
        <f t="shared" si="11"/>
        <v>1.2000000000000004E-2</v>
      </c>
      <c r="F920">
        <f t="shared" si="5"/>
        <v>-49.83048959235191</v>
      </c>
      <c r="G920">
        <f t="shared" si="6"/>
        <v>-11.745388467905228</v>
      </c>
      <c r="H920">
        <f t="shared" si="7"/>
        <v>38.08510112444668</v>
      </c>
      <c r="K920" s="13"/>
      <c r="L920" s="13" t="str">
        <f t="shared" si="8"/>
        <v/>
      </c>
      <c r="M920" s="13" t="str">
        <f t="shared" si="10"/>
        <v/>
      </c>
    </row>
    <row r="921" spans="1:13">
      <c r="A921">
        <f t="shared" si="11"/>
        <v>1.3000000000000005E-2</v>
      </c>
      <c r="F921">
        <f t="shared" si="5"/>
        <v>-52.631525925925914</v>
      </c>
      <c r="G921">
        <f t="shared" si="6"/>
        <v>-12.677277043428155</v>
      </c>
      <c r="H921">
        <f t="shared" si="7"/>
        <v>39.954248882497765</v>
      </c>
      <c r="K921" s="13"/>
      <c r="L921" s="13" t="str">
        <f t="shared" si="8"/>
        <v/>
      </c>
      <c r="M921" s="13" t="str">
        <f t="shared" si="10"/>
        <v/>
      </c>
    </row>
    <row r="922" spans="1:13">
      <c r="A922">
        <f t="shared" si="11"/>
        <v>1.4000000000000005E-2</v>
      </c>
      <c r="F922">
        <f t="shared" si="5"/>
        <v>-55.145085560623187</v>
      </c>
      <c r="G922">
        <f t="shared" si="6"/>
        <v>-13.598258585171266</v>
      </c>
      <c r="H922">
        <f t="shared" si="7"/>
        <v>41.546826975451914</v>
      </c>
      <c r="K922" s="13"/>
      <c r="L922" s="13" t="str">
        <f t="shared" si="8"/>
        <v/>
      </c>
      <c r="M922" s="13" t="str">
        <f t="shared" si="10"/>
        <v/>
      </c>
    </row>
    <row r="923" spans="1:13">
      <c r="A923">
        <f t="shared" si="11"/>
        <v>1.5000000000000006E-2</v>
      </c>
      <c r="F923">
        <f t="shared" si="5"/>
        <v>-57.362081258679353</v>
      </c>
      <c r="G923">
        <f t="shared" si="6"/>
        <v>-14.507623758459134</v>
      </c>
      <c r="H923">
        <f t="shared" si="7"/>
        <v>42.854457500220221</v>
      </c>
      <c r="K923" s="13"/>
      <c r="L923" s="13" t="str">
        <f t="shared" si="8"/>
        <v/>
      </c>
      <c r="M923" s="13" t="str">
        <f t="shared" si="10"/>
        <v/>
      </c>
    </row>
    <row r="924" spans="1:13">
      <c r="A924">
        <f t="shared" si="11"/>
        <v>1.6000000000000007E-2</v>
      </c>
      <c r="F924">
        <f t="shared" si="5"/>
        <v>-59.275762037869207</v>
      </c>
      <c r="G924">
        <f t="shared" si="6"/>
        <v>-15.404690045502424</v>
      </c>
      <c r="H924">
        <f t="shared" si="7"/>
        <v>43.87107199236678</v>
      </c>
      <c r="K924" s="13"/>
      <c r="L924" s="13" t="str">
        <f t="shared" si="8"/>
        <v/>
      </c>
      <c r="M924" s="13" t="str">
        <f t="shared" si="10"/>
        <v/>
      </c>
    </row>
    <row r="925" spans="1:13">
      <c r="A925">
        <f t="shared" si="11"/>
        <v>1.7000000000000008E-2</v>
      </c>
      <c r="F925">
        <f t="shared" si="5"/>
        <v>-60.88170633266359</v>
      </c>
      <c r="G925">
        <f t="shared" si="6"/>
        <v>-16.288802987060837</v>
      </c>
      <c r="H925">
        <f t="shared" si="7"/>
        <v>44.59290334560275</v>
      </c>
      <c r="K925" s="13"/>
      <c r="L925" s="13" t="str">
        <f t="shared" si="8"/>
        <v/>
      </c>
      <c r="M925" s="13" t="str">
        <f t="shared" si="10"/>
        <v/>
      </c>
    </row>
    <row r="926" spans="1:13">
      <c r="A926">
        <f t="shared" si="11"/>
        <v>1.8000000000000009E-2</v>
      </c>
      <c r="F926">
        <f t="shared" si="5"/>
        <v>-62.177790318986297</v>
      </c>
      <c r="G926">
        <f t="shared" si="6"/>
        <v>-17.159337302912167</v>
      </c>
      <c r="H926">
        <f t="shared" si="7"/>
        <v>45.018453016074133</v>
      </c>
      <c r="K926" s="13"/>
      <c r="L926" s="13" t="str">
        <f t="shared" si="8"/>
        <v/>
      </c>
      <c r="M926" s="13" t="str">
        <f t="shared" si="10"/>
        <v/>
      </c>
    </row>
    <row r="927" spans="1:13">
      <c r="A927">
        <f t="shared" si="11"/>
        <v>1.900000000000001E-2</v>
      </c>
      <c r="F927">
        <f t="shared" si="5"/>
        <v>-63.164132730351838</v>
      </c>
      <c r="G927">
        <f t="shared" si="6"/>
        <v>-18.015697888550353</v>
      </c>
      <c r="H927">
        <f t="shared" si="7"/>
        <v>45.148434841801482</v>
      </c>
      <c r="K927" s="13"/>
      <c r="L927" s="13">
        <f t="shared" si="8"/>
        <v>1.900000000000001E-2</v>
      </c>
      <c r="M927" s="13" t="str">
        <f t="shared" si="10"/>
        <v/>
      </c>
    </row>
    <row r="928" spans="1:13">
      <c r="A928">
        <f t="shared" si="11"/>
        <v>2.0000000000000011E-2</v>
      </c>
      <c r="F928">
        <f t="shared" si="5"/>
        <v>-63.843017795942494</v>
      </c>
      <c r="G928">
        <f t="shared" si="6"/>
        <v>-18.857320686363853</v>
      </c>
      <c r="H928">
        <f t="shared" si="7"/>
        <v>44.985697109578645</v>
      </c>
      <c r="K928" s="13"/>
      <c r="L928" s="13">
        <f t="shared" si="8"/>
        <v>2.0000000000000011E-2</v>
      </c>
      <c r="M928" s="13" t="str">
        <f t="shared" si="10"/>
        <v/>
      </c>
    </row>
    <row r="929" spans="1:13">
      <c r="A929">
        <f t="shared" si="11"/>
        <v>2.1000000000000012E-2</v>
      </c>
      <c r="F929">
        <f t="shared" si="5"/>
        <v>-64.218798191190302</v>
      </c>
      <c r="G929">
        <f t="shared" si="6"/>
        <v>-19.683673430362404</v>
      </c>
      <c r="H929">
        <f t="shared" si="7"/>
        <v>44.535124760827898</v>
      </c>
      <c r="K929" s="13"/>
      <c r="L929" s="13">
        <f t="shared" si="8"/>
        <v>2.1000000000000012E-2</v>
      </c>
      <c r="M929" s="13" t="str">
        <f t="shared" si="10"/>
        <v/>
      </c>
    </row>
    <row r="930" spans="1:13">
      <c r="A930">
        <f t="shared" si="11"/>
        <v>2.2000000000000013E-2</v>
      </c>
      <c r="F930">
        <f t="shared" si="5"/>
        <v>-64.297780105519962</v>
      </c>
      <c r="G930">
        <f t="shared" si="6"/>
        <v>-20.494256264318949</v>
      </c>
      <c r="H930">
        <f t="shared" si="7"/>
        <v>43.803523841201006</v>
      </c>
      <c r="K930" s="13"/>
      <c r="L930" s="13">
        <f t="shared" si="8"/>
        <v>2.2000000000000013E-2</v>
      </c>
      <c r="M930" s="13" t="str">
        <f t="shared" si="10"/>
        <v/>
      </c>
    </row>
    <row r="931" spans="1:13">
      <c r="A931">
        <f t="shared" si="11"/>
        <v>2.3000000000000013E-2</v>
      </c>
      <c r="F931">
        <f t="shared" si="5"/>
        <v>-64.088092698162427</v>
      </c>
      <c r="G931">
        <f t="shared" si="6"/>
        <v>-21.288602233965904</v>
      </c>
      <c r="H931">
        <f t="shared" si="7"/>
        <v>42.799490464196538</v>
      </c>
      <c r="K931" s="13"/>
      <c r="L931" s="13">
        <f t="shared" si="8"/>
        <v>2.3000000000000013E-2</v>
      </c>
      <c r="M931" s="13" t="str">
        <f t="shared" si="10"/>
        <v/>
      </c>
    </row>
    <row r="932" spans="1:13">
      <c r="A932">
        <f t="shared" si="11"/>
        <v>2.4000000000000014E-2</v>
      </c>
      <c r="F932">
        <f t="shared" si="5"/>
        <v>-63.599544330680324</v>
      </c>
      <c r="G932">
        <f t="shared" si="6"/>
        <v>-22.066277654625967</v>
      </c>
      <c r="H932">
        <f t="shared" si="7"/>
        <v>41.533266676054353</v>
      </c>
      <c r="K932" s="13"/>
      <c r="L932" s="13">
        <f t="shared" si="8"/>
        <v>2.4000000000000014E-2</v>
      </c>
      <c r="M932" s="13" t="str">
        <f t="shared" si="10"/>
        <v/>
      </c>
    </row>
    <row r="933" spans="1:13">
      <c r="A933">
        <f t="shared" si="11"/>
        <v>2.5000000000000015E-2</v>
      </c>
      <c r="F933">
        <f t="shared" si="5"/>
        <v>-62.843468034512938</v>
      </c>
      <c r="G933">
        <f t="shared" si="6"/>
        <v>-22.826882356360752</v>
      </c>
      <c r="H933">
        <f t="shared" si="7"/>
        <v>40.01658567815219</v>
      </c>
      <c r="K933" s="13"/>
      <c r="L933" s="13">
        <f t="shared" si="8"/>
        <v>2.5000000000000015E-2</v>
      </c>
      <c r="M933" s="13" t="str">
        <f t="shared" si="10"/>
        <v/>
      </c>
    </row>
    <row r="934" spans="1:13">
      <c r="A934">
        <f t="shared" si="11"/>
        <v>2.6000000000000016E-2</v>
      </c>
      <c r="F934">
        <f t="shared" si="5"/>
        <v>-61.832558695002852</v>
      </c>
      <c r="G934">
        <f t="shared" si="6"/>
        <v>-23.570049809380926</v>
      </c>
      <c r="H934">
        <f t="shared" si="7"/>
        <v>38.262508885621934</v>
      </c>
      <c r="K934" s="13"/>
      <c r="L934" s="13">
        <f t="shared" si="8"/>
        <v>2.6000000000000016E-2</v>
      </c>
      <c r="M934" s="13" t="str">
        <f t="shared" si="10"/>
        <v/>
      </c>
    </row>
    <row r="935" spans="1:13">
      <c r="A935">
        <f t="shared" si="11"/>
        <v>2.7000000000000017E-2</v>
      </c>
      <c r="F935">
        <f t="shared" si="5"/>
        <v>-60.58070441247439</v>
      </c>
      <c r="G935">
        <f t="shared" si="6"/>
        <v>-24.295447133075275</v>
      </c>
      <c r="H935">
        <f t="shared" si="7"/>
        <v>36.285257279399111</v>
      </c>
      <c r="K935" s="13"/>
      <c r="L935" s="13">
        <f t="shared" si="8"/>
        <v>2.7000000000000017E-2</v>
      </c>
      <c r="M935" s="13" t="str">
        <f t="shared" si="10"/>
        <v/>
      </c>
    </row>
    <row r="936" spans="1:13">
      <c r="A936">
        <f t="shared" si="11"/>
        <v>2.8000000000000018E-2</v>
      </c>
      <c r="F936">
        <f t="shared" si="5"/>
        <v>-59.102814439353565</v>
      </c>
      <c r="G936">
        <f t="shared" si="6"/>
        <v>-25.002774992578903</v>
      </c>
      <c r="H936">
        <f t="shared" si="7"/>
        <v>34.100039446774666</v>
      </c>
      <c r="K936" s="13"/>
      <c r="L936" s="13">
        <f t="shared" si="8"/>
        <v>2.8000000000000018E-2</v>
      </c>
      <c r="M936" s="13" t="str">
        <f t="shared" si="10"/>
        <v/>
      </c>
    </row>
    <row r="937" spans="1:13">
      <c r="A937">
        <f t="shared" si="11"/>
        <v>2.9000000000000019E-2</v>
      </c>
      <c r="F937">
        <f t="shared" si="5"/>
        <v>-57.414645994007209</v>
      </c>
      <c r="G937">
        <f t="shared" si="6"/>
        <v>-25.691767387310435</v>
      </c>
      <c r="H937">
        <f t="shared" si="7"/>
        <v>31.722878606696778</v>
      </c>
      <c r="K937" s="13"/>
      <c r="L937" s="13">
        <f t="shared" si="8"/>
        <v>2.9000000000000019E-2</v>
      </c>
      <c r="M937" s="13" t="str">
        <f t="shared" si="10"/>
        <v/>
      </c>
    </row>
    <row r="938" spans="1:13">
      <c r="A938">
        <f t="shared" si="11"/>
        <v>3.000000000000002E-2</v>
      </c>
      <c r="F938">
        <f t="shared" si="5"/>
        <v>-55.53263212148709</v>
      </c>
      <c r="G938">
        <f t="shared" si="6"/>
        <v>-26.36219133636197</v>
      </c>
      <c r="H938">
        <f t="shared" si="7"/>
        <v>29.17044078512512</v>
      </c>
      <c r="K938" s="13"/>
      <c r="L938" s="13">
        <f t="shared" si="8"/>
        <v>3.000000000000002E-2</v>
      </c>
      <c r="M938" s="13" t="str">
        <f t="shared" si="10"/>
        <v/>
      </c>
    </row>
    <row r="939" spans="1:13">
      <c r="A939">
        <f t="shared" si="11"/>
        <v>3.1000000000000021E-2</v>
      </c>
      <c r="F939">
        <f t="shared" si="5"/>
        <v>-53.473712613581867</v>
      </c>
      <c r="G939">
        <f t="shared" si="6"/>
        <v>-27.013846466023224</v>
      </c>
      <c r="H939">
        <f t="shared" si="7"/>
        <v>26.459866147558639</v>
      </c>
      <c r="K939" s="13"/>
      <c r="L939" s="13">
        <f t="shared" si="8"/>
        <v>3.1000000000000021E-2</v>
      </c>
      <c r="M939" s="13" t="str">
        <f t="shared" si="10"/>
        <v/>
      </c>
    </row>
    <row r="940" spans="1:13">
      <c r="A940">
        <f t="shared" si="11"/>
        <v>3.2000000000000021E-2</v>
      </c>
      <c r="F940">
        <f t="shared" ref="F940:F971" si="12">($A940/$A1132)*C1132</f>
        <v>-51.255169820586389</v>
      </c>
      <c r="G940">
        <f t="shared" ref="G940:G971" si="13">($A940/$A1132)*D1132</f>
        <v>-27.646564505060219</v>
      </c>
      <c r="H940">
        <f t="shared" ref="H940:H971" si="14">($A940/$A1132)*E1132</f>
        <v>23.608605315526166</v>
      </c>
      <c r="K940" s="13"/>
      <c r="L940" s="13">
        <f t="shared" ref="L940:L971" si="15">IF(H941&lt;H940,A940,"")</f>
        <v>3.2000000000000021E-2</v>
      </c>
      <c r="M940" s="13" t="str">
        <f t="shared" si="10"/>
        <v/>
      </c>
    </row>
    <row r="941" spans="1:13">
      <c r="A941">
        <f t="shared" si="11"/>
        <v>3.3000000000000022E-2</v>
      </c>
      <c r="F941">
        <f t="shared" si="12"/>
        <v>-48.8944709902146</v>
      </c>
      <c r="G941">
        <f t="shared" si="13"/>
        <v>-28.260208693651549</v>
      </c>
      <c r="H941">
        <f t="shared" si="14"/>
        <v>20.634262296563048</v>
      </c>
      <c r="K941" s="13"/>
      <c r="L941" s="13">
        <f t="shared" si="15"/>
        <v>3.3000000000000022E-2</v>
      </c>
      <c r="M941" s="13" t="str">
        <f t="shared" si="10"/>
        <v/>
      </c>
    </row>
    <row r="942" spans="1:13">
      <c r="A942">
        <f t="shared" si="11"/>
        <v>3.4000000000000023E-2</v>
      </c>
      <c r="F942">
        <f t="shared" si="12"/>
        <v>-46.409118560186464</v>
      </c>
      <c r="G942">
        <f t="shared" si="13"/>
        <v>-28.854673112110294</v>
      </c>
      <c r="H942">
        <f t="shared" si="14"/>
        <v>17.554445448076166</v>
      </c>
      <c r="K942" s="13"/>
      <c r="L942" s="13">
        <f t="shared" si="15"/>
        <v>3.4000000000000023E-2</v>
      </c>
      <c r="M942" s="13" t="str">
        <f t="shared" si="10"/>
        <v/>
      </c>
    </row>
    <row r="943" spans="1:13">
      <c r="A943">
        <f t="shared" si="11"/>
        <v>3.5000000000000024E-2</v>
      </c>
      <c r="F943">
        <f t="shared" si="12"/>
        <v>-43.816509615151631</v>
      </c>
      <c r="G943">
        <f t="shared" si="13"/>
        <v>-29.429881935688744</v>
      </c>
      <c r="H943">
        <f t="shared" si="14"/>
        <v>14.38662767946289</v>
      </c>
      <c r="K943" s="13"/>
      <c r="L943" s="13">
        <f t="shared" si="15"/>
        <v>3.5000000000000024E-2</v>
      </c>
      <c r="M943" s="13" t="str">
        <f t="shared" si="10"/>
        <v/>
      </c>
    </row>
    <row r="944" spans="1:13">
      <c r="A944">
        <f t="shared" si="11"/>
        <v>3.6000000000000025E-2</v>
      </c>
      <c r="F944">
        <f t="shared" si="12"/>
        <v>-41.13380550042195</v>
      </c>
      <c r="G944">
        <f t="shared" si="13"/>
        <v>-29.985788621878697</v>
      </c>
      <c r="H944">
        <f t="shared" si="14"/>
        <v>11.148016878543251</v>
      </c>
      <c r="K944" s="13"/>
      <c r="L944" s="13">
        <f t="shared" si="15"/>
        <v>3.6000000000000025E-2</v>
      </c>
      <c r="M944" s="13" t="str">
        <f t="shared" si="10"/>
        <v/>
      </c>
    </row>
    <row r="945" spans="1:13">
      <c r="A945">
        <f t="shared" si="11"/>
        <v>3.7000000000000026E-2</v>
      </c>
      <c r="F945">
        <f t="shared" si="12"/>
        <v>-38.37781236873009</v>
      </c>
      <c r="G945">
        <f t="shared" si="13"/>
        <v>-30.522375036683464</v>
      </c>
      <c r="H945">
        <f t="shared" si="14"/>
        <v>7.8554373320466278</v>
      </c>
      <c r="K945" s="13"/>
      <c r="L945" s="13">
        <f t="shared" si="15"/>
        <v>3.7000000000000026E-2</v>
      </c>
      <c r="M945" s="13" t="str">
        <f t="shared" si="10"/>
        <v/>
      </c>
    </row>
    <row r="946" spans="1:13">
      <c r="A946">
        <f t="shared" si="11"/>
        <v>3.8000000000000027E-2</v>
      </c>
      <c r="F946">
        <f t="shared" si="12"/>
        <v>-35.564873225746389</v>
      </c>
      <c r="G946">
        <f t="shared" si="13"/>
        <v>-31.039650526352037</v>
      </c>
      <c r="H946">
        <f t="shared" si="14"/>
        <v>4.5252226993943507</v>
      </c>
      <c r="K946" s="13"/>
      <c r="L946" s="13">
        <f t="shared" si="15"/>
        <v>3.8000000000000027E-2</v>
      </c>
      <c r="M946" s="13" t="str">
        <f t="shared" si="10"/>
        <v/>
      </c>
    </row>
    <row r="947" spans="1:13">
      <c r="A947">
        <f t="shared" si="11"/>
        <v>3.9000000000000028E-2</v>
      </c>
      <c r="F947">
        <f t="shared" si="12"/>
        <v>-32.710771838704602</v>
      </c>
      <c r="G947">
        <f t="shared" si="13"/>
        <v>-31.537650941033245</v>
      </c>
      <c r="H947">
        <f t="shared" si="14"/>
        <v>1.1731208976713605</v>
      </c>
      <c r="K947" s="13"/>
      <c r="L947" s="13">
        <f t="shared" si="15"/>
        <v>3.9000000000000028E-2</v>
      </c>
      <c r="M947" s="13">
        <f t="shared" si="10"/>
        <v>3.9000000000000028E-2</v>
      </c>
    </row>
    <row r="948" spans="1:13">
      <c r="A948">
        <f t="shared" si="11"/>
        <v>4.0000000000000029E-2</v>
      </c>
      <c r="F948">
        <f t="shared" si="12"/>
        <v>-29.830648683058882</v>
      </c>
      <c r="G948">
        <f t="shared" si="13"/>
        <v>-32.016437616733086</v>
      </c>
      <c r="H948">
        <f t="shared" si="14"/>
        <v>-2.1857889336742016</v>
      </c>
      <c r="K948" s="13"/>
      <c r="L948" s="13">
        <f t="shared" si="15"/>
        <v>4.0000000000000029E-2</v>
      </c>
      <c r="M948" s="13" t="str">
        <f t="shared" si="10"/>
        <v/>
      </c>
    </row>
    <row r="949" spans="1:13">
      <c r="A949">
        <f t="shared" si="11"/>
        <v>4.1000000000000029E-2</v>
      </c>
      <c r="F949">
        <f t="shared" si="12"/>
        <v>-26.938928926877903</v>
      </c>
      <c r="G949">
        <f t="shared" si="13"/>
        <v>-32.47609632184264</v>
      </c>
      <c r="H949">
        <f t="shared" si="14"/>
        <v>-5.5371673949647375</v>
      </c>
      <c r="K949" s="13"/>
      <c r="L949" s="13">
        <f t="shared" si="15"/>
        <v>4.1000000000000029E-2</v>
      </c>
      <c r="M949" s="13" t="str">
        <f t="shared" si="10"/>
        <v/>
      </c>
    </row>
    <row r="950" spans="1:13">
      <c r="A950">
        <f t="shared" si="11"/>
        <v>4.200000000000003E-2</v>
      </c>
      <c r="F950">
        <f t="shared" si="12"/>
        <v>-24.049262293489807</v>
      </c>
      <c r="G950">
        <f t="shared" si="13"/>
        <v>-32.916736174353268</v>
      </c>
      <c r="H950">
        <f t="shared" si="14"/>
        <v>-8.8674738808634643</v>
      </c>
      <c r="K950" s="13"/>
      <c r="L950" s="13">
        <f t="shared" si="15"/>
        <v>4.200000000000003E-2</v>
      </c>
      <c r="M950" s="13" t="str">
        <f t="shared" si="10"/>
        <v/>
      </c>
    </row>
    <row r="951" spans="1:13">
      <c r="A951">
        <f t="shared" si="11"/>
        <v>4.3000000000000031E-2</v>
      </c>
      <c r="F951">
        <f t="shared" si="12"/>
        <v>-21.174474500949213</v>
      </c>
      <c r="G951">
        <f t="shared" si="13"/>
        <v>-33.338488535692079</v>
      </c>
      <c r="H951">
        <f t="shared" si="14"/>
        <v>-12.164014034742864</v>
      </c>
      <c r="K951" s="13"/>
      <c r="L951" s="13">
        <f t="shared" si="15"/>
        <v>4.3000000000000031E-2</v>
      </c>
      <c r="M951" s="13" t="str">
        <f t="shared" si="10"/>
        <v/>
      </c>
    </row>
    <row r="952" spans="1:13">
      <c r="A952">
        <f t="shared" si="11"/>
        <v>4.4000000000000032E-2</v>
      </c>
      <c r="F952">
        <f t="shared" si="12"/>
        <v>-18.326529853003848</v>
      </c>
      <c r="G952">
        <f t="shared" si="13"/>
        <v>-33.741505886898203</v>
      </c>
      <c r="H952">
        <f t="shared" si="14"/>
        <v>-15.414976033894352</v>
      </c>
      <c r="K952" s="13"/>
      <c r="L952" s="13">
        <f t="shared" si="15"/>
        <v>4.4000000000000032E-2</v>
      </c>
      <c r="M952" s="13" t="str">
        <f t="shared" si="10"/>
        <v/>
      </c>
    </row>
    <row r="953" spans="1:13">
      <c r="A953">
        <f t="shared" si="11"/>
        <v>4.5000000000000033E-2</v>
      </c>
      <c r="F953">
        <f t="shared" si="12"/>
        <v>-15.516504450712642</v>
      </c>
      <c r="G953">
        <f t="shared" si="13"/>
        <v>-34.125960692623536</v>
      </c>
      <c r="H953">
        <f t="shared" si="14"/>
        <v>-18.609456241910895</v>
      </c>
      <c r="K953" s="13"/>
      <c r="L953" s="13">
        <f t="shared" si="15"/>
        <v>4.5000000000000033E-2</v>
      </c>
      <c r="M953" s="13" t="str">
        <f t="shared" si="10"/>
        <v/>
      </c>
    </row>
    <row r="954" spans="1:13">
      <c r="A954">
        <f t="shared" si="11"/>
        <v>4.6000000000000034E-2</v>
      </c>
      <c r="F954">
        <f t="shared" si="12"/>
        <v>-12.754569406643908</v>
      </c>
      <c r="G954">
        <f t="shared" si="13"/>
        <v>-34.492044258182929</v>
      </c>
      <c r="H954">
        <f t="shared" si="14"/>
        <v>-21.737474851539019</v>
      </c>
      <c r="K954" s="13"/>
      <c r="L954" s="13">
        <f t="shared" si="15"/>
        <v>4.6000000000000034E-2</v>
      </c>
      <c r="M954" s="13" t="str">
        <f t="shared" si="10"/>
        <v/>
      </c>
    </row>
    <row r="955" spans="1:13">
      <c r="A955">
        <f t="shared" si="11"/>
        <v>4.7000000000000035E-2</v>
      </c>
      <c r="F955">
        <f t="shared" si="12"/>
        <v>-10.049983374237501</v>
      </c>
      <c r="G955">
        <f t="shared" si="13"/>
        <v>-34.839965584603277</v>
      </c>
      <c r="H955">
        <f t="shared" si="14"/>
        <v>-24.789982210365775</v>
      </c>
      <c r="K955" s="13"/>
      <c r="L955" s="13">
        <f t="shared" si="15"/>
        <v>4.7000000000000035E-2</v>
      </c>
      <c r="M955" s="13" t="str">
        <f t="shared" si="10"/>
        <v/>
      </c>
    </row>
    <row r="956" spans="1:13">
      <c r="A956">
        <f t="shared" si="11"/>
        <v>4.8000000000000036E-2</v>
      </c>
      <c r="F956">
        <f t="shared" si="12"/>
        <v>-7.4110936527076143</v>
      </c>
      <c r="G956">
        <f t="shared" si="13"/>
        <v>-35.16995022633057</v>
      </c>
      <c r="H956">
        <f t="shared" si="14"/>
        <v>-27.75885657362296</v>
      </c>
      <c r="K956" s="13"/>
      <c r="L956" s="13">
        <f t="shared" si="15"/>
        <v>4.8000000000000036E-2</v>
      </c>
      <c r="M956" s="13" t="str">
        <f t="shared" si="10"/>
        <v/>
      </c>
    </row>
    <row r="957" spans="1:13">
      <c r="A957">
        <f t="shared" si="11"/>
        <v>4.9000000000000037E-2</v>
      </c>
      <c r="F957">
        <f t="shared" si="12"/>
        <v>-4.8453450918405059</v>
      </c>
      <c r="G957">
        <f t="shared" si="13"/>
        <v>-35.482239155953827</v>
      </c>
      <c r="H957">
        <f t="shared" si="14"/>
        <v>-30.636894064113317</v>
      </c>
      <c r="K957" s="13"/>
      <c r="L957" s="13">
        <f t="shared" si="15"/>
        <v>4.9000000000000037E-2</v>
      </c>
      <c r="M957" s="13" t="str">
        <f t="shared" si="10"/>
        <v/>
      </c>
    </row>
    <row r="958" spans="1:13">
      <c r="A958">
        <f t="shared" si="11"/>
        <v>5.0000000000000037E-2</v>
      </c>
      <c r="F958">
        <f t="shared" si="12"/>
        <v>-2.3592959999999468</v>
      </c>
      <c r="G958">
        <f t="shared" si="13"/>
        <v>-35.77708763999663</v>
      </c>
      <c r="H958">
        <f t="shared" si="14"/>
        <v>-33.417791639996686</v>
      </c>
      <c r="K958" s="13"/>
      <c r="L958" s="13">
        <f t="shared" si="15"/>
        <v>5.0000000000000037E-2</v>
      </c>
      <c r="M958" s="13" t="str">
        <f t="shared" si="10"/>
        <v/>
      </c>
    </row>
    <row r="959" spans="1:13">
      <c r="A959">
        <f t="shared" si="11"/>
        <v>5.1000000000000038E-2</v>
      </c>
      <c r="F959">
        <f t="shared" si="12"/>
        <v>4.1359748711932549E-2</v>
      </c>
      <c r="G959">
        <f t="shared" si="13"/>
        <v>-36.054764129514524</v>
      </c>
      <c r="H959">
        <f t="shared" si="14"/>
        <v>-36.09612387822645</v>
      </c>
      <c r="K959" s="13"/>
      <c r="L959" s="13">
        <f t="shared" si="15"/>
        <v>5.1000000000000038E-2</v>
      </c>
      <c r="M959" s="13" t="str">
        <f t="shared" si="10"/>
        <v/>
      </c>
    </row>
    <row r="960" spans="1:13">
      <c r="A960">
        <f t="shared" si="11"/>
        <v>5.2000000000000039E-2</v>
      </c>
      <c r="F960">
        <f t="shared" si="12"/>
        <v>2.3517652073081532</v>
      </c>
      <c r="G960">
        <f t="shared" si="13"/>
        <v>-36.315549168922345</v>
      </c>
      <c r="H960">
        <f t="shared" si="14"/>
        <v>-38.667314376230493</v>
      </c>
      <c r="K960" s="13"/>
      <c r="L960" s="13">
        <f t="shared" si="15"/>
        <v>5.2000000000000039E-2</v>
      </c>
      <c r="M960" s="13" t="str">
        <f t="shared" si="10"/>
        <v/>
      </c>
    </row>
    <row r="961" spans="1:13">
      <c r="A961">
        <f t="shared" si="11"/>
        <v>5.300000000000004E-2</v>
      </c>
      <c r="F961">
        <f t="shared" si="12"/>
        <v>4.5678682323149564</v>
      </c>
      <c r="G961">
        <f t="shared" si="13"/>
        <v>-36.559734326162925</v>
      </c>
      <c r="H961">
        <f t="shared" si="14"/>
        <v>-41.127602558477882</v>
      </c>
      <c r="K961" s="13"/>
      <c r="L961" s="13">
        <f t="shared" si="15"/>
        <v>5.300000000000004E-2</v>
      </c>
      <c r="M961" s="13" t="str">
        <f t="shared" si="10"/>
        <v/>
      </c>
    </row>
    <row r="962" spans="1:13">
      <c r="A962">
        <f t="shared" si="11"/>
        <v>5.4000000000000041E-2</v>
      </c>
      <c r="F962">
        <f t="shared" si="12"/>
        <v>6.686385502337572</v>
      </c>
      <c r="G962">
        <f t="shared" si="13"/>
        <v>-36.787621147017951</v>
      </c>
      <c r="H962">
        <f t="shared" si="14"/>
        <v>-43.474006649355523</v>
      </c>
      <c r="K962" s="13"/>
      <c r="L962" s="13">
        <f t="shared" si="15"/>
        <v>5.4000000000000041E-2</v>
      </c>
      <c r="M962" s="13" t="str">
        <f t="shared" si="10"/>
        <v/>
      </c>
    </row>
    <row r="963" spans="1:13">
      <c r="A963">
        <f t="shared" si="11"/>
        <v>5.5000000000000042E-2</v>
      </c>
      <c r="F963">
        <f t="shared" si="12"/>
        <v>8.704763404735818</v>
      </c>
      <c r="G963">
        <f t="shared" si="13"/>
        <v>-36.999520136058031</v>
      </c>
      <c r="H963">
        <f t="shared" si="14"/>
        <v>-45.704283540793845</v>
      </c>
      <c r="K963" s="13"/>
      <c r="L963" s="13">
        <f t="shared" si="15"/>
        <v>5.5000000000000042E-2</v>
      </c>
      <c r="M963" s="13" t="str">
        <f t="shared" si="10"/>
        <v/>
      </c>
    </row>
    <row r="964" spans="1:13">
      <c r="A964">
        <f t="shared" si="11"/>
        <v>5.6000000000000043E-2</v>
      </c>
      <c r="F964">
        <f t="shared" si="12"/>
        <v>10.621136477337805</v>
      </c>
      <c r="G964">
        <f t="shared" si="13"/>
        <v>-37.195749766431426</v>
      </c>
      <c r="H964">
        <f t="shared" si="14"/>
        <v>-47.816886243769233</v>
      </c>
      <c r="K964" s="13"/>
      <c r="L964" s="13">
        <f t="shared" si="15"/>
        <v>5.6000000000000043E-2</v>
      </c>
      <c r="M964" s="13" t="str">
        <f t="shared" si="10"/>
        <v/>
      </c>
    </row>
    <row r="965" spans="1:13">
      <c r="A965">
        <f t="shared" si="11"/>
        <v>5.7000000000000044E-2</v>
      </c>
      <c r="F965">
        <f t="shared" si="12"/>
        <v>12.434284048146223</v>
      </c>
      <c r="G965">
        <f t="shared" si="13"/>
        <v>-37.3766355204028</v>
      </c>
      <c r="H965">
        <f t="shared" si="14"/>
        <v>-49.810919568549025</v>
      </c>
      <c r="K965" s="13"/>
      <c r="L965" s="13">
        <f t="shared" si="15"/>
        <v>5.7000000000000044E-2</v>
      </c>
      <c r="M965" s="13" t="str">
        <f t="shared" si="10"/>
        <v/>
      </c>
    </row>
    <row r="966" spans="1:13">
      <c r="A966">
        <f t="shared" si="11"/>
        <v>5.8000000000000045E-2</v>
      </c>
      <c r="F966">
        <f t="shared" si="12"/>
        <v>14.14358566834618</v>
      </c>
      <c r="G966">
        <f t="shared" si="13"/>
        <v>-37.542508962275214</v>
      </c>
      <c r="H966">
        <f t="shared" si="14"/>
        <v>-51.686094630621383</v>
      </c>
      <c r="K966" s="13"/>
      <c r="L966" s="13">
        <f t="shared" si="15"/>
        <v>5.8000000000000045E-2</v>
      </c>
      <c r="M966" s="13" t="str">
        <f t="shared" si="10"/>
        <v/>
      </c>
    </row>
    <row r="967" spans="1:13">
      <c r="A967">
        <f t="shared" si="11"/>
        <v>5.9000000000000045E-2</v>
      </c>
      <c r="F967">
        <f t="shared" si="12"/>
        <v>15.748975883794024</v>
      </c>
      <c r="G967">
        <f t="shared" si="13"/>
        <v>-37.693706845062387</v>
      </c>
      <c r="H967">
        <f t="shared" si="14"/>
        <v>-53.442682728856411</v>
      </c>
      <c r="K967" s="13"/>
      <c r="L967" s="13">
        <f t="shared" si="15"/>
        <v>5.9000000000000045E-2</v>
      </c>
      <c r="M967" s="13" t="str">
        <f t="shared" si="10"/>
        <v/>
      </c>
    </row>
    <row r="968" spans="1:13">
      <c r="A968">
        <f t="shared" si="11"/>
        <v>6.0000000000000046E-2</v>
      </c>
      <c r="F968">
        <f t="shared" si="12"/>
        <v>17.250898838628387</v>
      </c>
      <c r="G968">
        <f t="shared" si="13"/>
        <v>-37.83057025202401</v>
      </c>
      <c r="H968">
        <f t="shared" si="14"/>
        <v>-55.081469090652398</v>
      </c>
      <c r="K968" s="13"/>
      <c r="L968" s="13">
        <f t="shared" si="15"/>
        <v>6.0000000000000046E-2</v>
      </c>
      <c r="M968" s="13" t="str">
        <f t="shared" si="10"/>
        <v/>
      </c>
    </row>
    <row r="969" spans="1:13">
      <c r="A969">
        <f t="shared" si="11"/>
        <v>6.1000000000000047E-2</v>
      </c>
      <c r="F969">
        <f t="shared" si="12"/>
        <v>18.650263152654997</v>
      </c>
      <c r="G969">
        <f t="shared" si="13"/>
        <v>-37.953443773936506</v>
      </c>
      <c r="H969">
        <f t="shared" si="14"/>
        <v>-56.603706926591499</v>
      </c>
      <c r="K969" s="13"/>
      <c r="L969" s="13">
        <f t="shared" si="15"/>
        <v>6.1000000000000047E-2</v>
      </c>
      <c r="M969" s="13" t="str">
        <f t="shared" si="10"/>
        <v/>
      </c>
    </row>
    <row r="970" spans="1:13">
      <c r="A970">
        <f t="shared" si="11"/>
        <v>6.2000000000000048E-2</v>
      </c>
      <c r="F970">
        <f t="shared" si="12"/>
        <v>19.94839746256061</v>
      </c>
      <c r="G970">
        <f t="shared" si="13"/>
        <v>-38.062674722744532</v>
      </c>
      <c r="H970">
        <f t="shared" si="14"/>
        <v>-58.011072185305139</v>
      </c>
      <c r="K970" s="13"/>
      <c r="L970" s="13">
        <f t="shared" si="15"/>
        <v>6.2000000000000048E-2</v>
      </c>
      <c r="M970" s="13" t="str">
        <f t="shared" si="10"/>
        <v/>
      </c>
    </row>
    <row r="971" spans="1:13">
      <c r="A971">
        <f t="shared" si="11"/>
        <v>6.3000000000000042E-2</v>
      </c>
      <c r="F971">
        <f t="shared" si="12"/>
        <v>21.147006966520422</v>
      </c>
      <c r="G971">
        <f t="shared" si="13"/>
        <v>-38.158612382026192</v>
      </c>
      <c r="H971">
        <f t="shared" si="14"/>
        <v>-59.305619348546607</v>
      </c>
      <c r="K971" s="13"/>
      <c r="L971" s="13">
        <f t="shared" si="15"/>
        <v>6.3000000000000042E-2</v>
      </c>
      <c r="M971" s="13" t="str">
        <f t="shared" si="10"/>
        <v/>
      </c>
    </row>
    <row r="972" spans="1:13">
      <c r="A972">
        <f t="shared" si="11"/>
        <v>6.4000000000000043E-2</v>
      </c>
      <c r="F972">
        <f t="shared" ref="F972:F1003" si="16">($A972/$A1164)*C1164</f>
        <v>22.248131262991933</v>
      </c>
      <c r="G972">
        <f t="shared" ref="G972:G1003" si="17">($A972/$A1164)*D1164</f>
        <v>-38.241607294506757</v>
      </c>
      <c r="H972">
        <f t="shared" ref="H972:H1003" si="18">($A972/$A1164)*E1164</f>
        <v>-60.48973855749869</v>
      </c>
      <c r="K972" s="13"/>
      <c r="L972" s="13">
        <f t="shared" ref="L972:L1003" si="19">IF(H973&lt;H972,A972,"")</f>
        <v>6.4000000000000043E-2</v>
      </c>
      <c r="M972" s="13" t="str">
        <f t="shared" si="10"/>
        <v/>
      </c>
    </row>
    <row r="973" spans="1:13">
      <c r="A973">
        <f t="shared" si="11"/>
        <v>6.5000000000000044E-2</v>
      </c>
      <c r="F973">
        <f t="shared" si="16"/>
        <v>23.254103727923784</v>
      </c>
      <c r="G973">
        <f t="shared" si="17"/>
        <v>-38.312010586672329</v>
      </c>
      <c r="H973">
        <f t="shared" si="18"/>
        <v>-61.56611431459612</v>
      </c>
      <c r="K973" s="13"/>
      <c r="L973" s="13">
        <f t="shared" si="19"/>
        <v>6.5000000000000044E-2</v>
      </c>
      <c r="M973" s="13" t="str">
        <f t="shared" ref="M973:M1036" si="20">IF(AND(H973&gt;0,H974&lt;0),A973,"")</f>
        <v/>
      </c>
    </row>
    <row r="974" spans="1:13">
      <c r="A974">
        <f t="shared" si="11"/>
        <v>6.6000000000000045E-2</v>
      </c>
      <c r="F974">
        <f t="shared" si="16"/>
        <v>24.167512630641301</v>
      </c>
      <c r="G974">
        <f t="shared" si="17"/>
        <v>-38.370173330366285</v>
      </c>
      <c r="H974">
        <f t="shared" si="18"/>
        <v>-62.53768596100759</v>
      </c>
      <c r="K974" s="13"/>
      <c r="L974" s="13">
        <f t="shared" si="19"/>
        <v>6.6000000000000045E-2</v>
      </c>
      <c r="M974" s="13" t="str">
        <f t="shared" si="20"/>
        <v/>
      </c>
    </row>
    <row r="975" spans="1:13">
      <c r="A975">
        <f t="shared" ref="A975:A1038" si="21">A974+0.001</f>
        <v>6.7000000000000046E-2</v>
      </c>
      <c r="F975">
        <f t="shared" si="16"/>
        <v>24.991164147596731</v>
      </c>
      <c r="G975">
        <f t="shared" si="17"/>
        <v>-38.416445941096548</v>
      </c>
      <c r="H975">
        <f t="shared" si="18"/>
        <v>-63.407610088693275</v>
      </c>
      <c r="K975" s="13"/>
      <c r="L975" s="13">
        <f t="shared" si="19"/>
        <v>6.7000000000000046E-2</v>
      </c>
      <c r="M975" s="13" t="str">
        <f t="shared" si="20"/>
        <v/>
      </c>
    </row>
    <row r="976" spans="1:13">
      <c r="A976">
        <f t="shared" si="21"/>
        <v>6.8000000000000047E-2</v>
      </c>
      <c r="F976">
        <f t="shared" si="16"/>
        <v>25.728047395194203</v>
      </c>
      <c r="G976">
        <f t="shared" si="17"/>
        <v>-38.451177612642169</v>
      </c>
      <c r="H976">
        <f t="shared" si="18"/>
        <v>-64.179225007836365</v>
      </c>
      <c r="K976" s="13"/>
      <c r="L976" s="13">
        <f t="shared" si="19"/>
        <v>6.8000000000000047E-2</v>
      </c>
      <c r="M976" s="13" t="str">
        <f t="shared" si="20"/>
        <v/>
      </c>
    </row>
    <row r="977" spans="1:13">
      <c r="A977">
        <f t="shared" si="21"/>
        <v>6.9000000000000047E-2</v>
      </c>
      <c r="F977">
        <f t="shared" si="16"/>
        <v>26.381301568144337</v>
      </c>
      <c r="G977">
        <f t="shared" si="17"/>
        <v>-38.474715787421125</v>
      </c>
      <c r="H977">
        <f t="shared" si="18"/>
        <v>-64.856017355565456</v>
      </c>
      <c r="K977" s="13"/>
      <c r="L977" s="13">
        <f t="shared" si="19"/>
        <v>6.9000000000000047E-2</v>
      </c>
      <c r="M977" s="13" t="str">
        <f t="shared" si="20"/>
        <v/>
      </c>
    </row>
    <row r="978" spans="1:13">
      <c r="A978">
        <f t="shared" si="21"/>
        <v>7.0000000000000048E-2</v>
      </c>
      <c r="F978">
        <f t="shared" si="16"/>
        <v>26.954185238330904</v>
      </c>
      <c r="G978">
        <f t="shared" si="17"/>
        <v>-38.487405661968339</v>
      </c>
      <c r="H978">
        <f t="shared" si="18"/>
        <v>-65.441590900299246</v>
      </c>
      <c r="K978" s="13"/>
      <c r="L978" s="13">
        <f t="shared" si="19"/>
        <v>7.0000000000000048E-2</v>
      </c>
      <c r="M978" s="13" t="str">
        <f t="shared" si="20"/>
        <v/>
      </c>
    </row>
    <row r="979" spans="1:13">
      <c r="A979">
        <f t="shared" si="21"/>
        <v>7.1000000000000049E-2</v>
      </c>
      <c r="F979">
        <f t="shared" si="16"/>
        <v>27.450047840974513</v>
      </c>
      <c r="G979">
        <f t="shared" si="17"/>
        <v>-38.489589726773254</v>
      </c>
      <c r="H979">
        <f t="shared" si="18"/>
        <v>-65.939637567747766</v>
      </c>
      <c r="K979" s="13"/>
      <c r="L979" s="13">
        <f t="shared" si="19"/>
        <v>7.1000000000000049E-2</v>
      </c>
      <c r="M979" s="13" t="str">
        <f t="shared" si="20"/>
        <v/>
      </c>
    </row>
    <row r="980" spans="1:13">
      <c r="A980">
        <f t="shared" si="21"/>
        <v>7.200000000000005E-2</v>
      </c>
      <c r="F980">
        <f t="shared" si="16"/>
        <v>27.87230334990813</v>
      </c>
      <c r="G980">
        <f t="shared" si="17"/>
        <v>-38.481607339638813</v>
      </c>
      <c r="H980">
        <f t="shared" si="18"/>
        <v>-66.35391068954695</v>
      </c>
      <c r="K980" s="13"/>
      <c r="L980" s="13">
        <f t="shared" si="19"/>
        <v>7.200000000000005E-2</v>
      </c>
      <c r="M980" s="13" t="str">
        <f t="shared" si="20"/>
        <v/>
      </c>
    </row>
    <row r="981" spans="1:13">
      <c r="A981">
        <f t="shared" si="21"/>
        <v>7.3000000000000051E-2</v>
      </c>
      <c r="F981">
        <f t="shared" si="16"/>
        <v>28.224406121934951</v>
      </c>
      <c r="G981">
        <f t="shared" si="17"/>
        <v>-38.463794331647954</v>
      </c>
      <c r="H981">
        <f t="shared" si="18"/>
        <v>-66.688200453582908</v>
      </c>
      <c r="K981" s="13"/>
      <c r="L981" s="13">
        <f t="shared" si="19"/>
        <v>7.3000000000000051E-2</v>
      </c>
      <c r="M981" s="13" t="str">
        <f t="shared" si="20"/>
        <v/>
      </c>
    </row>
    <row r="982" spans="1:13">
      <c r="A982">
        <f t="shared" si="21"/>
        <v>7.4000000000000052E-2</v>
      </c>
      <c r="F982">
        <f t="shared" si="16"/>
        <v>28.509828871393712</v>
      </c>
      <c r="G982">
        <f t="shared" si="17"/>
        <v>-38.436482644759273</v>
      </c>
      <c r="H982">
        <f t="shared" si="18"/>
        <v>-66.946311516152988</v>
      </c>
      <c r="K982" s="13"/>
      <c r="L982" s="13">
        <f t="shared" si="19"/>
        <v>7.4000000000000052E-2</v>
      </c>
      <c r="M982" s="13" t="str">
        <f t="shared" si="20"/>
        <v/>
      </c>
    </row>
    <row r="983" spans="1:13">
      <c r="A983">
        <f t="shared" si="21"/>
        <v>7.5000000000000053E-2</v>
      </c>
      <c r="F983">
        <f t="shared" si="16"/>
        <v>28.732042720051194</v>
      </c>
      <c r="G983">
        <f t="shared" si="17"/>
        <v>-38.399999999999977</v>
      </c>
      <c r="H983">
        <f t="shared" si="18"/>
        <v>-67.132042720051174</v>
      </c>
      <c r="K983" s="13"/>
      <c r="L983" s="13">
        <f t="shared" si="19"/>
        <v>7.5000000000000053E-2</v>
      </c>
      <c r="M983" s="13" t="str">
        <f t="shared" si="20"/>
        <v/>
      </c>
    </row>
    <row r="984" spans="1:13">
      <c r="A984">
        <f t="shared" si="21"/>
        <v>7.6000000000000054E-2</v>
      </c>
      <c r="F984">
        <f t="shared" si="16"/>
        <v>28.894499254100115</v>
      </c>
      <c r="G984">
        <f t="shared" si="17"/>
        <v>-38.354669595179864</v>
      </c>
      <c r="H984">
        <f t="shared" si="18"/>
        <v>-67.249168849279982</v>
      </c>
      <c r="K984" s="13"/>
      <c r="L984" s="13">
        <f t="shared" si="19"/>
        <v>7.6000000000000054E-2</v>
      </c>
      <c r="M984" s="13" t="str">
        <f t="shared" si="20"/>
        <v/>
      </c>
    </row>
    <row r="985" spans="1:13">
      <c r="A985">
        <f t="shared" si="21"/>
        <v>7.7000000000000055E-2</v>
      </c>
      <c r="F985">
        <f t="shared" si="16"/>
        <v>29.000614509169917</v>
      </c>
      <c r="G985">
        <f t="shared" si="17"/>
        <v>-38.300809831015599</v>
      </c>
      <c r="H985">
        <f t="shared" si="18"/>
        <v>-67.30142434018552</v>
      </c>
      <c r="K985" s="13"/>
      <c r="L985" s="13" t="str">
        <f t="shared" si="19"/>
        <v/>
      </c>
      <c r="M985" s="13" t="str">
        <f t="shared" si="20"/>
        <v/>
      </c>
    </row>
    <row r="986" spans="1:13">
      <c r="A986">
        <f t="shared" si="21"/>
        <v>7.8000000000000055E-2</v>
      </c>
      <c r="F986">
        <f t="shared" si="16"/>
        <v>29.053754795660613</v>
      </c>
      <c r="G986">
        <f t="shared" si="17"/>
        <v>-38.238734064528522</v>
      </c>
      <c r="H986">
        <f t="shared" si="18"/>
        <v>-67.292488860189124</v>
      </c>
      <c r="K986" s="13"/>
      <c r="L986" s="13" t="str">
        <f t="shared" si="19"/>
        <v/>
      </c>
      <c r="M986" s="13" t="str">
        <f t="shared" si="20"/>
        <v/>
      </c>
    </row>
    <row r="987" spans="1:13">
      <c r="A987">
        <f t="shared" si="21"/>
        <v>7.9000000000000056E-2</v>
      </c>
      <c r="F987">
        <f t="shared" si="16"/>
        <v>29.0572242701801</v>
      </c>
      <c r="G987">
        <f t="shared" si="17"/>
        <v>-38.168750388561044</v>
      </c>
      <c r="H987">
        <f t="shared" si="18"/>
        <v>-67.225974658741137</v>
      </c>
      <c r="K987" s="13"/>
      <c r="L987" s="13" t="str">
        <f t="shared" si="19"/>
        <v/>
      </c>
      <c r="M987" s="13" t="str">
        <f t="shared" si="20"/>
        <v/>
      </c>
    </row>
    <row r="988" spans="1:13">
      <c r="A988">
        <f t="shared" si="21"/>
        <v>8.0000000000000057E-2</v>
      </c>
      <c r="F988">
        <f t="shared" si="16"/>
        <v>29.014254154199925</v>
      </c>
      <c r="G988">
        <f t="shared" si="17"/>
        <v>-38.091161436245358</v>
      </c>
      <c r="H988">
        <f t="shared" si="18"/>
        <v>-67.105415590445276</v>
      </c>
      <c r="K988" s="13"/>
      <c r="L988" s="13" t="str">
        <f t="shared" si="19"/>
        <v/>
      </c>
      <c r="M988" s="13" t="str">
        <f t="shared" si="20"/>
        <v/>
      </c>
    </row>
    <row r="989" spans="1:13">
      <c r="A989">
        <f t="shared" si="21"/>
        <v>8.1000000000000058E-2</v>
      </c>
      <c r="F989">
        <f t="shared" si="16"/>
        <v>28.927993498043783</v>
      </c>
      <c r="G989">
        <f t="shared" si="17"/>
        <v>-38.00626420925466</v>
      </c>
      <c r="H989">
        <f t="shared" si="18"/>
        <v>-66.934257707298443</v>
      </c>
      <c r="K989" s="13"/>
      <c r="L989" s="13" t="str">
        <f t="shared" si="19"/>
        <v/>
      </c>
      <c r="M989" s="13" t="str">
        <f t="shared" si="20"/>
        <v/>
      </c>
    </row>
    <row r="990" spans="1:13">
      <c r="A990">
        <f t="shared" si="21"/>
        <v>8.2000000000000059E-2</v>
      </c>
      <c r="F990">
        <f t="shared" si="16"/>
        <v>28.801501386790932</v>
      </c>
      <c r="G990">
        <f t="shared" si="17"/>
        <v>-37.914349928668173</v>
      </c>
      <c r="H990">
        <f t="shared" si="18"/>
        <v>-66.715851315459105</v>
      </c>
      <c r="K990" s="13"/>
      <c r="L990" s="13" t="str">
        <f t="shared" si="19"/>
        <v/>
      </c>
      <c r="M990" s="13" t="str">
        <f t="shared" si="20"/>
        <v/>
      </c>
    </row>
    <row r="991" spans="1:13">
      <c r="A991">
        <f t="shared" si="21"/>
        <v>8.300000000000006E-2</v>
      </c>
      <c r="F991">
        <f t="shared" si="16"/>
        <v>28.637740484429031</v>
      </c>
      <c r="G991">
        <f t="shared" si="17"/>
        <v>-37.815703907288942</v>
      </c>
      <c r="H991">
        <f t="shared" si="18"/>
        <v>-66.45344439171798</v>
      </c>
      <c r="K991" s="13"/>
      <c r="L991" s="13" t="str">
        <f t="shared" si="19"/>
        <v/>
      </c>
      <c r="M991" s="13" t="str">
        <f t="shared" si="20"/>
        <v/>
      </c>
    </row>
    <row r="992" spans="1:13">
      <c r="A992">
        <f t="shared" si="21"/>
        <v>8.4000000000000061E-2</v>
      </c>
      <c r="F992">
        <f t="shared" si="16"/>
        <v>28.439571813448662</v>
      </c>
      <c r="G992">
        <f t="shared" si="17"/>
        <v>-37.71060544226507</v>
      </c>
      <c r="H992">
        <f t="shared" si="18"/>
        <v>-66.150177255713729</v>
      </c>
      <c r="K992" s="13"/>
      <c r="L992" s="13" t="str">
        <f t="shared" si="19"/>
        <v/>
      </c>
      <c r="M992" s="13" t="str">
        <f t="shared" si="20"/>
        <v/>
      </c>
    </row>
    <row r="993" spans="1:13">
      <c r="A993">
        <f t="shared" si="21"/>
        <v>8.5000000000000062E-2</v>
      </c>
      <c r="F993">
        <f t="shared" si="16"/>
        <v>28.20975066887269</v>
      </c>
      <c r="G993">
        <f t="shared" si="17"/>
        <v>-37.599327726881867</v>
      </c>
      <c r="H993">
        <f t="shared" si="18"/>
        <v>-65.809078395754554</v>
      </c>
      <c r="K993" s="13"/>
      <c r="L993" s="13" t="str">
        <f t="shared" si="19"/>
        <v/>
      </c>
      <c r="M993" s="13" t="str">
        <f t="shared" si="20"/>
        <v/>
      </c>
    </row>
    <row r="994" spans="1:13">
      <c r="A994">
        <f t="shared" si="21"/>
        <v>8.6000000000000063E-2</v>
      </c>
      <c r="F994">
        <f t="shared" si="16"/>
        <v>27.95092356830132</v>
      </c>
      <c r="G994">
        <f t="shared" si="17"/>
        <v>-37.482137780411996</v>
      </c>
      <c r="H994">
        <f t="shared" si="18"/>
        <v>-65.433061348713309</v>
      </c>
      <c r="K994" s="13"/>
      <c r="L994" s="13" t="str">
        <f t="shared" si="19"/>
        <v/>
      </c>
      <c r="M994" s="13" t="str">
        <f t="shared" si="20"/>
        <v/>
      </c>
    </row>
    <row r="995" spans="1:13">
      <c r="A995">
        <f t="shared" si="21"/>
        <v>8.7000000000000063E-2</v>
      </c>
      <c r="F995">
        <f t="shared" si="16"/>
        <v>27.665626142789236</v>
      </c>
      <c r="G995">
        <f t="shared" si="17"/>
        <v>-37.35929639493493</v>
      </c>
      <c r="H995">
        <f t="shared" si="18"/>
        <v>-65.024922537724166</v>
      </c>
      <c r="K995" s="13"/>
      <c r="L995" s="13" t="str">
        <f t="shared" si="19"/>
        <v/>
      </c>
      <c r="M995" s="13" t="str">
        <f t="shared" si="20"/>
        <v/>
      </c>
    </row>
    <row r="996" spans="1:13">
      <c r="A996">
        <f t="shared" si="21"/>
        <v>8.8000000000000064E-2</v>
      </c>
      <c r="F996">
        <f t="shared" si="16"/>
        <v>27.35628187712447</v>
      </c>
      <c r="G996">
        <f t="shared" si="17"/>
        <v>-37.231058098062704</v>
      </c>
      <c r="H996">
        <f t="shared" si="18"/>
        <v>-64.587339975187177</v>
      </c>
      <c r="K996" s="13"/>
      <c r="L996" s="13" t="str">
        <f t="shared" si="19"/>
        <v/>
      </c>
      <c r="M996" s="13" t="str">
        <f t="shared" si="20"/>
        <v/>
      </c>
    </row>
    <row r="997" spans="1:13">
      <c r="A997">
        <f t="shared" si="21"/>
        <v>8.9000000000000065E-2</v>
      </c>
      <c r="F997">
        <f t="shared" si="16"/>
        <v>27.025201612234795</v>
      </c>
      <c r="G997">
        <f t="shared" si="17"/>
        <v>-37.097671130538444</v>
      </c>
      <c r="H997">
        <f t="shared" si="18"/>
        <v>-64.122872742773239</v>
      </c>
      <c r="K997" s="13"/>
      <c r="L997" s="13" t="str">
        <f t="shared" si="19"/>
        <v/>
      </c>
      <c r="M997" s="13" t="str">
        <f t="shared" si="20"/>
        <v/>
      </c>
    </row>
    <row r="998" spans="1:13">
      <c r="A998">
        <f t="shared" si="21"/>
        <v>9.0000000000000066E-2</v>
      </c>
      <c r="F998">
        <f t="shared" si="16"/>
        <v>26.674583726901442</v>
      </c>
      <c r="G998">
        <f t="shared" si="17"/>
        <v>-36.95937743770439</v>
      </c>
      <c r="H998">
        <f t="shared" si="18"/>
        <v>-63.633961164605843</v>
      </c>
      <c r="K998" s="13"/>
      <c r="L998" s="13" t="str">
        <f t="shared" si="19"/>
        <v/>
      </c>
      <c r="M998" s="13" t="str">
        <f t="shared" si="20"/>
        <v/>
      </c>
    </row>
    <row r="999" spans="1:13">
      <c r="A999">
        <f t="shared" si="21"/>
        <v>9.1000000000000067E-2</v>
      </c>
      <c r="F999">
        <f t="shared" si="16"/>
        <v>26.306514920619779</v>
      </c>
      <c r="G999">
        <f t="shared" si="17"/>
        <v>-36.816412673868754</v>
      </c>
      <c r="H999">
        <f t="shared" si="18"/>
        <v>-63.122927594488537</v>
      </c>
      <c r="K999" s="13"/>
      <c r="L999" s="13" t="str">
        <f t="shared" si="19"/>
        <v/>
      </c>
      <c r="M999" s="13" t="str">
        <f t="shared" si="20"/>
        <v/>
      </c>
    </row>
    <row r="1000" spans="1:13">
      <c r="A1000">
        <f t="shared" si="21"/>
        <v>9.2000000000000068E-2</v>
      </c>
      <c r="F1000">
        <f t="shared" si="16"/>
        <v>25.922971524233986</v>
      </c>
      <c r="G1000">
        <f t="shared" si="17"/>
        <v>-36.669006218635346</v>
      </c>
      <c r="H1000">
        <f t="shared" si="18"/>
        <v>-62.591977742869339</v>
      </c>
      <c r="K1000" s="13"/>
      <c r="L1000" s="13" t="str">
        <f t="shared" si="19"/>
        <v/>
      </c>
      <c r="M1000" s="13" t="str">
        <f t="shared" si="20"/>
        <v/>
      </c>
    </row>
    <row r="1001" spans="1:13">
      <c r="A1001">
        <f t="shared" si="21"/>
        <v>9.3000000000000069E-2</v>
      </c>
      <c r="F1001">
        <f t="shared" si="16"/>
        <v>25.525821269811399</v>
      </c>
      <c r="G1001">
        <f t="shared" si="17"/>
        <v>-36.517381204293478</v>
      </c>
      <c r="H1001">
        <f t="shared" si="18"/>
        <v>-62.043202474104874</v>
      </c>
      <c r="K1001" s="13"/>
      <c r="L1001" s="13" t="str">
        <f t="shared" si="19"/>
        <v/>
      </c>
      <c r="M1001" s="13" t="str">
        <f t="shared" si="20"/>
        <v/>
      </c>
    </row>
    <row r="1002" spans="1:13">
      <c r="A1002">
        <f t="shared" si="21"/>
        <v>9.400000000000007E-2</v>
      </c>
      <c r="F1002">
        <f t="shared" si="16"/>
        <v>25.116825456059725</v>
      </c>
      <c r="G1002">
        <f t="shared" si="17"/>
        <v>-36.361754553402342</v>
      </c>
      <c r="H1002">
        <f t="shared" si="18"/>
        <v>-61.478580009462064</v>
      </c>
      <c r="K1002" s="13"/>
      <c r="L1002" s="13" t="str">
        <f t="shared" si="19"/>
        <v/>
      </c>
      <c r="M1002" s="13" t="str">
        <f t="shared" si="20"/>
        <v/>
      </c>
    </row>
    <row r="1003" spans="1:13">
      <c r="A1003">
        <f t="shared" si="21"/>
        <v>9.500000000000007E-2</v>
      </c>
      <c r="F1003">
        <f t="shared" si="16"/>
        <v>24.697641450368614</v>
      </c>
      <c r="G1003">
        <f t="shared" si="17"/>
        <v>-36.202337025739439</v>
      </c>
      <c r="H1003">
        <f t="shared" si="18"/>
        <v>-60.89997847610806</v>
      </c>
      <c r="K1003" s="13"/>
      <c r="L1003" s="13" t="str">
        <f t="shared" si="19"/>
        <v/>
      </c>
      <c r="M1003" s="13" t="str">
        <f t="shared" si="20"/>
        <v/>
      </c>
    </row>
    <row r="1004" spans="1:13">
      <c r="A1004">
        <f t="shared" si="21"/>
        <v>9.6000000000000071E-2</v>
      </c>
      <c r="F1004">
        <f t="shared" ref="F1004:F1035" si="22">($A1004/$A1196)*C1196</f>
        <v>24.269825473237695</v>
      </c>
      <c r="G1004">
        <f t="shared" ref="G1004:G1035" si="23">($A1004/$A1196)*D1196</f>
        <v>-36.039333273819373</v>
      </c>
      <c r="H1004">
        <f t="shared" ref="H1004:H1035" si="24">($A1004/$A1196)*E1196</f>
        <v>-60.309158747057069</v>
      </c>
      <c r="K1004" s="13"/>
      <c r="L1004" s="13" t="str">
        <f t="shared" ref="L1004:L1035" si="25">IF(H1005&lt;H1004,A1004,"")</f>
        <v/>
      </c>
      <c r="M1004" s="13" t="str">
        <f t="shared" si="20"/>
        <v/>
      </c>
    </row>
    <row r="1005" spans="1:13">
      <c r="A1005">
        <f t="shared" si="21"/>
        <v>9.7000000000000072E-2</v>
      </c>
      <c r="F1005">
        <f t="shared" si="22"/>
        <v>23.834835615399509</v>
      </c>
      <c r="G1005">
        <f t="shared" si="23"/>
        <v>-35.87294190622535</v>
      </c>
      <c r="H1005">
        <f t="shared" si="24"/>
        <v>-59.707777521624855</v>
      </c>
      <c r="K1005" s="13"/>
      <c r="L1005" s="13" t="str">
        <f t="shared" si="25"/>
        <v/>
      </c>
      <c r="M1005" s="13" t="str">
        <f t="shared" si="20"/>
        <v/>
      </c>
    </row>
    <row r="1006" spans="1:13">
      <c r="A1006">
        <f t="shared" si="21"/>
        <v>9.8000000000000073E-2</v>
      </c>
      <c r="F1006">
        <f t="shared" si="22"/>
        <v>23.394035042328866</v>
      </c>
      <c r="G1006">
        <f t="shared" si="23"/>
        <v>-35.703355558031852</v>
      </c>
      <c r="H1006">
        <f t="shared" si="24"/>
        <v>-59.097390600360718</v>
      </c>
      <c r="K1006" s="13"/>
      <c r="L1006" s="13" t="str">
        <f t="shared" si="25"/>
        <v/>
      </c>
      <c r="M1006" s="13" t="str">
        <f t="shared" si="20"/>
        <v/>
      </c>
    </row>
    <row r="1007" spans="1:13">
      <c r="A1007">
        <f t="shared" si="21"/>
        <v>9.9000000000000074E-2</v>
      </c>
      <c r="F1007">
        <f t="shared" si="22"/>
        <v>22.948695345031222</v>
      </c>
      <c r="G1007">
        <f t="shared" si="23"/>
        <v>-35.530760967633199</v>
      </c>
      <c r="H1007">
        <f t="shared" si="24"/>
        <v>-58.479456312664425</v>
      </c>
      <c r="K1007" s="13"/>
      <c r="L1007" s="13" t="str">
        <f t="shared" si="25"/>
        <v/>
      </c>
      <c r="M1007" s="13" t="str">
        <f t="shared" si="20"/>
        <v/>
      </c>
    </row>
    <row r="1008" spans="1:13">
      <c r="A1008">
        <f t="shared" si="21"/>
        <v>0.10000000000000007</v>
      </c>
      <c r="F1008">
        <f t="shared" si="22"/>
        <v>22.499999999999972</v>
      </c>
      <c r="G1008">
        <f t="shared" si="23"/>
        <v>-35.355339059327363</v>
      </c>
      <c r="H1008">
        <f t="shared" si="24"/>
        <v>-57.855339059327342</v>
      </c>
      <c r="K1008" s="13"/>
      <c r="L1008" s="13" t="str">
        <f t="shared" si="25"/>
        <v/>
      </c>
      <c r="M1008" s="13" t="str">
        <f t="shared" si="20"/>
        <v/>
      </c>
    </row>
    <row r="1009" spans="1:13">
      <c r="A1009">
        <f t="shared" si="21"/>
        <v>0.10100000000000008</v>
      </c>
      <c r="F1009">
        <f t="shared" si="22"/>
        <v>22.049047905021379</v>
      </c>
      <c r="G1009">
        <f t="shared" si="23"/>
        <v>-35.177265031040093</v>
      </c>
      <c r="H1009">
        <f t="shared" si="24"/>
        <v>-57.226312936061468</v>
      </c>
      <c r="K1009" s="13"/>
      <c r="L1009" s="13" t="str">
        <f t="shared" si="25"/>
        <v/>
      </c>
      <c r="M1009" s="13" t="str">
        <f t="shared" si="20"/>
        <v/>
      </c>
    </row>
    <row r="1010" spans="1:13">
      <c r="A1010">
        <f t="shared" si="21"/>
        <v>0.10200000000000008</v>
      </c>
      <c r="F1010">
        <f t="shared" si="22"/>
        <v>21.596856961070642</v>
      </c>
      <c r="G1010">
        <f t="shared" si="23"/>
        <v>-34.996708446607435</v>
      </c>
      <c r="H1010">
        <f t="shared" si="24"/>
        <v>-56.593565407678078</v>
      </c>
      <c r="K1010" s="13"/>
      <c r="L1010" s="13" t="str">
        <f t="shared" si="25"/>
        <v/>
      </c>
      <c r="M1010" s="13" t="str">
        <f t="shared" si="20"/>
        <v/>
      </c>
    </row>
    <row r="1011" spans="1:13">
      <c r="A1011">
        <f t="shared" si="21"/>
        <v>0.10300000000000008</v>
      </c>
      <c r="F1011">
        <f t="shared" si="22"/>
        <v>21.144367673887896</v>
      </c>
      <c r="G1011">
        <f t="shared" si="23"/>
        <v>-34.813833332068732</v>
      </c>
      <c r="H1011">
        <f t="shared" si="24"/>
        <v>-55.958201005956631</v>
      </c>
      <c r="K1011" s="13"/>
      <c r="L1011" s="13" t="str">
        <f t="shared" si="25"/>
        <v/>
      </c>
      <c r="M1011" s="13" t="str">
        <f t="shared" si="20"/>
        <v/>
      </c>
    </row>
    <row r="1012" spans="1:13">
      <c r="A1012">
        <f t="shared" si="21"/>
        <v>0.10400000000000008</v>
      </c>
      <c r="F1012">
        <f t="shared" si="22"/>
        <v>20.692446751941002</v>
      </c>
      <c r="G1012">
        <f t="shared" si="23"/>
        <v>-34.628798275454251</v>
      </c>
      <c r="H1012">
        <f t="shared" si="24"/>
        <v>-55.32124502739525</v>
      </c>
      <c r="K1012" s="13"/>
      <c r="L1012" s="13" t="str">
        <f t="shared" si="25"/>
        <v/>
      </c>
      <c r="M1012" s="13" t="str">
        <f t="shared" si="20"/>
        <v/>
      </c>
    </row>
    <row r="1013" spans="1:13">
      <c r="A1013">
        <f t="shared" si="21"/>
        <v>0.10500000000000008</v>
      </c>
      <c r="F1013">
        <f t="shared" si="22"/>
        <v>20.241890680379253</v>
      </c>
      <c r="G1013">
        <f t="shared" si="23"/>
        <v>-34.441756529582982</v>
      </c>
      <c r="H1013">
        <f t="shared" si="24"/>
        <v>-54.683647209962238</v>
      </c>
      <c r="K1013" s="13"/>
      <c r="L1013" s="13" t="str">
        <f t="shared" si="25"/>
        <v/>
      </c>
      <c r="M1013" s="13" t="str">
        <f t="shared" si="20"/>
        <v/>
      </c>
    </row>
    <row r="1014" spans="1:13">
      <c r="A1014">
        <f t="shared" si="21"/>
        <v>0.10600000000000008</v>
      </c>
      <c r="F1014">
        <f t="shared" si="22"/>
        <v>19.793429253260385</v>
      </c>
      <c r="G1014">
        <f t="shared" si="23"/>
        <v>-34.252856117416748</v>
      </c>
      <c r="H1014">
        <f t="shared" si="24"/>
        <v>-54.046285370677126</v>
      </c>
      <c r="K1014" s="13"/>
      <c r="L1014" s="13" t="str">
        <f t="shared" si="25"/>
        <v/>
      </c>
      <c r="M1014" s="13" t="str">
        <f t="shared" si="20"/>
        <v/>
      </c>
    </row>
    <row r="1015" spans="1:13">
      <c r="A1015">
        <f t="shared" si="21"/>
        <v>0.10700000000000008</v>
      </c>
      <c r="F1015">
        <f t="shared" si="22"/>
        <v>19.347729048798612</v>
      </c>
      <c r="G1015">
        <f t="shared" si="23"/>
        <v>-34.06223993954562</v>
      </c>
      <c r="H1015">
        <f t="shared" si="24"/>
        <v>-53.409968988344225</v>
      </c>
      <c r="K1015" s="13"/>
      <c r="L1015" s="13" t="str">
        <f t="shared" si="25"/>
        <v/>
      </c>
      <c r="M1015" s="13" t="str">
        <f t="shared" si="20"/>
        <v/>
      </c>
    </row>
    <row r="1016" spans="1:13">
      <c r="A1016">
        <f t="shared" si="21"/>
        <v>0.10800000000000008</v>
      </c>
      <c r="F1016">
        <f t="shared" si="22"/>
        <v>18.905396834642996</v>
      </c>
      <c r="G1016">
        <f t="shared" si="23"/>
        <v>-33.870045883408828</v>
      </c>
      <c r="H1016">
        <f t="shared" si="24"/>
        <v>-52.775442718051828</v>
      </c>
      <c r="K1016" s="13"/>
      <c r="L1016" s="13" t="str">
        <f t="shared" si="25"/>
        <v/>
      </c>
      <c r="M1016" s="13" t="str">
        <f t="shared" si="20"/>
        <v/>
      </c>
    </row>
    <row r="1017" spans="1:13">
      <c r="A1017">
        <f t="shared" si="21"/>
        <v>0.10900000000000008</v>
      </c>
      <c r="F1017">
        <f t="shared" si="22"/>
        <v>18.46698289225726</v>
      </c>
      <c r="G1017">
        <f t="shared" si="23"/>
        <v>-33.676406933881459</v>
      </c>
      <c r="H1017">
        <f t="shared" si="24"/>
        <v>-52.14338982613873</v>
      </c>
      <c r="K1017" s="13"/>
      <c r="L1017" s="13" t="str">
        <f t="shared" si="25"/>
        <v/>
      </c>
      <c r="M1017" s="13" t="str">
        <f t="shared" si="20"/>
        <v/>
      </c>
    </row>
    <row r="1018" spans="1:13">
      <c r="A1018">
        <f t="shared" si="21"/>
        <v>0.11000000000000008</v>
      </c>
      <c r="F1018">
        <f t="shared" si="22"/>
        <v>18.032984251349248</v>
      </c>
      <c r="G1018">
        <f t="shared" si="23"/>
        <v>-33.481451284884294</v>
      </c>
      <c r="H1018">
        <f t="shared" si="24"/>
        <v>-51.514435536233549</v>
      </c>
      <c r="K1018" s="13"/>
      <c r="L1018" s="13" t="str">
        <f t="shared" si="25"/>
        <v/>
      </c>
      <c r="M1018" s="13" t="str">
        <f t="shared" si="20"/>
        <v/>
      </c>
    </row>
    <row r="1019" spans="1:13">
      <c r="A1019">
        <f t="shared" si="21"/>
        <v>0.11100000000000008</v>
      </c>
      <c r="F1019">
        <f t="shared" si="22"/>
        <v>17.603847826994063</v>
      </c>
      <c r="G1019">
        <f t="shared" si="23"/>
        <v>-33.285302451698421</v>
      </c>
      <c r="H1019">
        <f t="shared" si="24"/>
        <v>-50.889150278692483</v>
      </c>
      <c r="K1019" s="13"/>
      <c r="L1019" s="13" t="str">
        <f t="shared" si="25"/>
        <v/>
      </c>
      <c r="M1019" s="13" t="str">
        <f t="shared" si="20"/>
        <v/>
      </c>
    </row>
    <row r="1020" spans="1:13">
      <c r="A1020">
        <f t="shared" si="21"/>
        <v>0.11200000000000009</v>
      </c>
      <c r="F1020">
        <f t="shared" si="22"/>
        <v>17.179973453624655</v>
      </c>
      <c r="G1020">
        <f t="shared" si="23"/>
        <v>-33.088079383690307</v>
      </c>
      <c r="H1020">
        <f t="shared" si="24"/>
        <v>-50.268052837314968</v>
      </c>
      <c r="K1020" s="13"/>
      <c r="L1020" s="13" t="str">
        <f t="shared" si="25"/>
        <v/>
      </c>
      <c r="M1020" s="13" t="str">
        <f t="shared" si="20"/>
        <v/>
      </c>
    </row>
    <row r="1021" spans="1:13">
      <c r="A1021">
        <f t="shared" si="21"/>
        <v>0.11300000000000009</v>
      </c>
      <c r="F1021">
        <f t="shared" si="22"/>
        <v>16.761716811435271</v>
      </c>
      <c r="G1021">
        <f t="shared" si="23"/>
        <v>-32.889896577176131</v>
      </c>
      <c r="H1021">
        <f t="shared" si="24"/>
        <v>-49.651613388611395</v>
      </c>
      <c r="K1021" s="13"/>
      <c r="L1021" s="13" t="str">
        <f t="shared" si="25"/>
        <v/>
      </c>
      <c r="M1021" s="13" t="str">
        <f t="shared" si="20"/>
        <v/>
      </c>
    </row>
    <row r="1022" spans="1:13">
      <c r="A1022">
        <f t="shared" si="21"/>
        <v>0.11400000000000009</v>
      </c>
      <c r="F1022">
        <f t="shared" si="22"/>
        <v>16.349392241965642</v>
      </c>
      <c r="G1022">
        <f t="shared" si="23"/>
        <v>-32.690864188175077</v>
      </c>
      <c r="H1022">
        <f t="shared" si="24"/>
        <v>-49.040256430140722</v>
      </c>
      <c r="K1022" s="13"/>
      <c r="L1022" s="13" t="str">
        <f t="shared" si="25"/>
        <v/>
      </c>
      <c r="M1022" s="13" t="str">
        <f t="shared" si="20"/>
        <v/>
      </c>
    </row>
    <row r="1023" spans="1:13">
      <c r="A1023">
        <f t="shared" si="21"/>
        <v>0.11500000000000009</v>
      </c>
      <c r="F1023">
        <f t="shared" si="22"/>
        <v>15.943275450721435</v>
      </c>
      <c r="G1023">
        <f t="shared" si="23"/>
        <v>-32.491088144822562</v>
      </c>
      <c r="H1023">
        <f t="shared" si="24"/>
        <v>-48.434363595543999</v>
      </c>
      <c r="K1023" s="13"/>
      <c r="L1023" s="13" t="str">
        <f t="shared" si="25"/>
        <v/>
      </c>
      <c r="M1023" s="13" t="str">
        <f t="shared" si="20"/>
        <v/>
      </c>
    </row>
    <row r="1024" spans="1:13">
      <c r="A1024">
        <f t="shared" si="21"/>
        <v>0.11600000000000009</v>
      </c>
      <c r="F1024">
        <f t="shared" si="22"/>
        <v>15.54360609564471</v>
      </c>
      <c r="G1024">
        <f t="shared" si="23"/>
        <v>-32.290670259233302</v>
      </c>
      <c r="H1024">
        <f t="shared" si="24"/>
        <v>-47.834276354878014</v>
      </c>
      <c r="K1024" s="13"/>
      <c r="L1024" s="13" t="str">
        <f t="shared" si="25"/>
        <v/>
      </c>
      <c r="M1024" s="13" t="str">
        <f t="shared" si="20"/>
        <v/>
      </c>
    </row>
    <row r="1025" spans="1:13">
      <c r="A1025">
        <f t="shared" si="21"/>
        <v>0.11700000000000009</v>
      </c>
      <c r="F1025">
        <f t="shared" si="22"/>
        <v>15.1505902610904</v>
      </c>
      <c r="G1025">
        <f t="shared" si="23"/>
        <v>-32.089708338623083</v>
      </c>
      <c r="H1025">
        <f t="shared" si="24"/>
        <v>-47.240298599713476</v>
      </c>
      <c r="K1025" s="13"/>
      <c r="L1025" s="13" t="str">
        <f t="shared" si="25"/>
        <v/>
      </c>
      <c r="M1025" s="13" t="str">
        <f t="shared" si="20"/>
        <v/>
      </c>
    </row>
    <row r="1026" spans="1:13">
      <c r="A1026">
        <f t="shared" si="21"/>
        <v>0.11800000000000009</v>
      </c>
      <c r="F1026">
        <f t="shared" si="22"/>
        <v>14.764402817698448</v>
      </c>
      <c r="G1026">
        <f t="shared" si="23"/>
        <v>-31.888296295515193</v>
      </c>
      <c r="H1026">
        <f t="shared" si="24"/>
        <v>-46.652699113213643</v>
      </c>
      <c r="K1026" s="13"/>
      <c r="L1026" s="13" t="str">
        <f t="shared" si="25"/>
        <v/>
      </c>
      <c r="M1026" s="13" t="str">
        <f t="shared" si="20"/>
        <v/>
      </c>
    </row>
    <row r="1027" spans="1:13">
      <c r="A1027">
        <f t="shared" si="21"/>
        <v>0.11900000000000009</v>
      </c>
      <c r="F1027">
        <f t="shared" si="22"/>
        <v>14.385189669185674</v>
      </c>
      <c r="G1027">
        <f t="shared" si="23"/>
        <v>-31.686524256873991</v>
      </c>
      <c r="H1027">
        <f t="shared" si="24"/>
        <v>-46.071713926059665</v>
      </c>
      <c r="K1027" s="13"/>
      <c r="L1027" s="13" t="str">
        <f t="shared" si="25"/>
        <v/>
      </c>
      <c r="M1027" s="13" t="str">
        <f t="shared" si="20"/>
        <v/>
      </c>
    </row>
    <row r="1028" spans="1:13">
      <c r="A1028">
        <f t="shared" si="21"/>
        <v>0.12000000000000009</v>
      </c>
      <c r="F1028">
        <f t="shared" si="22"/>
        <v>14.013069887626543</v>
      </c>
      <c r="G1028">
        <f t="shared" si="23"/>
        <v>-31.484478672023577</v>
      </c>
      <c r="H1028">
        <f t="shared" si="24"/>
        <v>-45.49754855965012</v>
      </c>
      <c r="K1028" s="13"/>
      <c r="L1028" s="13" t="str">
        <f t="shared" si="25"/>
        <v/>
      </c>
      <c r="M1028" s="13" t="str">
        <f t="shared" si="20"/>
        <v/>
      </c>
    </row>
    <row r="1029" spans="1:13">
      <c r="A1029">
        <f t="shared" si="21"/>
        <v>0.12100000000000009</v>
      </c>
      <c r="F1029">
        <f t="shared" si="22"/>
        <v>13.648137739254654</v>
      </c>
      <c r="G1029">
        <f t="shared" si="23"/>
        <v>-31.282242419224563</v>
      </c>
      <c r="H1029">
        <f t="shared" si="24"/>
        <v>-44.930380158479217</v>
      </c>
      <c r="K1029" s="13"/>
      <c r="L1029" s="13" t="str">
        <f t="shared" si="25"/>
        <v/>
      </c>
      <c r="M1029" s="13" t="str">
        <f t="shared" si="20"/>
        <v/>
      </c>
    </row>
    <row r="1030" spans="1:13">
      <c r="A1030">
        <f t="shared" si="21"/>
        <v>0.12200000000000009</v>
      </c>
      <c r="F1030">
        <f t="shared" si="22"/>
        <v>13.290464603204404</v>
      </c>
      <c r="G1030">
        <f t="shared" si="23"/>
        <v>-31.079894910794575</v>
      </c>
      <c r="H1030">
        <f t="shared" si="24"/>
        <v>-44.370359513998977</v>
      </c>
      <c r="K1030" s="13"/>
      <c r="L1030" s="13" t="str">
        <f t="shared" si="25"/>
        <v/>
      </c>
      <c r="M1030" s="13" t="str">
        <f t="shared" si="20"/>
        <v/>
      </c>
    </row>
    <row r="1031" spans="1:13">
      <c r="A1031">
        <f t="shared" si="21"/>
        <v>0.1230000000000001</v>
      </c>
      <c r="F1031">
        <f t="shared" si="22"/>
        <v>12.940100785934492</v>
      </c>
      <c r="G1031">
        <f t="shared" si="23"/>
        <v>-30.877512196672246</v>
      </c>
      <c r="H1031">
        <f t="shared" si="24"/>
        <v>-43.81761298260674</v>
      </c>
      <c r="K1031" s="13"/>
      <c r="L1031" s="13" t="str">
        <f t="shared" si="25"/>
        <v/>
      </c>
      <c r="M1031" s="13" t="str">
        <f t="shared" si="20"/>
        <v/>
      </c>
    </row>
    <row r="1032" spans="1:13">
      <c r="A1032">
        <f t="shared" si="21"/>
        <v>0.1240000000000001</v>
      </c>
      <c r="F1032">
        <f t="shared" si="22"/>
        <v>12.59707723433551</v>
      </c>
      <c r="G1032">
        <f t="shared" si="23"/>
        <v>-30.675167066335465</v>
      </c>
      <c r="H1032">
        <f t="shared" si="24"/>
        <v>-43.272244300670977</v>
      </c>
      <c r="K1032" s="13"/>
      <c r="L1032" s="13" t="str">
        <f t="shared" si="25"/>
        <v/>
      </c>
      <c r="M1032" s="13" t="str">
        <f t="shared" si="20"/>
        <v/>
      </c>
    </row>
    <row r="1033" spans="1:13">
      <c r="A1033">
        <f t="shared" si="21"/>
        <v>0.12500000000000008</v>
      </c>
      <c r="F1033">
        <f t="shared" si="22"/>
        <v>12.261407150731404</v>
      </c>
      <c r="G1033">
        <f t="shared" si="23"/>
        <v>-30.47292914899629</v>
      </c>
      <c r="H1033">
        <f t="shared" si="24"/>
        <v>-42.734336299727694</v>
      </c>
      <c r="K1033" s="13"/>
      <c r="L1033" s="13" t="str">
        <f t="shared" si="25"/>
        <v/>
      </c>
      <c r="M1033" s="13" t="str">
        <f t="shared" si="20"/>
        <v/>
      </c>
    </row>
    <row r="1034" spans="1:13">
      <c r="A1034">
        <f t="shared" si="21"/>
        <v>0.12600000000000008</v>
      </c>
      <c r="F1034">
        <f t="shared" si="22"/>
        <v>11.93308751314397</v>
      </c>
      <c r="G1034">
        <f t="shared" si="23"/>
        <v>-30.270865012005391</v>
      </c>
      <c r="H1034">
        <f t="shared" si="24"/>
        <v>-42.203952525149361</v>
      </c>
      <c r="K1034" s="13"/>
      <c r="L1034" s="13" t="str">
        <f t="shared" si="25"/>
        <v/>
      </c>
      <c r="M1034" s="13" t="str">
        <f t="shared" si="20"/>
        <v/>
      </c>
    </row>
    <row r="1035" spans="1:13">
      <c r="A1035">
        <f t="shared" si="21"/>
        <v>0.12700000000000009</v>
      </c>
      <c r="F1035">
        <f t="shared" si="22"/>
        <v>11.612100504306392</v>
      </c>
      <c r="G1035">
        <f t="shared" si="23"/>
        <v>-30.069038257408632</v>
      </c>
      <c r="H1035">
        <f t="shared" si="24"/>
        <v>-41.681138761715026</v>
      </c>
      <c r="K1035" s="13"/>
      <c r="L1035" s="13" t="str">
        <f t="shared" si="25"/>
        <v/>
      </c>
      <c r="M1035" s="13" t="str">
        <f t="shared" si="20"/>
        <v/>
      </c>
    </row>
    <row r="1036" spans="1:13">
      <c r="A1036">
        <f t="shared" si="21"/>
        <v>0.12800000000000009</v>
      </c>
      <c r="F1036">
        <f t="shared" ref="F1036:F1067" si="26">($A1036/$A1228)*C1228</f>
        <v>11.298414852990902</v>
      </c>
      <c r="G1036">
        <f t="shared" ref="G1036:G1067" si="27">($A1036/$A1228)*D1228</f>
        <v>-29.867509616607137</v>
      </c>
      <c r="H1036">
        <f t="shared" ref="H1036:H1067" si="28">($A1036/$A1228)*E1228</f>
        <v>-41.165924469598039</v>
      </c>
      <c r="K1036" s="13"/>
      <c r="L1036" s="13" t="str">
        <f t="shared" ref="L1036:L1067" si="29">IF(H1037&lt;H1036,A1036,"")</f>
        <v/>
      </c>
      <c r="M1036" s="13" t="str">
        <f t="shared" si="20"/>
        <v/>
      </c>
    </row>
    <row r="1037" spans="1:13">
      <c r="A1037">
        <f t="shared" si="21"/>
        <v>0.12900000000000009</v>
      </c>
      <c r="F1037">
        <f t="shared" si="26"/>
        <v>10.99198709126247</v>
      </c>
      <c r="G1037">
        <f t="shared" si="27"/>
        <v>-29.666337043081093</v>
      </c>
      <c r="H1037">
        <f t="shared" si="28"/>
        <v>-40.658324134343559</v>
      </c>
      <c r="K1037" s="13"/>
      <c r="L1037" s="13" t="str">
        <f t="shared" si="29"/>
        <v/>
      </c>
      <c r="M1037" s="13" t="str">
        <f t="shared" ref="M1037:M1098" si="30">IF(AND(H1037&gt;0,H1038&lt;0),A1037,"")</f>
        <v/>
      </c>
    </row>
    <row r="1038" spans="1:13">
      <c r="A1038">
        <f t="shared" si="21"/>
        <v>0.13000000000000009</v>
      </c>
      <c r="F1038">
        <f t="shared" si="26"/>
        <v>10.692762731287631</v>
      </c>
      <c r="G1038">
        <f t="shared" si="27"/>
        <v>-29.465575803144958</v>
      </c>
      <c r="H1038">
        <f t="shared" si="28"/>
        <v>-40.158338534432588</v>
      </c>
      <c r="K1038" s="13"/>
      <c r="L1038" s="13" t="str">
        <f t="shared" si="29"/>
        <v/>
      </c>
      <c r="M1038" s="13" t="str">
        <f t="shared" si="30"/>
        <v/>
      </c>
    </row>
    <row r="1039" spans="1:13">
      <c r="A1039">
        <f t="shared" ref="A1039:A1098" si="31">A1038+0.001</f>
        <v>0.13100000000000009</v>
      </c>
      <c r="F1039">
        <f t="shared" si="26"/>
        <v>10.400677365320565</v>
      </c>
      <c r="G1039">
        <f t="shared" si="27"/>
        <v>-29.265278564709046</v>
      </c>
      <c r="H1039">
        <f t="shared" si="28"/>
        <v>-39.665955930029604</v>
      </c>
      <c r="K1039" s="13"/>
      <c r="L1039" s="13" t="str">
        <f t="shared" si="29"/>
        <v/>
      </c>
      <c r="M1039" s="13" t="str">
        <f t="shared" si="30"/>
        <v/>
      </c>
    </row>
    <row r="1040" spans="1:13">
      <c r="A1040">
        <f t="shared" si="31"/>
        <v>0.13200000000000009</v>
      </c>
      <c r="F1040">
        <f t="shared" si="26"/>
        <v>10.115657692459484</v>
      </c>
      <c r="G1040">
        <f t="shared" si="27"/>
        <v>-29.065495484028954</v>
      </c>
      <c r="H1040">
        <f t="shared" si="28"/>
        <v>-39.181153176488436</v>
      </c>
      <c r="K1040" s="13"/>
      <c r="L1040" s="13" t="str">
        <f t="shared" si="29"/>
        <v/>
      </c>
      <c r="M1040" s="13" t="str">
        <f t="shared" si="30"/>
        <v/>
      </c>
    </row>
    <row r="1041" spans="1:13">
      <c r="A1041">
        <f t="shared" si="31"/>
        <v>0.13300000000000009</v>
      </c>
      <c r="F1041">
        <f t="shared" si="26"/>
        <v>9.8376224757198276</v>
      </c>
      <c r="G1041">
        <f t="shared" si="27"/>
        <v>-28.866274290430653</v>
      </c>
      <c r="H1041">
        <f t="shared" si="28"/>
        <v>-38.703896766150478</v>
      </c>
      <c r="K1041" s="13"/>
      <c r="L1041" s="13" t="str">
        <f t="shared" si="29"/>
        <v/>
      </c>
      <c r="M1041" s="13" t="str">
        <f t="shared" si="30"/>
        <v/>
      </c>
    </row>
    <row r="1042" spans="1:13">
      <c r="A1042">
        <f t="shared" si="31"/>
        <v>0.13400000000000009</v>
      </c>
      <c r="F1042">
        <f t="shared" si="26"/>
        <v>9.5664834329077522</v>
      </c>
      <c r="G1042">
        <f t="shared" si="27"/>
        <v>-28.667660369004501</v>
      </c>
      <c r="H1042">
        <f t="shared" si="28"/>
        <v>-38.234143801912253</v>
      </c>
      <c r="K1042" s="13"/>
      <c r="L1042" s="13" t="str">
        <f t="shared" si="29"/>
        <v/>
      </c>
      <c r="M1042" s="13" t="str">
        <f t="shared" si="30"/>
        <v/>
      </c>
    </row>
    <row r="1043" spans="1:13">
      <c r="A1043">
        <f t="shared" si="31"/>
        <v>0.13500000000000009</v>
      </c>
      <c r="F1043">
        <f t="shared" si="26"/>
        <v>9.3021460647023329</v>
      </c>
      <c r="G1043">
        <f t="shared" si="27"/>
        <v>-28.46969684126644</v>
      </c>
      <c r="H1043">
        <f t="shared" si="28"/>
        <v>-37.771842905968775</v>
      </c>
      <c r="K1043" s="13"/>
      <c r="L1043" s="13" t="str">
        <f t="shared" si="29"/>
        <v/>
      </c>
      <c r="M1043" s="13" t="str">
        <f t="shared" si="30"/>
        <v/>
      </c>
    </row>
    <row r="1044" spans="1:13">
      <c r="A1044">
        <f t="shared" si="31"/>
        <v>0.13600000000000009</v>
      </c>
      <c r="F1044">
        <f t="shared" si="26"/>
        <v>9.0445104232684645</v>
      </c>
      <c r="G1044">
        <f t="shared" si="27"/>
        <v>-28.272424643789446</v>
      </c>
      <c r="H1044">
        <f t="shared" si="28"/>
        <v>-37.316935067057912</v>
      </c>
      <c r="K1044" s="13"/>
      <c r="L1044" s="13" t="str">
        <f t="shared" si="29"/>
        <v/>
      </c>
      <c r="M1044" s="13" t="str">
        <f t="shared" si="30"/>
        <v/>
      </c>
    </row>
    <row r="1045" spans="1:13">
      <c r="A1045">
        <f t="shared" si="31"/>
        <v>0.13700000000000009</v>
      </c>
      <c r="F1045">
        <f t="shared" si="26"/>
        <v>8.7934718246283126</v>
      </c>
      <c r="G1045">
        <f t="shared" si="27"/>
        <v>-28.075882604812858</v>
      </c>
      <c r="H1045">
        <f t="shared" si="28"/>
        <v>-36.869354429441174</v>
      </c>
      <c r="K1045" s="13"/>
      <c r="L1045" s="13" t="str">
        <f t="shared" si="29"/>
        <v/>
      </c>
      <c r="M1045" s="13" t="str">
        <f t="shared" si="30"/>
        <v/>
      </c>
    </row>
    <row r="1046" spans="1:13">
      <c r="A1046">
        <f t="shared" si="31"/>
        <v>0.13800000000000009</v>
      </c>
      <c r="F1046">
        <f t="shared" si="26"/>
        <v>8.548921507917008</v>
      </c>
      <c r="G1046">
        <f t="shared" si="27"/>
        <v>-27.880107518840418</v>
      </c>
      <c r="H1046">
        <f t="shared" si="28"/>
        <v>-36.429029026757426</v>
      </c>
      <c r="K1046" s="13"/>
      <c r="L1046" s="13" t="str">
        <f t="shared" si="29"/>
        <v/>
      </c>
      <c r="M1046" s="13" t="str">
        <f t="shared" si="30"/>
        <v/>
      </c>
    </row>
    <row r="1047" spans="1:13">
      <c r="A1047">
        <f t="shared" si="31"/>
        <v>0.1390000000000001</v>
      </c>
      <c r="F1047">
        <f t="shared" si="26"/>
        <v>8.3107472445421156</v>
      </c>
      <c r="G1047">
        <f t="shared" si="27"/>
        <v>-27.685134219241881</v>
      </c>
      <c r="H1047">
        <f t="shared" si="28"/>
        <v>-35.995881463783995</v>
      </c>
      <c r="K1047" s="13"/>
      <c r="L1047" s="13" t="str">
        <f t="shared" si="29"/>
        <v/>
      </c>
      <c r="M1047" s="13" t="str">
        <f t="shared" si="30"/>
        <v/>
      </c>
    </row>
    <row r="1048" spans="1:13">
      <c r="A1048">
        <f t="shared" si="31"/>
        <v>0.1400000000000001</v>
      </c>
      <c r="F1048">
        <f t="shared" si="26"/>
        <v>8.0788339001557237</v>
      </c>
      <c r="G1048">
        <f t="shared" si="27"/>
        <v>-27.490995648876162</v>
      </c>
      <c r="H1048">
        <f t="shared" si="28"/>
        <v>-35.569829549031887</v>
      </c>
      <c r="K1048" s="13"/>
      <c r="L1048" s="13" t="str">
        <f t="shared" si="29"/>
        <v/>
      </c>
      <c r="M1048" s="13" t="str">
        <f t="shared" si="30"/>
        <v/>
      </c>
    </row>
    <row r="1049" spans="1:13">
      <c r="A1049">
        <f t="shared" si="31"/>
        <v>0.1410000000000001</v>
      </c>
      <c r="F1049">
        <f t="shared" si="26"/>
        <v>7.8530639522350549</v>
      </c>
      <c r="G1049">
        <f t="shared" si="27"/>
        <v>-27.297722928756645</v>
      </c>
      <c r="H1049">
        <f t="shared" si="28"/>
        <v>-35.150786880991696</v>
      </c>
      <c r="K1049" s="13"/>
      <c r="L1049" s="13" t="str">
        <f t="shared" si="29"/>
        <v/>
      </c>
      <c r="M1049" s="13" t="str">
        <f t="shared" si="30"/>
        <v/>
      </c>
    </row>
    <row r="1050" spans="1:13">
      <c r="A1050">
        <f t="shared" si="31"/>
        <v>0.1420000000000001</v>
      </c>
      <c r="F1050">
        <f t="shared" si="26"/>
        <v>7.6333179659528927</v>
      </c>
      <c r="G1050">
        <f t="shared" si="27"/>
        <v>-27.105345424781806</v>
      </c>
      <c r="H1050">
        <f t="shared" si="28"/>
        <v>-34.7386633907347</v>
      </c>
      <c r="K1050" s="13"/>
      <c r="L1050" s="13" t="str">
        <f t="shared" si="29"/>
        <v/>
      </c>
      <c r="M1050" s="13" t="str">
        <f t="shared" si="30"/>
        <v/>
      </c>
    </row>
    <row r="1051" spans="1:13">
      <c r="A1051">
        <f t="shared" si="31"/>
        <v>0.1430000000000001</v>
      </c>
      <c r="F1051">
        <f t="shared" si="26"/>
        <v>7.419475030904314</v>
      </c>
      <c r="G1051">
        <f t="shared" si="27"/>
        <v>-26.913890812556851</v>
      </c>
      <c r="H1051">
        <f t="shared" si="28"/>
        <v>-34.333365843461166</v>
      </c>
      <c r="K1051" s="13"/>
      <c r="L1051" s="13" t="str">
        <f t="shared" si="29"/>
        <v/>
      </c>
      <c r="M1051" s="13" t="str">
        <f t="shared" si="30"/>
        <v/>
      </c>
    </row>
    <row r="1052" spans="1:13">
      <c r="A1052">
        <f t="shared" si="31"/>
        <v>0.1440000000000001</v>
      </c>
      <c r="F1052">
        <f t="shared" si="26"/>
        <v>7.211413161141234</v>
      </c>
      <c r="G1052">
        <f t="shared" si="27"/>
        <v>-26.723385140333654</v>
      </c>
      <c r="H1052">
        <f t="shared" si="28"/>
        <v>-33.934798301474892</v>
      </c>
      <c r="K1052" s="13"/>
      <c r="L1052" s="13" t="str">
        <f t="shared" si="29"/>
        <v/>
      </c>
      <c r="M1052" s="13" t="str">
        <f t="shared" si="30"/>
        <v/>
      </c>
    </row>
    <row r="1053" spans="1:13">
      <c r="A1053">
        <f t="shared" si="31"/>
        <v>0.1450000000000001</v>
      </c>
      <c r="F1053">
        <f t="shared" si="26"/>
        <v>7.0090096608527421</v>
      </c>
      <c r="G1053">
        <f t="shared" si="27"/>
        <v>-26.533852890098487</v>
      </c>
      <c r="H1053">
        <f t="shared" si="28"/>
        <v>-33.542862550951227</v>
      </c>
      <c r="K1053" s="13"/>
      <c r="L1053" s="13" t="str">
        <f t="shared" si="29"/>
        <v/>
      </c>
      <c r="M1053" s="13" t="str">
        <f t="shared" si="30"/>
        <v/>
      </c>
    </row>
    <row r="1054" spans="1:13">
      <c r="A1054">
        <f t="shared" si="31"/>
        <v>0.1460000000000001</v>
      </c>
      <c r="F1054">
        <f t="shared" si="26"/>
        <v>6.8121414579167299</v>
      </c>
      <c r="G1054">
        <f t="shared" si="27"/>
        <v>-26.345317036838118</v>
      </c>
      <c r="H1054">
        <f t="shared" si="28"/>
        <v>-33.157458494754849</v>
      </c>
      <c r="K1054" s="13"/>
      <c r="L1054" s="13" t="str">
        <f t="shared" si="29"/>
        <v/>
      </c>
      <c r="M1054" s="13" t="str">
        <f t="shared" si="30"/>
        <v/>
      </c>
    </row>
    <row r="1055" spans="1:13">
      <c r="A1055">
        <f t="shared" si="31"/>
        <v>0.1470000000000001</v>
      </c>
      <c r="F1055">
        <f t="shared" si="26"/>
        <v>6.6206854074382857</v>
      </c>
      <c r="G1055">
        <f t="shared" si="27"/>
        <v>-26.157799106016402</v>
      </c>
      <c r="H1055">
        <f t="shared" si="28"/>
        <v>-32.778484513454686</v>
      </c>
      <c r="K1055" s="13"/>
      <c r="L1055" s="13" t="str">
        <f t="shared" si="29"/>
        <v/>
      </c>
      <c r="M1055" s="13" t="str">
        <f t="shared" si="30"/>
        <v/>
      </c>
    </row>
    <row r="1056" spans="1:13">
      <c r="A1056">
        <f t="shared" si="31"/>
        <v>0.1480000000000001</v>
      </c>
      <c r="F1056">
        <f t="shared" si="26"/>
        <v>6.4345185672825931</v>
      </c>
      <c r="G1056">
        <f t="shared" si="27"/>
        <v>-25.971319229294757</v>
      </c>
      <c r="H1056">
        <f t="shared" si="28"/>
        <v>-32.405837796577352</v>
      </c>
      <c r="K1056" s="13"/>
      <c r="L1056" s="13" t="str">
        <f t="shared" si="29"/>
        <v/>
      </c>
      <c r="M1056" s="13" t="str">
        <f t="shared" si="30"/>
        <v/>
      </c>
    </row>
    <row r="1057" spans="1:13">
      <c r="A1057">
        <f t="shared" si="31"/>
        <v>0.1490000000000001</v>
      </c>
      <c r="F1057">
        <f t="shared" si="26"/>
        <v>6.2535184475048684</v>
      </c>
      <c r="G1057">
        <f t="shared" si="27"/>
        <v>-25.785896198530345</v>
      </c>
      <c r="H1057">
        <f t="shared" si="28"/>
        <v>-32.039414646035212</v>
      </c>
      <c r="K1057" s="13"/>
      <c r="L1057" s="13" t="str">
        <f t="shared" si="29"/>
        <v/>
      </c>
      <c r="M1057" s="13" t="str">
        <f t="shared" si="30"/>
        <v/>
      </c>
    </row>
    <row r="1058" spans="1:13">
      <c r="A1058">
        <f t="shared" si="31"/>
        <v>0.15000000000000011</v>
      </c>
      <c r="F1058">
        <f t="shared" si="26"/>
        <v>6.0775632354785287</v>
      </c>
      <c r="G1058">
        <f t="shared" si="27"/>
        <v>-25.601547518087489</v>
      </c>
      <c r="H1058">
        <f t="shared" si="28"/>
        <v>-31.679110753566018</v>
      </c>
      <c r="K1058" s="13"/>
      <c r="L1058" s="13" t="str">
        <f t="shared" si="29"/>
        <v/>
      </c>
      <c r="M1058" s="13" t="str">
        <f t="shared" si="30"/>
        <v/>
      </c>
    </row>
    <row r="1059" spans="1:13">
      <c r="A1059">
        <f t="shared" si="31"/>
        <v>0.15100000000000011</v>
      </c>
      <c r="F1059">
        <f t="shared" si="26"/>
        <v>5.906531998423203</v>
      </c>
      <c r="G1059">
        <f t="shared" si="27"/>
        <v>-25.418289455497053</v>
      </c>
      <c r="H1059">
        <f t="shared" si="28"/>
        <v>-31.324821453920254</v>
      </c>
      <c r="K1059" s="13"/>
      <c r="L1059" s="13" t="str">
        <f t="shared" si="29"/>
        <v/>
      </c>
      <c r="M1059" s="13" t="str">
        <f t="shared" si="30"/>
        <v/>
      </c>
    </row>
    <row r="1060" spans="1:13">
      <c r="A1060">
        <f t="shared" si="31"/>
        <v>0.15200000000000011</v>
      </c>
      <c r="F1060">
        <f t="shared" si="26"/>
        <v>5.7403048649401098</v>
      </c>
      <c r="G1060">
        <f t="shared" si="27"/>
        <v>-25.236137090500826</v>
      </c>
      <c r="H1060">
        <f t="shared" si="28"/>
        <v>-30.976441955440936</v>
      </c>
      <c r="K1060" s="13"/>
      <c r="L1060" s="13" t="str">
        <f t="shared" si="29"/>
        <v/>
      </c>
      <c r="M1060" s="13" t="str">
        <f t="shared" si="30"/>
        <v/>
      </c>
    </row>
    <row r="1061" spans="1:13">
      <c r="A1061">
        <f t="shared" si="31"/>
        <v>0.15300000000000011</v>
      </c>
      <c r="F1061">
        <f t="shared" si="26"/>
        <v>5.5787631870694359</v>
      </c>
      <c r="G1061">
        <f t="shared" si="27"/>
        <v>-25.05510436251641</v>
      </c>
      <c r="H1061">
        <f t="shared" si="28"/>
        <v>-30.633867549585844</v>
      </c>
      <c r="K1061" s="13"/>
      <c r="L1061" s="13" t="str">
        <f t="shared" si="29"/>
        <v/>
      </c>
      <c r="M1061" s="13" t="str">
        <f t="shared" si="30"/>
        <v/>
      </c>
    </row>
    <row r="1062" spans="1:13">
      <c r="A1062">
        <f t="shared" si="31"/>
        <v>0.15400000000000011</v>
      </c>
      <c r="F1062">
        <f t="shared" si="26"/>
        <v>5.4217896842972344</v>
      </c>
      <c r="G1062">
        <f t="shared" si="27"/>
        <v>-24.875204116559964</v>
      </c>
      <c r="H1062">
        <f t="shared" si="28"/>
        <v>-30.296993800857198</v>
      </c>
      <c r="K1062" s="13"/>
      <c r="L1062" s="13" t="str">
        <f t="shared" si="29"/>
        <v/>
      </c>
      <c r="M1062" s="13" t="str">
        <f t="shared" si="30"/>
        <v/>
      </c>
    </row>
    <row r="1063" spans="1:13">
      <c r="A1063">
        <f t="shared" si="31"/>
        <v>0.15500000000000011</v>
      </c>
      <c r="F1063">
        <f t="shared" si="26"/>
        <v>5.2692685708542095</v>
      </c>
      <c r="G1063">
        <f t="shared" si="27"/>
        <v>-24.696448147663293</v>
      </c>
      <c r="H1063">
        <f t="shared" si="28"/>
        <v>-29.965716718517506</v>
      </c>
      <c r="K1063" s="13"/>
      <c r="L1063" s="13" t="str">
        <f t="shared" si="29"/>
        <v/>
      </c>
      <c r="M1063" s="13" t="str">
        <f t="shared" si="30"/>
        <v/>
      </c>
    </row>
    <row r="1064" spans="1:13">
      <c r="A1064">
        <f t="shared" si="31"/>
        <v>0.15600000000000011</v>
      </c>
      <c r="F1064">
        <f t="shared" si="26"/>
        <v>5.1210856675681793</v>
      </c>
      <c r="G1064">
        <f t="shared" si="27"/>
        <v>-24.518847243822023</v>
      </c>
      <c r="H1064">
        <f t="shared" si="28"/>
        <v>-29.639932911390201</v>
      </c>
      <c r="K1064" s="13"/>
      <c r="L1064" s="13" t="str">
        <f t="shared" si="29"/>
        <v/>
      </c>
      <c r="M1064" s="13" t="str">
        <f t="shared" si="30"/>
        <v/>
      </c>
    </row>
    <row r="1065" spans="1:13">
      <c r="A1065">
        <f t="shared" si="31"/>
        <v>0.15700000000000011</v>
      </c>
      <c r="F1065">
        <f t="shared" si="26"/>
        <v>4.9771284994549356</v>
      </c>
      <c r="G1065">
        <f t="shared" si="27"/>
        <v>-24.342411227512002</v>
      </c>
      <c r="H1065">
        <f t="shared" si="28"/>
        <v>-29.319539726966934</v>
      </c>
      <c r="K1065" s="13"/>
      <c r="L1065" s="13" t="str">
        <f t="shared" si="29"/>
        <v/>
      </c>
      <c r="M1065" s="13" t="str">
        <f t="shared" si="30"/>
        <v/>
      </c>
    </row>
    <row r="1066" spans="1:13">
      <c r="A1066">
        <f t="shared" si="31"/>
        <v>0.15800000000000011</v>
      </c>
      <c r="F1066">
        <f t="shared" si="26"/>
        <v>4.8372863801582913</v>
      </c>
      <c r="G1066">
        <f t="shared" si="27"/>
        <v>-24.167148995810233</v>
      </c>
      <c r="H1066">
        <f t="shared" si="28"/>
        <v>-29.004435375968523</v>
      </c>
      <c r="K1066" s="13"/>
      <c r="L1066" s="13" t="str">
        <f t="shared" si="29"/>
        <v/>
      </c>
      <c r="M1066" s="13" t="str">
        <f t="shared" si="30"/>
        <v/>
      </c>
    </row>
    <row r="1067" spans="1:13">
      <c r="A1067">
        <f t="shared" si="31"/>
        <v>0.15900000000000011</v>
      </c>
      <c r="F1067">
        <f t="shared" si="26"/>
        <v>4.7014504842802785</v>
      </c>
      <c r="G1067">
        <f t="shared" si="27"/>
        <v>-23.993068559156857</v>
      </c>
      <c r="H1067">
        <f t="shared" si="28"/>
        <v>-28.694519043437133</v>
      </c>
      <c r="K1067" s="13"/>
      <c r="L1067" s="13" t="str">
        <f t="shared" si="29"/>
        <v/>
      </c>
      <c r="M1067" s="13" t="str">
        <f t="shared" si="30"/>
        <v/>
      </c>
    </row>
    <row r="1068" spans="1:13">
      <c r="A1068">
        <f t="shared" si="31"/>
        <v>0.16000000000000011</v>
      </c>
      <c r="F1068">
        <f t="shared" ref="F1068:F1098" si="32">($A1068/$A1260)*C1260</f>
        <v>4.5695139085759271</v>
      </c>
      <c r="G1068">
        <f t="shared" ref="G1068:G1098" si="33">($A1068/$A1260)*D1260</f>
        <v>-23.82017707879459</v>
      </c>
      <c r="H1068">
        <f t="shared" ref="H1068:H1098" si="34">($A1068/$A1260)*E1260</f>
        <v>-28.389690987370514</v>
      </c>
      <c r="K1068" s="13"/>
      <c r="L1068" s="13" t="str">
        <f t="shared" ref="L1068:L1098" si="35">IF(H1069&lt;H1068,A1068,"")</f>
        <v/>
      </c>
      <c r="M1068" s="13" t="str">
        <f t="shared" si="30"/>
        <v/>
      </c>
    </row>
    <row r="1069" spans="1:13">
      <c r="A1069">
        <f t="shared" si="31"/>
        <v>0.16100000000000012</v>
      </c>
      <c r="F1069">
        <f t="shared" si="32"/>
        <v>4.441371722923571</v>
      </c>
      <c r="G1069">
        <f t="shared" si="33"/>
        <v>-23.648480902921158</v>
      </c>
      <c r="H1069">
        <f t="shared" si="34"/>
        <v>-28.089852625844724</v>
      </c>
      <c r="K1069" s="13"/>
      <c r="L1069" s="13" t="str">
        <f t="shared" si="35"/>
        <v/>
      </c>
      <c r="M1069" s="13" t="str">
        <f t="shared" si="30"/>
        <v/>
      </c>
    </row>
    <row r="1070" spans="1:13">
      <c r="A1070">
        <f t="shared" si="31"/>
        <v>0.16200000000000012</v>
      </c>
      <c r="F1070">
        <f t="shared" si="32"/>
        <v>4.3169210119219601</v>
      </c>
      <c r="G1070">
        <f t="shared" si="33"/>
        <v>-23.477985601590312</v>
      </c>
      <c r="H1070">
        <f t="shared" si="34"/>
        <v>-27.794906613512268</v>
      </c>
      <c r="K1070" s="13"/>
      <c r="L1070" s="13" t="str">
        <f t="shared" si="35"/>
        <v/>
      </c>
      <c r="M1070" s="13" t="str">
        <f t="shared" si="30"/>
        <v/>
      </c>
    </row>
    <row r="1071" spans="1:13">
      <c r="A1071">
        <f t="shared" si="31"/>
        <v>0.16300000000000012</v>
      </c>
      <c r="F1071">
        <f t="shared" si="32"/>
        <v>4.1960609079087599</v>
      </c>
      <c r="G1071">
        <f t="shared" si="33"/>
        <v>-23.308696000396573</v>
      </c>
      <c r="H1071">
        <f t="shared" si="34"/>
        <v>-27.504756908305335</v>
      </c>
      <c r="K1071" s="13"/>
      <c r="L1071" s="13" t="str">
        <f t="shared" si="35"/>
        <v/>
      </c>
      <c r="M1071" s="13" t="str">
        <f t="shared" si="30"/>
        <v/>
      </c>
    </row>
    <row r="1072" spans="1:13">
      <c r="A1072">
        <f t="shared" si="31"/>
        <v>0.16400000000000012</v>
      </c>
      <c r="F1072">
        <f t="shared" si="32"/>
        <v>4.0786926161411294</v>
      </c>
      <c r="G1072">
        <f t="shared" si="33"/>
        <v>-23.140616212977971</v>
      </c>
      <c r="H1072">
        <f t="shared" si="34"/>
        <v>-27.219308829119097</v>
      </c>
      <c r="K1072" s="13"/>
      <c r="L1072" s="13" t="str">
        <f t="shared" si="35"/>
        <v/>
      </c>
      <c r="M1072" s="13" t="str">
        <f t="shared" si="30"/>
        <v/>
      </c>
    </row>
    <row r="1073" spans="1:13">
      <c r="A1073">
        <f t="shared" si="31"/>
        <v>0.16500000000000012</v>
      </c>
      <c r="F1073">
        <f t="shared" si="32"/>
        <v>3.9647194328288755</v>
      </c>
      <c r="G1073">
        <f t="shared" si="33"/>
        <v>-22.973749672371177</v>
      </c>
      <c r="H1073">
        <f t="shared" si="34"/>
        <v>-26.938469105200056</v>
      </c>
      <c r="K1073" s="13"/>
      <c r="L1073" s="13" t="str">
        <f t="shared" si="35"/>
        <v/>
      </c>
      <c r="M1073" s="13" t="str">
        <f t="shared" si="30"/>
        <v/>
      </c>
    </row>
    <row r="1074" spans="1:13">
      <c r="A1074">
        <f t="shared" si="31"/>
        <v>0.16600000000000012</v>
      </c>
      <c r="F1074">
        <f t="shared" si="32"/>
        <v>3.8540467566624725</v>
      </c>
      <c r="G1074">
        <f t="shared" si="33"/>
        <v>-22.808099161252276</v>
      </c>
      <c r="H1074">
        <f t="shared" si="34"/>
        <v>-26.662145917914749</v>
      </c>
      <c r="K1074" s="13"/>
      <c r="L1074" s="13" t="str">
        <f t="shared" si="35"/>
        <v/>
      </c>
      <c r="M1074" s="13" t="str">
        <f t="shared" si="30"/>
        <v/>
      </c>
    </row>
    <row r="1075" spans="1:13">
      <c r="A1075">
        <f t="shared" si="31"/>
        <v>0.16700000000000012</v>
      </c>
      <c r="F1075">
        <f t="shared" si="32"/>
        <v>3.7465820944335557</v>
      </c>
      <c r="G1075">
        <f t="shared" si="33"/>
        <v>-22.643666841096234</v>
      </c>
      <c r="H1075">
        <f t="shared" si="34"/>
        <v>-26.39024893552979</v>
      </c>
      <c r="K1075" s="13"/>
      <c r="L1075" s="13" t="str">
        <f t="shared" si="35"/>
        <v/>
      </c>
      <c r="M1075" s="13" t="str">
        <f t="shared" si="30"/>
        <v/>
      </c>
    </row>
    <row r="1076" spans="1:13">
      <c r="A1076">
        <f t="shared" si="31"/>
        <v>0.16800000000000012</v>
      </c>
      <c r="F1076">
        <f t="shared" si="32"/>
        <v>3.6422350613029488</v>
      </c>
      <c r="G1076">
        <f t="shared" si="33"/>
        <v>-22.480454280287415</v>
      </c>
      <c r="H1076">
        <f t="shared" si="34"/>
        <v>-26.122689341590366</v>
      </c>
      <c r="K1076" s="13"/>
      <c r="L1076" s="13" t="str">
        <f t="shared" si="35"/>
        <v/>
      </c>
      <c r="M1076" s="13" t="str">
        <f t="shared" si="30"/>
        <v/>
      </c>
    </row>
    <row r="1077" spans="1:13">
      <c r="A1077">
        <f t="shared" si="31"/>
        <v>0.16900000000000012</v>
      </c>
      <c r="F1077">
        <f t="shared" si="32"/>
        <v>3.5409173762315009</v>
      </c>
      <c r="G1077">
        <f t="shared" si="33"/>
        <v>-22.318462481212844</v>
      </c>
      <c r="H1077">
        <f t="shared" si="34"/>
        <v>-25.859379857444345</v>
      </c>
      <c r="K1077" s="13"/>
      <c r="L1077" s="13" t="str">
        <f t="shared" si="35"/>
        <v/>
      </c>
      <c r="M1077" s="13" t="str">
        <f t="shared" si="30"/>
        <v/>
      </c>
    </row>
    <row r="1078" spans="1:13">
      <c r="A1078">
        <f t="shared" si="31"/>
        <v>0.17000000000000012</v>
      </c>
      <c r="F1078">
        <f t="shared" si="32"/>
        <v>3.4425428530515698</v>
      </c>
      <c r="G1078">
        <f t="shared" si="33"/>
        <v>-22.157691906369372</v>
      </c>
      <c r="H1078">
        <f t="shared" si="34"/>
        <v>-25.600234759420943</v>
      </c>
      <c r="K1078" s="13"/>
      <c r="L1078" s="13" t="str">
        <f t="shared" si="35"/>
        <v/>
      </c>
      <c r="M1078" s="13" t="str">
        <f t="shared" si="30"/>
        <v/>
      </c>
    </row>
    <row r="1079" spans="1:13">
      <c r="A1079">
        <f t="shared" si="31"/>
        <v>0.17100000000000012</v>
      </c>
      <c r="F1079">
        <f t="shared" si="32"/>
        <v>3.3470273876218393</v>
      </c>
      <c r="G1079">
        <f t="shared" si="33"/>
        <v>-21.99814250351524</v>
      </c>
      <c r="H1079">
        <f t="shared" si="34"/>
        <v>-25.345169891137083</v>
      </c>
      <c r="K1079" s="13"/>
      <c r="L1079" s="13" t="str">
        <f t="shared" si="35"/>
        <v/>
      </c>
      <c r="M1079" s="13" t="str">
        <f t="shared" si="30"/>
        <v/>
      </c>
    </row>
    <row r="1080" spans="1:13">
      <c r="A1080">
        <f t="shared" si="31"/>
        <v>0.17200000000000013</v>
      </c>
      <c r="F1080">
        <f t="shared" si="32"/>
        <v>3.2542889414751341</v>
      </c>
      <c r="G1080">
        <f t="shared" si="33"/>
        <v>-21.839813729895702</v>
      </c>
      <c r="H1080">
        <f t="shared" si="34"/>
        <v>-25.094102671370837</v>
      </c>
      <c r="K1080" s="13"/>
      <c r="L1080" s="13" t="str">
        <f t="shared" si="35"/>
        <v/>
      </c>
      <c r="M1080" s="13" t="str">
        <f t="shared" si="30"/>
        <v/>
      </c>
    </row>
    <row r="1081" spans="1:13">
      <c r="A1081">
        <f t="shared" si="31"/>
        <v>0.17300000000000013</v>
      </c>
      <c r="F1081">
        <f t="shared" si="32"/>
        <v>3.164247522338163</v>
      </c>
      <c r="G1081">
        <f t="shared" si="33"/>
        <v>-21.682704575572139</v>
      </c>
      <c r="H1081">
        <f t="shared" si="34"/>
        <v>-24.846952097910304</v>
      </c>
      <c r="K1081" s="13"/>
      <c r="L1081" s="13" t="str">
        <f t="shared" si="35"/>
        <v/>
      </c>
      <c r="M1081" s="13" t="str">
        <f t="shared" si="30"/>
        <v/>
      </c>
    </row>
    <row r="1082" spans="1:13">
      <c r="A1082">
        <f t="shared" si="31"/>
        <v>0.17400000000000013</v>
      </c>
      <c r="F1082">
        <f t="shared" si="32"/>
        <v>3.076825161872959</v>
      </c>
      <c r="G1082">
        <f t="shared" si="33"/>
        <v>-21.526813585882827</v>
      </c>
      <c r="H1082">
        <f t="shared" si="34"/>
        <v>-24.603638747755785</v>
      </c>
      <c r="K1082" s="13"/>
      <c r="L1082" s="13" t="str">
        <f t="shared" si="35"/>
        <v/>
      </c>
      <c r="M1082" s="13" t="str">
        <f t="shared" si="30"/>
        <v/>
      </c>
    </row>
    <row r="1083" spans="1:13">
      <c r="A1083">
        <f t="shared" si="31"/>
        <v>0.17500000000000013</v>
      </c>
      <c r="F1083">
        <f t="shared" si="32"/>
        <v>2.9919458909630539</v>
      </c>
      <c r="G1083">
        <f t="shared" si="33"/>
        <v>-21.372138883063588</v>
      </c>
      <c r="H1083">
        <f t="shared" si="34"/>
        <v>-24.36408477402664</v>
      </c>
      <c r="K1083" s="13"/>
      <c r="L1083" s="13" t="str">
        <f t="shared" si="35"/>
        <v/>
      </c>
      <c r="M1083" s="13" t="str">
        <f t="shared" si="30"/>
        <v/>
      </c>
    </row>
    <row r="1084" spans="1:13">
      <c r="A1084">
        <f t="shared" si="31"/>
        <v>0.17600000000000013</v>
      </c>
      <c r="F1084">
        <f t="shared" si="32"/>
        <v>2.9095357128417545</v>
      </c>
      <c r="G1084">
        <f t="shared" si="33"/>
        <v>-21.218678187055033</v>
      </c>
      <c r="H1084">
        <f t="shared" si="34"/>
        <v>-24.128213899896785</v>
      </c>
      <c r="K1084" s="13"/>
      <c r="L1084" s="13" t="str">
        <f t="shared" si="35"/>
        <v/>
      </c>
      <c r="M1084" s="13" t="str">
        <f t="shared" si="30"/>
        <v/>
      </c>
    </row>
    <row r="1085" spans="1:13">
      <c r="A1085">
        <f t="shared" si="31"/>
        <v>0.17700000000000013</v>
      </c>
      <c r="F1085">
        <f t="shared" si="32"/>
        <v>2.8295225743365928</v>
      </c>
      <c r="G1085">
        <f t="shared" si="33"/>
        <v>-21.066428835523226</v>
      </c>
      <c r="H1085">
        <f t="shared" si="34"/>
        <v>-23.895951409859819</v>
      </c>
      <c r="K1085" s="13"/>
      <c r="L1085" s="13" t="str">
        <f t="shared" si="35"/>
        <v/>
      </c>
      <c r="M1085" s="13" t="str">
        <f t="shared" si="30"/>
        <v/>
      </c>
    </row>
    <row r="1086" spans="1:13">
      <c r="A1086">
        <f t="shared" si="31"/>
        <v>0.17800000000000013</v>
      </c>
      <c r="F1086">
        <f t="shared" si="32"/>
        <v>2.7518363354817903</v>
      </c>
      <c r="G1086">
        <f t="shared" si="33"/>
        <v>-20.915387803119394</v>
      </c>
      <c r="H1086">
        <f t="shared" si="34"/>
        <v>-23.667224138601185</v>
      </c>
      <c r="K1086" s="13"/>
      <c r="L1086" s="13" t="str">
        <f t="shared" si="35"/>
        <v/>
      </c>
      <c r="M1086" s="13" t="str">
        <f t="shared" si="30"/>
        <v/>
      </c>
    </row>
    <row r="1087" spans="1:13">
      <c r="A1087">
        <f t="shared" si="31"/>
        <v>0.17900000000000013</v>
      </c>
      <c r="F1087">
        <f t="shared" si="32"/>
        <v>2.6764087377300609</v>
      </c>
      <c r="G1087">
        <f t="shared" si="33"/>
        <v>-20.765551720003881</v>
      </c>
      <c r="H1087">
        <f t="shared" si="34"/>
        <v>-23.441960457733941</v>
      </c>
      <c r="K1087" s="13"/>
      <c r="L1087" s="13" t="str">
        <f t="shared" si="35"/>
        <v/>
      </c>
      <c r="M1087" s="13" t="str">
        <f t="shared" si="30"/>
        <v/>
      </c>
    </row>
    <row r="1088" spans="1:13">
      <c r="A1088">
        <f t="shared" si="31"/>
        <v>0.18000000000000013</v>
      </c>
      <c r="F1088">
        <f t="shared" si="32"/>
        <v>2.6031733709759539</v>
      </c>
      <c r="G1088">
        <f t="shared" si="33"/>
        <v>-20.616916889658885</v>
      </c>
      <c r="H1088">
        <f t="shared" si="34"/>
        <v>-23.220090260634837</v>
      </c>
      <c r="K1088" s="13"/>
      <c r="L1088" s="13" t="str">
        <f t="shared" si="35"/>
        <v/>
      </c>
      <c r="M1088" s="13" t="str">
        <f t="shared" si="30"/>
        <v/>
      </c>
    </row>
    <row r="1089" spans="1:13">
      <c r="A1089">
        <f t="shared" si="31"/>
        <v>0.18100000000000013</v>
      </c>
      <c r="F1089">
        <f t="shared" si="32"/>
        <v>2.5320656395850181</v>
      </c>
      <c r="G1089">
        <f t="shared" si="33"/>
        <v>-20.469479306013682</v>
      </c>
      <c r="H1089">
        <f t="shared" si="34"/>
        <v>-23.001544945598699</v>
      </c>
      <c r="K1089" s="13"/>
      <c r="L1089" s="13" t="str">
        <f t="shared" si="35"/>
        <v/>
      </c>
      <c r="M1089" s="13" t="str">
        <f t="shared" si="30"/>
        <v/>
      </c>
    </row>
    <row r="1090" spans="1:13">
      <c r="A1090">
        <f t="shared" si="31"/>
        <v>0.18200000000000013</v>
      </c>
      <c r="F1090">
        <f t="shared" si="32"/>
        <v>2.4630227276065497</v>
      </c>
      <c r="G1090">
        <f t="shared" si="33"/>
        <v>-20.323234669905609</v>
      </c>
      <c r="H1090">
        <f t="shared" si="34"/>
        <v>-22.786257397512159</v>
      </c>
      <c r="K1090" s="13"/>
      <c r="L1090" s="13" t="str">
        <f t="shared" si="35"/>
        <v/>
      </c>
      <c r="M1090" s="13" t="str">
        <f t="shared" si="30"/>
        <v/>
      </c>
    </row>
    <row r="1091" spans="1:13">
      <c r="A1091">
        <f t="shared" si="31"/>
        <v>0.18300000000000013</v>
      </c>
      <c r="F1091">
        <f t="shared" si="32"/>
        <v>2.3959835633321904</v>
      </c>
      <c r="G1091">
        <f t="shared" si="33"/>
        <v>-20.178178404899278</v>
      </c>
      <c r="H1091">
        <f t="shared" si="34"/>
        <v>-22.574161968231465</v>
      </c>
      <c r="K1091" s="13"/>
      <c r="L1091" s="13" t="str">
        <f t="shared" si="35"/>
        <v/>
      </c>
      <c r="M1091" s="13" t="str">
        <f t="shared" si="30"/>
        <v/>
      </c>
    </row>
    <row r="1092" spans="1:13">
      <c r="A1092">
        <f t="shared" si="31"/>
        <v>0.18400000000000014</v>
      </c>
      <c r="F1092">
        <f t="shared" si="32"/>
        <v>2.3308887833483478</v>
      </c>
      <c r="G1092">
        <f t="shared" si="33"/>
        <v>-20.034305672485988</v>
      </c>
      <c r="H1092">
        <f t="shared" si="34"/>
        <v>-22.365194455834338</v>
      </c>
      <c r="K1092" s="13"/>
      <c r="L1092" s="13" t="str">
        <f t="shared" si="35"/>
        <v/>
      </c>
      <c r="M1092" s="13" t="str">
        <f t="shared" si="30"/>
        <v/>
      </c>
    </row>
    <row r="1093" spans="1:13">
      <c r="A1093">
        <f t="shared" si="31"/>
        <v>0.18500000000000014</v>
      </c>
      <c r="F1093">
        <f t="shared" si="32"/>
        <v>2.2676806962170755</v>
      </c>
      <c r="G1093">
        <f t="shared" si="33"/>
        <v>-19.891611386684588</v>
      </c>
      <c r="H1093">
        <f t="shared" si="34"/>
        <v>-22.159292082901665</v>
      </c>
      <c r="K1093" s="13"/>
      <c r="L1093" s="13" t="str">
        <f t="shared" si="35"/>
        <v/>
      </c>
      <c r="M1093" s="13" t="str">
        <f t="shared" si="30"/>
        <v/>
      </c>
    </row>
    <row r="1094" spans="1:13">
      <c r="A1094">
        <f t="shared" si="31"/>
        <v>0.18600000000000014</v>
      </c>
      <c r="F1094">
        <f t="shared" si="32"/>
        <v>2.2063032459076517</v>
      </c>
      <c r="G1094">
        <f t="shared" si="33"/>
        <v>-19.750090228064323</v>
      </c>
      <c r="H1094">
        <f t="shared" si="34"/>
        <v>-21.956393473971975</v>
      </c>
      <c r="K1094" s="13"/>
      <c r="L1094" s="13" t="str">
        <f t="shared" si="35"/>
        <v/>
      </c>
      <c r="M1094" s="13" t="str">
        <f t="shared" si="30"/>
        <v/>
      </c>
    </row>
    <row r="1095" spans="1:13">
      <c r="A1095">
        <f t="shared" si="31"/>
        <v>0.18700000000000014</v>
      </c>
      <c r="F1095">
        <f t="shared" si="32"/>
        <v>2.1467019750897758</v>
      </c>
      <c r="G1095">
        <f t="shared" si="33"/>
        <v>-19.609736657209901</v>
      </c>
      <c r="H1095">
        <f t="shared" si="34"/>
        <v>-21.756438632299677</v>
      </c>
      <c r="K1095" s="13"/>
      <c r="L1095" s="13" t="str">
        <f t="shared" si="35"/>
        <v/>
      </c>
      <c r="M1095" s="13" t="str">
        <f t="shared" si="30"/>
        <v/>
      </c>
    </row>
    <row r="1096" spans="1:13">
      <c r="A1096">
        <f t="shared" si="31"/>
        <v>0.18800000000000014</v>
      </c>
      <c r="F1096">
        <f t="shared" si="32"/>
        <v>2.0888239883885942</v>
      </c>
      <c r="G1096">
        <f t="shared" si="33"/>
        <v>-19.470544927648181</v>
      </c>
      <c r="H1096">
        <f t="shared" si="34"/>
        <v>-21.559368916036775</v>
      </c>
      <c r="K1096" s="13"/>
      <c r="L1096" s="13" t="str">
        <f t="shared" si="35"/>
        <v/>
      </c>
      <c r="M1096" s="13" t="str">
        <f t="shared" si="30"/>
        <v/>
      </c>
    </row>
    <row r="1097" spans="1:13">
      <c r="A1097">
        <f t="shared" si="31"/>
        <v>0.18900000000000014</v>
      </c>
      <c r="F1097">
        <f t="shared" si="32"/>
        <v>2.032617915691961</v>
      </c>
      <c r="G1097">
        <f t="shared" si="33"/>
        <v>-19.332509098255233</v>
      </c>
      <c r="H1097">
        <f t="shared" si="34"/>
        <v>-21.365127013947195</v>
      </c>
      <c r="K1097" s="13"/>
      <c r="L1097" s="13" t="str">
        <f t="shared" si="35"/>
        <v/>
      </c>
      <c r="M1097" s="13" t="str">
        <f t="shared" si="30"/>
        <v/>
      </c>
    </row>
    <row r="1098" spans="1:13">
      <c r="A1098">
        <f t="shared" si="31"/>
        <v>0.19000000000000014</v>
      </c>
      <c r="F1098">
        <f t="shared" si="32"/>
        <v>1.9780338755913496</v>
      </c>
      <c r="G1098">
        <f t="shared" si="33"/>
        <v>-19.195623045162286</v>
      </c>
      <c r="H1098">
        <f t="shared" si="34"/>
        <v>-21.173656920753636</v>
      </c>
      <c r="K1098" s="13"/>
      <c r="L1098" s="13" t="str">
        <f t="shared" si="35"/>
        <v/>
      </c>
      <c r="M1098" s="13" t="str">
        <f t="shared" si="30"/>
        <v/>
      </c>
    </row>
    <row r="1099" spans="1:13">
      <c r="B1099" s="15"/>
    </row>
    <row r="1100" spans="1:13">
      <c r="A1100" s="15">
        <f t="shared" ref="A1100:A1131" si="36">(A908^2+$B$906^2)^0.5</f>
        <v>0.1</v>
      </c>
      <c r="B1100" s="15"/>
      <c r="C1100" s="15">
        <f t="shared" ref="C1100:C1131" si="37">-24*$D$36*((2*$E$36^12/A1100^13)-(($E$36^6)/A1100^7))</f>
        <v>-480.00000000000011</v>
      </c>
      <c r="D1100" s="15">
        <f t="shared" ref="D1100:D1131" si="38">-$F$36/A1100^2</f>
        <v>-99.999999999999986</v>
      </c>
      <c r="E1100" s="15">
        <f t="shared" ref="E1100:E1163" si="39">D1100-C1100</f>
        <v>380.00000000000011</v>
      </c>
    </row>
    <row r="1101" spans="1:13">
      <c r="A1101" s="15">
        <f t="shared" si="36"/>
        <v>0.10000499987500626</v>
      </c>
      <c r="B1101" s="15"/>
      <c r="C1101" s="15">
        <f t="shared" si="37"/>
        <v>-479.54419614064511</v>
      </c>
      <c r="D1101" s="15">
        <f t="shared" si="38"/>
        <v>-99.990000999900005</v>
      </c>
      <c r="E1101" s="15">
        <f t="shared" si="39"/>
        <v>379.55419514074509</v>
      </c>
    </row>
    <row r="1102" spans="1:13">
      <c r="A1102" s="15">
        <f t="shared" si="36"/>
        <v>0.10001999800039992</v>
      </c>
      <c r="B1102" s="15"/>
      <c r="C1102" s="15">
        <f t="shared" si="37"/>
        <v>-478.17913540405937</v>
      </c>
      <c r="D1102" s="15">
        <f t="shared" si="38"/>
        <v>-99.960015993602539</v>
      </c>
      <c r="E1102" s="15">
        <f t="shared" si="39"/>
        <v>378.21911941045681</v>
      </c>
    </row>
    <row r="1103" spans="1:13">
      <c r="A1103" s="15">
        <f t="shared" si="36"/>
        <v>0.10004498987955369</v>
      </c>
      <c r="B1103" s="15"/>
      <c r="C1103" s="15">
        <f t="shared" si="37"/>
        <v>-475.91184901500867</v>
      </c>
      <c r="D1103" s="15">
        <f t="shared" si="38"/>
        <v>-99.910080927165552</v>
      </c>
      <c r="E1103" s="15">
        <f t="shared" si="39"/>
        <v>376.00176808784312</v>
      </c>
    </row>
    <row r="1104" spans="1:13">
      <c r="A1104" s="15">
        <f t="shared" si="36"/>
        <v>0.10007996802557444</v>
      </c>
      <c r="B1104" s="15"/>
      <c r="C1104" s="15">
        <f t="shared" si="37"/>
        <v>-472.75398497534434</v>
      </c>
      <c r="D1104" s="15">
        <f t="shared" si="38"/>
        <v>-99.840255591054287</v>
      </c>
      <c r="E1104" s="15">
        <f t="shared" si="39"/>
        <v>372.91372938429004</v>
      </c>
    </row>
    <row r="1105" spans="1:5">
      <c r="A1105" s="15">
        <f t="shared" si="36"/>
        <v>0.10012492197250394</v>
      </c>
      <c r="B1105" s="15"/>
      <c r="C1105" s="15">
        <f t="shared" si="37"/>
        <v>-468.72170302424183</v>
      </c>
      <c r="D1105" s="15">
        <f t="shared" si="38"/>
        <v>-99.750623441396485</v>
      </c>
      <c r="E1105" s="15">
        <f t="shared" si="39"/>
        <v>368.97107958284533</v>
      </c>
    </row>
    <row r="1106" spans="1:5">
      <c r="A1106" s="15">
        <f t="shared" si="36"/>
        <v>0.10017983829094555</v>
      </c>
      <c r="B1106" s="15"/>
      <c r="C1106" s="15">
        <f t="shared" si="37"/>
        <v>-463.83552960106476</v>
      </c>
      <c r="D1106" s="15">
        <f t="shared" si="38"/>
        <v>-99.641291351135891</v>
      </c>
      <c r="E1106" s="15">
        <f t="shared" si="39"/>
        <v>364.19423824992884</v>
      </c>
    </row>
    <row r="1107" spans="1:5">
      <c r="A1107" s="15">
        <f t="shared" si="36"/>
        <v>0.10024470060806208</v>
      </c>
      <c r="B1107" s="15"/>
      <c r="C1107" s="15">
        <f t="shared" si="37"/>
        <v>-458.12017478299913</v>
      </c>
      <c r="D1107" s="15">
        <f t="shared" si="38"/>
        <v>-99.512389292466892</v>
      </c>
      <c r="E1107" s="15">
        <f t="shared" si="39"/>
        <v>358.60778549053225</v>
      </c>
    </row>
    <row r="1108" spans="1:5">
      <c r="A1108" s="15">
        <f t="shared" si="36"/>
        <v>0.10031948963187563</v>
      </c>
      <c r="B1108" s="15"/>
      <c r="C1108" s="15">
        <f t="shared" si="37"/>
        <v>-451.6043136679657</v>
      </c>
      <c r="D1108" s="15">
        <f t="shared" si="38"/>
        <v>-99.364069952305229</v>
      </c>
      <c r="E1108" s="15">
        <f t="shared" si="39"/>
        <v>352.24024371566048</v>
      </c>
    </row>
    <row r="1109" spans="1:5">
      <c r="A1109" s="15">
        <f t="shared" si="36"/>
        <v>0.1004041831797859</v>
      </c>
      <c r="B1109" s="15"/>
      <c r="C1109" s="15">
        <f t="shared" si="37"/>
        <v>-444.32033512522185</v>
      </c>
      <c r="D1109" s="15">
        <f t="shared" si="38"/>
        <v>-99.196508282908411</v>
      </c>
      <c r="E1109" s="15">
        <f t="shared" si="39"/>
        <v>345.12382684231341</v>
      </c>
    </row>
    <row r="1110" spans="1:5">
      <c r="A1110" s="15">
        <f t="shared" si="36"/>
        <v>0.10049875621120891</v>
      </c>
      <c r="B1110" s="15"/>
      <c r="C1110" s="15">
        <f t="shared" si="37"/>
        <v>-436.30406123361035</v>
      </c>
      <c r="D1110" s="15">
        <f t="shared" si="38"/>
        <v>-99.009900990098998</v>
      </c>
      <c r="E1110" s="15">
        <f t="shared" si="39"/>
        <v>337.29416024351133</v>
      </c>
    </row>
    <row r="1111" spans="1:5">
      <c r="A1111" s="15">
        <f t="shared" si="36"/>
        <v>0.10060318086422516</v>
      </c>
      <c r="B1111" s="15"/>
      <c r="C1111" s="15">
        <f t="shared" si="37"/>
        <v>-427.59444106386388</v>
      </c>
      <c r="D1111" s="15">
        <f t="shared" si="38"/>
        <v>-98.804465961861482</v>
      </c>
      <c r="E1111" s="15">
        <f t="shared" si="39"/>
        <v>328.78997510200242</v>
      </c>
    </row>
    <row r="1112" spans="1:5">
      <c r="A1112" s="15">
        <f t="shared" si="36"/>
        <v>0.10071742649611339</v>
      </c>
      <c r="B1112" s="15"/>
      <c r="C1112" s="15">
        <f t="shared" si="37"/>
        <v>-418.23322273192042</v>
      </c>
      <c r="D1112" s="15">
        <f t="shared" si="38"/>
        <v>-98.580441640378524</v>
      </c>
      <c r="E1112" s="15">
        <f t="shared" si="39"/>
        <v>319.6527810915419</v>
      </c>
    </row>
    <row r="1113" spans="1:5">
      <c r="A1113" s="15">
        <f t="shared" si="36"/>
        <v>0.10084145972763386</v>
      </c>
      <c r="B1113" s="15"/>
      <c r="C1113" s="15">
        <f t="shared" si="37"/>
        <v>-408.26460785101335</v>
      </c>
      <c r="D1113" s="15">
        <f t="shared" si="38"/>
        <v>-98.33808634083978</v>
      </c>
      <c r="E1113" s="15">
        <f t="shared" si="39"/>
        <v>309.92652151017359</v>
      </c>
    </row>
    <row r="1114" spans="1:5">
      <c r="A1114" s="15">
        <f t="shared" si="36"/>
        <v>0.10097524449091472</v>
      </c>
      <c r="B1114" s="15"/>
      <c r="C1114" s="15">
        <f t="shared" si="37"/>
        <v>-397.73489263973818</v>
      </c>
      <c r="D1114" s="15">
        <f t="shared" si="38"/>
        <v>-98.077677520596282</v>
      </c>
      <c r="E1114" s="15">
        <f t="shared" si="39"/>
        <v>299.65721511914188</v>
      </c>
    </row>
    <row r="1115" spans="1:5">
      <c r="A1115" s="15">
        <f t="shared" si="36"/>
        <v>0.10111874208078343</v>
      </c>
      <c r="B1115" s="15"/>
      <c r="C1115" s="15">
        <f t="shared" si="37"/>
        <v>-386.69210000088907</v>
      </c>
      <c r="D1115" s="15">
        <f t="shared" si="38"/>
        <v>-97.799511002444973</v>
      </c>
      <c r="E1115" s="15">
        <f t="shared" si="39"/>
        <v>288.89258899844413</v>
      </c>
    </row>
    <row r="1116" spans="1:5">
      <c r="A1116" s="15">
        <f t="shared" si="36"/>
        <v>0.10127191120937731</v>
      </c>
      <c r="B1116" s="15"/>
      <c r="C1116" s="15">
        <f t="shared" si="37"/>
        <v>-375.18560687295417</v>
      </c>
      <c r="D1116" s="15">
        <f t="shared" si="38"/>
        <v>-97.50390015600621</v>
      </c>
      <c r="E1116" s="15">
        <f t="shared" si="39"/>
        <v>277.68170671694793</v>
      </c>
    </row>
    <row r="1117" spans="1:5">
      <c r="A1117" s="15">
        <f t="shared" si="36"/>
        <v>0.10143470806385753</v>
      </c>
      <c r="B1117" s="15"/>
      <c r="C1117" s="15">
        <f t="shared" si="37"/>
        <v>-363.26577107548439</v>
      </c>
      <c r="D1117" s="15">
        <f t="shared" si="38"/>
        <v>-97.191175041306224</v>
      </c>
      <c r="E1117" s="15">
        <f t="shared" si="39"/>
        <v>266.07459603417817</v>
      </c>
    </row>
    <row r="1118" spans="1:5">
      <c r="A1118" s="15">
        <f t="shared" si="36"/>
        <v>0.10160708636704431</v>
      </c>
      <c r="B1118" s="15"/>
      <c r="C1118" s="15">
        <f t="shared" si="37"/>
        <v>-350.98356172517828</v>
      </c>
      <c r="D1118" s="15">
        <f t="shared" si="38"/>
        <v>-96.861681518791158</v>
      </c>
      <c r="E1118" s="15">
        <f t="shared" si="39"/>
        <v>254.12188020638712</v>
      </c>
    </row>
    <row r="1119" spans="1:5">
      <c r="A1119" s="15">
        <f t="shared" si="36"/>
        <v>0.10178899744078435</v>
      </c>
      <c r="B1119" s="15"/>
      <c r="C1119" s="15">
        <f t="shared" si="37"/>
        <v>-338.39019709679695</v>
      </c>
      <c r="D1119" s="15">
        <f t="shared" si="38"/>
        <v>-96.515780330083942</v>
      </c>
      <c r="E1119" s="15">
        <f t="shared" si="39"/>
        <v>241.87441676671301</v>
      </c>
    </row>
    <row r="1120" spans="1:5">
      <c r="A1120" s="15">
        <f t="shared" si="36"/>
        <v>0.10198039027185571</v>
      </c>
      <c r="B1120" s="15"/>
      <c r="C1120" s="15">
        <f t="shared" si="37"/>
        <v>-325.53679354816205</v>
      </c>
      <c r="D1120" s="15">
        <f t="shared" si="38"/>
        <v>-96.153846153846132</v>
      </c>
      <c r="E1120" s="15">
        <f t="shared" si="39"/>
        <v>229.38294739431592</v>
      </c>
    </row>
    <row r="1121" spans="1:5">
      <c r="A1121" s="15">
        <f t="shared" si="36"/>
        <v>0.10218121158021176</v>
      </c>
      <c r="B1121" s="15"/>
      <c r="C1121" s="15">
        <f t="shared" si="37"/>
        <v>-312.47402882861587</v>
      </c>
      <c r="D1121" s="15">
        <f t="shared" si="38"/>
        <v>-95.776266641126313</v>
      </c>
      <c r="E1121" s="15">
        <f t="shared" si="39"/>
        <v>216.69776218748956</v>
      </c>
    </row>
    <row r="1122" spans="1:5">
      <c r="A1122" s="15">
        <f t="shared" si="36"/>
        <v>0.10239140588936164</v>
      </c>
      <c r="B1122" s="15"/>
      <c r="C1122" s="15">
        <f t="shared" si="37"/>
        <v>-299.25182275314603</v>
      </c>
      <c r="D1122" s="15">
        <f t="shared" si="38"/>
        <v>-95.383441434566947</v>
      </c>
      <c r="E1122" s="15">
        <f t="shared" si="39"/>
        <v>203.86838131857908</v>
      </c>
    </row>
    <row r="1123" spans="1:5">
      <c r="A1123" s="15">
        <f t="shared" si="36"/>
        <v>0.10261091559868278</v>
      </c>
      <c r="B1123" s="15"/>
      <c r="C1123" s="15">
        <f t="shared" si="37"/>
        <v>-285.91903785789998</v>
      </c>
      <c r="D1123" s="15">
        <f t="shared" si="38"/>
        <v>-94.975781175800151</v>
      </c>
      <c r="E1123" s="15">
        <f t="shared" si="39"/>
        <v>190.94325668209984</v>
      </c>
    </row>
    <row r="1124" spans="1:5">
      <c r="A1124" s="15">
        <f t="shared" si="36"/>
        <v>0.10283968105745954</v>
      </c>
      <c r="B1124" s="15"/>
      <c r="C1124" s="15">
        <f t="shared" si="37"/>
        <v>-272.52320226528832</v>
      </c>
      <c r="D1124" s="15">
        <f t="shared" si="38"/>
        <v>-94.553706505294983</v>
      </c>
      <c r="E1124" s="15">
        <f t="shared" si="39"/>
        <v>177.96949575999332</v>
      </c>
    </row>
    <row r="1125" spans="1:5">
      <c r="A1125" s="15">
        <f t="shared" si="36"/>
        <v>0.10307764064044153</v>
      </c>
      <c r="B1125" s="15"/>
      <c r="C1125" s="15">
        <f t="shared" si="37"/>
        <v>-259.11025658642382</v>
      </c>
      <c r="D1125" s="15">
        <f t="shared" si="38"/>
        <v>-94.117647058823493</v>
      </c>
      <c r="E1125" s="15">
        <f t="shared" si="39"/>
        <v>164.99260952760034</v>
      </c>
    </row>
    <row r="1126" spans="1:5">
      <c r="A1126" s="15">
        <f t="shared" si="36"/>
        <v>0.10332473082471594</v>
      </c>
      <c r="B1126" s="15"/>
      <c r="C1126" s="15">
        <f t="shared" si="37"/>
        <v>-245.72432628325441</v>
      </c>
      <c r="D1126" s="15">
        <f t="shared" si="38"/>
        <v>-93.668040464593446</v>
      </c>
      <c r="E1126" s="15">
        <f t="shared" si="39"/>
        <v>152.05628581866097</v>
      </c>
    </row>
    <row r="1127" spans="1:5">
      <c r="A1127" s="15">
        <f t="shared" si="36"/>
        <v>0.10358088626768938</v>
      </c>
      <c r="B1127" s="15"/>
      <c r="C1127" s="15">
        <f t="shared" si="37"/>
        <v>-232.40752050981536</v>
      </c>
      <c r="D1127" s="15">
        <f t="shared" si="38"/>
        <v>-93.20533134495291</v>
      </c>
      <c r="E1127" s="15">
        <f t="shared" si="39"/>
        <v>139.20218916486243</v>
      </c>
    </row>
    <row r="1128" spans="1:5">
      <c r="A1128" s="15">
        <f t="shared" si="36"/>
        <v>0.10384603988597738</v>
      </c>
      <c r="B1128" s="15"/>
      <c r="C1128" s="15">
        <f t="shared" si="37"/>
        <v>-219.19975805866522</v>
      </c>
      <c r="D1128" s="15">
        <f t="shared" si="38"/>
        <v>-92.729970326409457</v>
      </c>
      <c r="E1128" s="15">
        <f t="shared" si="39"/>
        <v>126.46978773225577</v>
      </c>
    </row>
    <row r="1129" spans="1:5">
      <c r="A1129" s="15">
        <f t="shared" si="36"/>
        <v>0.10412012293500235</v>
      </c>
      <c r="B1129" s="15"/>
      <c r="C1129" s="15">
        <f t="shared" si="37"/>
        <v>-206.13862066088507</v>
      </c>
      <c r="D1129" s="15">
        <f t="shared" si="38"/>
        <v>-92.242413061525681</v>
      </c>
      <c r="E1129" s="15">
        <f t="shared" si="39"/>
        <v>113.89620759935939</v>
      </c>
    </row>
    <row r="1130" spans="1:5">
      <c r="A1130" s="15">
        <f t="shared" si="36"/>
        <v>0.10440306508910552</v>
      </c>
      <c r="B1130" s="15"/>
      <c r="C1130" s="15">
        <f t="shared" si="37"/>
        <v>-193.25923353163216</v>
      </c>
      <c r="D1130" s="15">
        <f t="shared" si="38"/>
        <v>-91.743119266055018</v>
      </c>
      <c r="E1130" s="15">
        <f t="shared" si="39"/>
        <v>101.51611426557714</v>
      </c>
    </row>
    <row r="1131" spans="1:5">
      <c r="A1131" s="15">
        <f t="shared" si="36"/>
        <v>0.10469479452198187</v>
      </c>
      <c r="B1131" s="15"/>
      <c r="C1131" s="15">
        <f t="shared" si="37"/>
        <v>-180.59417272278901</v>
      </c>
      <c r="D1131" s="15">
        <f t="shared" si="38"/>
        <v>-91.23255177447308</v>
      </c>
      <c r="E1131" s="15">
        <f t="shared" si="39"/>
        <v>89.361620948315931</v>
      </c>
    </row>
    <row r="1132" spans="1:5">
      <c r="A1132" s="15">
        <f t="shared" ref="A1132:A1163" si="40">(A940^2+$B$906^2)^0.5</f>
        <v>0.10499523798725351</v>
      </c>
      <c r="B1132" s="15"/>
      <c r="C1132" s="15">
        <f t="shared" ref="C1132:C1163" si="41">-24*$D$36*((2*$E$36^12/A1132^13)-(($E$36^6)/A1132^7))</f>
        <v>-168.17339854342367</v>
      </c>
      <c r="D1132" s="15">
        <f t="shared" ref="D1132:D1163" si="42">-$F$36/A1132^2</f>
        <v>-90.711175616835973</v>
      </c>
      <c r="E1132" s="15">
        <f t="shared" si="39"/>
        <v>77.4622229265877</v>
      </c>
    </row>
    <row r="1133" spans="1:5">
      <c r="A1133" s="15">
        <f t="shared" si="40"/>
        <v>0.10530432089900206</v>
      </c>
      <c r="B1133" s="15"/>
      <c r="C1133" s="15">
        <f t="shared" si="41"/>
        <v>-156.02421404062125</v>
      </c>
      <c r="D1133" s="15">
        <f t="shared" si="42"/>
        <v>-90.179457119668129</v>
      </c>
      <c r="E1133" s="15">
        <f t="shared" si="39"/>
        <v>65.844756920953117</v>
      </c>
    </row>
    <row r="1134" spans="1:5">
      <c r="A1134" s="15">
        <f t="shared" si="40"/>
        <v>0.10562196741208717</v>
      </c>
      <c r="B1134" s="15"/>
      <c r="C1134" s="15">
        <f t="shared" si="41"/>
        <v>-144.17124729963825</v>
      </c>
      <c r="D1134" s="15">
        <f t="shared" si="42"/>
        <v>-89.637863033345269</v>
      </c>
      <c r="E1134" s="15">
        <f t="shared" si="39"/>
        <v>54.533384266292984</v>
      </c>
    </row>
    <row r="1135" spans="1:5">
      <c r="A1135" s="15">
        <f t="shared" si="40"/>
        <v>0.10594810050208547</v>
      </c>
      <c r="B1135" s="15"/>
      <c r="C1135" s="15">
        <f t="shared" si="41"/>
        <v>-132.63645612447647</v>
      </c>
      <c r="D1135" s="15">
        <f t="shared" si="42"/>
        <v>-89.086859688195958</v>
      </c>
      <c r="E1135" s="15">
        <f t="shared" si="39"/>
        <v>43.54959643628051</v>
      </c>
    </row>
    <row r="1136" spans="1:5">
      <c r="A1136" s="15">
        <f t="shared" si="40"/>
        <v>0.1062826420446914</v>
      </c>
      <c r="B1136" s="15"/>
      <c r="C1136" s="15">
        <f t="shared" si="41"/>
        <v>-121.43915349825835</v>
      </c>
      <c r="D1136" s="15">
        <f t="shared" si="42"/>
        <v>-88.526912181303089</v>
      </c>
      <c r="E1136" s="15">
        <f t="shared" si="39"/>
        <v>32.91224131695526</v>
      </c>
    </row>
    <row r="1137" spans="1:5">
      <c r="A1137" s="15">
        <f t="shared" si="40"/>
        <v>0.10662551289442881</v>
      </c>
      <c r="B1137" s="15"/>
      <c r="C1137" s="15">
        <f t="shared" si="41"/>
        <v>-110.59605209681072</v>
      </c>
      <c r="D1137" s="15">
        <f t="shared" si="42"/>
        <v>-87.958483595742763</v>
      </c>
      <c r="E1137" s="15">
        <f t="shared" si="39"/>
        <v>22.63756850106796</v>
      </c>
    </row>
    <row r="1138" spans="1:5">
      <c r="A1138" s="15">
        <f t="shared" si="40"/>
        <v>0.10697663296253067</v>
      </c>
      <c r="B1138" s="15"/>
      <c r="C1138" s="15">
        <f t="shared" si="41"/>
        <v>-100.12132603762113</v>
      </c>
      <c r="D1138" s="15">
        <f t="shared" si="42"/>
        <v>-87.382034253757411</v>
      </c>
      <c r="E1138" s="15">
        <f t="shared" si="39"/>
        <v>12.73929178386372</v>
      </c>
    </row>
    <row r="1139" spans="1:5">
      <c r="A1139" s="15">
        <f t="shared" si="40"/>
        <v>0.10733592129385205</v>
      </c>
      <c r="B1139" s="15"/>
      <c r="C1139" s="15">
        <f t="shared" si="41"/>
        <v>-90.026687988214036</v>
      </c>
      <c r="D1139" s="15">
        <f t="shared" si="42"/>
        <v>-86.798021005121058</v>
      </c>
      <c r="E1139" s="15">
        <f t="shared" si="39"/>
        <v>3.2286669830929782</v>
      </c>
    </row>
    <row r="1140" spans="1:5">
      <c r="A1140" s="15">
        <f t="shared" si="40"/>
        <v>0.1077032961426901</v>
      </c>
      <c r="B1140" s="15"/>
      <c r="C1140" s="15">
        <f t="shared" si="41"/>
        <v>-80.32147973100092</v>
      </c>
      <c r="D1140" s="15">
        <f t="shared" si="42"/>
        <v>-86.2068965517241</v>
      </c>
      <c r="E1140" s="15">
        <f t="shared" si="39"/>
        <v>-5.8854168207231794</v>
      </c>
    </row>
    <row r="1141" spans="1:5">
      <c r="A1141" s="15">
        <f t="shared" si="40"/>
        <v>0.10807867504739316</v>
      </c>
      <c r="B1141" s="15"/>
      <c r="C1141" s="15">
        <f t="shared" si="41"/>
        <v>-71.012774283240347</v>
      </c>
      <c r="D1141" s="15">
        <f t="shared" si="42"/>
        <v>-85.609108809177272</v>
      </c>
      <c r="E1141" s="15">
        <f t="shared" si="39"/>
        <v>-14.596334525936925</v>
      </c>
    </row>
    <row r="1142" spans="1:5">
      <c r="A1142" s="15">
        <f t="shared" si="40"/>
        <v>0.10846197490365</v>
      </c>
      <c r="B1142" s="15"/>
      <c r="C1142" s="15">
        <f t="shared" si="41"/>
        <v>-62.105487698280612</v>
      </c>
      <c r="D1142" s="15">
        <f t="shared" si="42"/>
        <v>-85.005100306018335</v>
      </c>
      <c r="E1142" s="15">
        <f t="shared" si="39"/>
        <v>-22.899612607737723</v>
      </c>
    </row>
    <row r="1143" spans="1:5">
      <c r="A1143" s="15">
        <f t="shared" si="40"/>
        <v>0.10885311203635845</v>
      </c>
      <c r="B1143" s="15"/>
      <c r="C1143" s="15">
        <f t="shared" si="41"/>
        <v>-53.602498724717165</v>
      </c>
      <c r="D1143" s="15">
        <f t="shared" si="42"/>
        <v>-84.395307620896247</v>
      </c>
      <c r="E1143" s="15">
        <f t="shared" si="39"/>
        <v>-30.792808896179082</v>
      </c>
    </row>
    <row r="1144" spans="1:5">
      <c r="A1144" s="15">
        <f t="shared" si="40"/>
        <v>0.10925200226998133</v>
      </c>
      <c r="B1144" s="15"/>
      <c r="C1144" s="15">
        <f t="shared" si="41"/>
        <v>-45.504774570483079</v>
      </c>
      <c r="D1144" s="15">
        <f t="shared" si="42"/>
        <v>-83.780160857908811</v>
      </c>
      <c r="E1144" s="15">
        <f t="shared" si="39"/>
        <v>-38.275386287425732</v>
      </c>
    </row>
    <row r="1145" spans="1:5">
      <c r="A1145" s="15">
        <f t="shared" si="40"/>
        <v>0.10965856099730656</v>
      </c>
      <c r="B1145" s="15"/>
      <c r="C1145" s="15">
        <f t="shared" si="41"/>
        <v>-37.811501106076662</v>
      </c>
      <c r="D1145" s="15">
        <f t="shared" si="42"/>
        <v>-83.160083160083147</v>
      </c>
      <c r="E1145" s="15">
        <f t="shared" si="39"/>
        <v>-45.348582054006485</v>
      </c>
    </row>
    <row r="1146" spans="1:5">
      <c r="A1146" s="15">
        <f t="shared" si="40"/>
        <v>0.11007270324653613</v>
      </c>
      <c r="B1146" s="15"/>
      <c r="C1146" s="15">
        <f t="shared" si="41"/>
        <v>-30.520215942062222</v>
      </c>
      <c r="D1146" s="15">
        <f t="shared" si="42"/>
        <v>-82.535490260812111</v>
      </c>
      <c r="E1146" s="15">
        <f t="shared" si="39"/>
        <v>-52.015274318749888</v>
      </c>
    </row>
    <row r="1147" spans="1:5">
      <c r="A1147" s="15">
        <f t="shared" si="40"/>
        <v>0.11049434374663712</v>
      </c>
      <c r="B1147" s="15"/>
      <c r="C1147" s="15">
        <f t="shared" si="41"/>
        <v>-23.626942927680545</v>
      </c>
      <c r="D1147" s="15">
        <f t="shared" si="42"/>
        <v>-81.906790072896996</v>
      </c>
      <c r="E1147" s="15">
        <f t="shared" si="39"/>
        <v>-58.279847145216451</v>
      </c>
    </row>
    <row r="1148" spans="1:5">
      <c r="A1148" s="15">
        <f t="shared" si="40"/>
        <v>0.1109233969908964</v>
      </c>
      <c r="B1148" s="15"/>
      <c r="C1148" s="15">
        <f t="shared" si="41"/>
        <v>-17.126326736999971</v>
      </c>
      <c r="D1148" s="15">
        <f t="shared" si="42"/>
        <v>-81.274382314694378</v>
      </c>
      <c r="E1148" s="15">
        <f t="shared" si="39"/>
        <v>-64.148055577694407</v>
      </c>
    </row>
    <row r="1149" spans="1:5">
      <c r="A1149" s="15">
        <f t="shared" si="40"/>
        <v>0.11135977729862792</v>
      </c>
      <c r="B1149" s="15"/>
      <c r="C1149" s="15">
        <f t="shared" si="41"/>
        <v>-11.011766333925678</v>
      </c>
      <c r="D1149" s="15">
        <f t="shared" si="42"/>
        <v>-80.638658172727972</v>
      </c>
      <c r="E1149" s="15">
        <f t="shared" si="39"/>
        <v>-69.626891838802294</v>
      </c>
    </row>
    <row r="1150" spans="1:5">
      <c r="A1150" s="15">
        <f t="shared" si="40"/>
        <v>0.11180339887498951</v>
      </c>
      <c r="B1150" s="15"/>
      <c r="C1150" s="15">
        <f t="shared" si="41"/>
        <v>-5.2755462350432225</v>
      </c>
      <c r="D1150" s="15">
        <f t="shared" si="42"/>
        <v>-79.999999999999957</v>
      </c>
      <c r="E1150" s="15">
        <f t="shared" si="39"/>
        <v>-74.724453764956735</v>
      </c>
    </row>
    <row r="1151" spans="1:5">
      <c r="A1151" s="15">
        <f t="shared" si="40"/>
        <v>0.11225417586887361</v>
      </c>
      <c r="B1151" s="15"/>
      <c r="C1151" s="15">
        <f t="shared" si="41"/>
        <v>9.1035382466699843E-2</v>
      </c>
      <c r="D1151" s="15">
        <f t="shared" si="42"/>
        <v>-79.358781049123053</v>
      </c>
      <c r="E1151" s="15">
        <f t="shared" si="39"/>
        <v>-79.449816431589753</v>
      </c>
    </row>
    <row r="1152" spans="1:5">
      <c r="A1152" s="15">
        <f t="shared" si="40"/>
        <v>0.112712022428843</v>
      </c>
      <c r="B1152" s="15"/>
      <c r="C1152" s="15">
        <f t="shared" si="41"/>
        <v>5.0975425537209418</v>
      </c>
      <c r="D1152" s="15">
        <f t="shared" si="42"/>
        <v>-78.71536523929467</v>
      </c>
      <c r="E1152" s="15">
        <f t="shared" si="39"/>
        <v>-83.812907793015611</v>
      </c>
    </row>
    <row r="1153" spans="1:5">
      <c r="A1153" s="15">
        <f t="shared" si="40"/>
        <v>0.1131768527570899</v>
      </c>
      <c r="B1153" s="15"/>
      <c r="C1153" s="15">
        <f t="shared" si="41"/>
        <v>9.7542820819339227</v>
      </c>
      <c r="D1153" s="15">
        <f t="shared" si="42"/>
        <v>-78.070106956046487</v>
      </c>
      <c r="E1153" s="15">
        <f t="shared" si="39"/>
        <v>-87.82438903798041</v>
      </c>
    </row>
    <row r="1154" spans="1:5">
      <c r="A1154" s="15">
        <f t="shared" si="40"/>
        <v>0.11364858116140301</v>
      </c>
      <c r="B1154" s="15"/>
      <c r="C1154" s="15">
        <f t="shared" si="41"/>
        <v>14.072189359978509</v>
      </c>
      <c r="D1154" s="15">
        <f t="shared" si="42"/>
        <v>-77.423350882626153</v>
      </c>
      <c r="E1154" s="15">
        <f t="shared" si="39"/>
        <v>-91.495540242604662</v>
      </c>
    </row>
    <row r="1155" spans="1:5">
      <c r="A1155" s="15">
        <f t="shared" si="40"/>
        <v>0.1141271221051333</v>
      </c>
      <c r="B1155" s="15"/>
      <c r="C1155" s="15">
        <f t="shared" si="41"/>
        <v>18.062719927065089</v>
      </c>
      <c r="D1155" s="15">
        <f t="shared" si="42"/>
        <v>-76.775431861804179</v>
      </c>
      <c r="E1155" s="15">
        <f t="shared" si="39"/>
        <v>-94.838151788869268</v>
      </c>
    </row>
    <row r="1156" spans="1:5">
      <c r="A1156" s="15">
        <f t="shared" si="40"/>
        <v>0.11461239025515525</v>
      </c>
      <c r="B1156" s="15"/>
      <c r="C1156" s="15">
        <f t="shared" si="41"/>
        <v>21.737747123105436</v>
      </c>
      <c r="D1156" s="15">
        <f t="shared" si="42"/>
        <v>-76.126674786845271</v>
      </c>
      <c r="E1156" s="15">
        <f t="shared" si="39"/>
        <v>-97.864421909950707</v>
      </c>
    </row>
    <row r="1157" spans="1:5">
      <c r="A1157" s="15">
        <f t="shared" si="40"/>
        <v>0.11510430052782566</v>
      </c>
      <c r="B1157" s="15"/>
      <c r="C1157" s="15">
        <f t="shared" si="41"/>
        <v>25.109466103967904</v>
      </c>
      <c r="D1157" s="15">
        <f t="shared" si="42"/>
        <v>-75.477394520341122</v>
      </c>
      <c r="E1157" s="15">
        <f t="shared" si="39"/>
        <v>-100.58686062430903</v>
      </c>
    </row>
    <row r="1158" spans="1:5">
      <c r="A1158" s="15">
        <f t="shared" si="40"/>
        <v>0.11560276813294744</v>
      </c>
      <c r="B1158" s="15"/>
      <c r="C1158" s="15">
        <f t="shared" si="41"/>
        <v>28.190304389418976</v>
      </c>
      <c r="D1158" s="15">
        <f t="shared" si="42"/>
        <v>-74.827895839568953</v>
      </c>
      <c r="E1158" s="15">
        <f t="shared" si="39"/>
        <v>-103.01820022898792</v>
      </c>
    </row>
    <row r="1159" spans="1:5">
      <c r="A1159" s="15">
        <f t="shared" si="40"/>
        <v>0.11610770861575043</v>
      </c>
      <c r="B1159" s="15"/>
      <c r="C1159" s="15">
        <f t="shared" si="41"/>
        <v>30.992839032407389</v>
      </c>
      <c r="D1159" s="15">
        <f t="shared" si="42"/>
        <v>-74.17847340701725</v>
      </c>
      <c r="E1159" s="15">
        <f t="shared" si="39"/>
        <v>-105.17131243942464</v>
      </c>
    </row>
    <row r="1160" spans="1:5">
      <c r="A1160" s="15">
        <f t="shared" si="40"/>
        <v>0.11661903789690604</v>
      </c>
      <c r="B1160" s="15"/>
      <c r="C1160" s="15">
        <f t="shared" si="41"/>
        <v>33.529720423628248</v>
      </c>
      <c r="D1160" s="15">
        <f t="shared" si="42"/>
        <v>-73.529411764705841</v>
      </c>
      <c r="E1160" s="15">
        <f t="shared" si="39"/>
        <v>-107.05913218833409</v>
      </c>
    </row>
    <row r="1161" spans="1:5">
      <c r="A1161" s="15">
        <f t="shared" si="40"/>
        <v>0.11713667231059625</v>
      </c>
      <c r="B1161" s="15"/>
      <c r="C1161" s="15">
        <f t="shared" si="41"/>
        <v>35.813602678998926</v>
      </c>
      <c r="D1161" s="15">
        <f t="shared" si="42"/>
        <v>-72.880985350921904</v>
      </c>
      <c r="E1161" s="15">
        <f t="shared" si="39"/>
        <v>-108.69458802992082</v>
      </c>
    </row>
    <row r="1162" spans="1:5">
      <c r="A1162" s="15">
        <f t="shared" si="40"/>
        <v>0.11766052864066184</v>
      </c>
      <c r="B1162" s="15"/>
      <c r="C1162" s="15">
        <f t="shared" si="41"/>
        <v>37.857080499659951</v>
      </c>
      <c r="D1162" s="15">
        <f t="shared" si="42"/>
        <v>-72.233458537994764</v>
      </c>
      <c r="E1162" s="15">
        <f t="shared" si="39"/>
        <v>-110.09053903765471</v>
      </c>
    </row>
    <row r="1163" spans="1:5">
      <c r="A1163" s="15">
        <f t="shared" si="40"/>
        <v>0.11819052415485773</v>
      </c>
      <c r="B1163" s="15"/>
      <c r="C1163" s="15">
        <f t="shared" si="41"/>
        <v>39.672632344118647</v>
      </c>
      <c r="D1163" s="15">
        <f t="shared" si="42"/>
        <v>-71.587085689741528</v>
      </c>
      <c r="E1163" s="15">
        <f t="shared" si="39"/>
        <v>-111.25971803386017</v>
      </c>
    </row>
    <row r="1164" spans="1:5">
      <c r="A1164" s="15">
        <f t="shared" ref="A1164:A1195" si="43">(A972^2+$B$906^2)^0.5</f>
        <v>0.11872657663724667</v>
      </c>
      <c r="B1164" s="15"/>
      <c r="C1164" s="15">
        <f t="shared" ref="C1164:C1195" si="44">-24*$D$36*((2*$E$36^12/A1164^13)-(($E$36^6)/A1164^7))</f>
        <v>41.272569709861457</v>
      </c>
      <c r="D1164" s="15">
        <f t="shared" ref="D1164:D1195" si="45">-$F$36/A1164^2</f>
        <v>-70.942111237230378</v>
      </c>
      <c r="E1164" s="15">
        <f t="shared" ref="E1164:E1227" si="46">D1164-C1164</f>
        <v>-112.21468094709184</v>
      </c>
    </row>
    <row r="1165" spans="1:5">
      <c r="A1165" s="15">
        <f t="shared" si="43"/>
        <v>0.11926860441876566</v>
      </c>
      <c r="B1165" s="15"/>
      <c r="C1165" s="15">
        <f t="shared" si="44"/>
        <v>42.668992286748988</v>
      </c>
      <c r="D1165" s="15">
        <f t="shared" si="45"/>
        <v>-70.298769771528953</v>
      </c>
      <c r="E1165" s="15">
        <f t="shared" si="46"/>
        <v>-112.96776205827794</v>
      </c>
    </row>
    <row r="1166" spans="1:5">
      <c r="A1166" s="15">
        <f t="shared" si="43"/>
        <v>0.11981652640600131</v>
      </c>
      <c r="B1166" s="15"/>
      <c r="C1166" s="15">
        <f t="shared" si="44"/>
        <v>43.87374871631215</v>
      </c>
      <c r="D1166" s="15">
        <f t="shared" si="45"/>
        <v>-69.657286152131462</v>
      </c>
      <c r="E1166" s="15">
        <f t="shared" si="46"/>
        <v>-113.53103486844361</v>
      </c>
    </row>
    <row r="1167" spans="1:5">
      <c r="A1167" s="15">
        <f t="shared" si="43"/>
        <v>0.12037026210821346</v>
      </c>
      <c r="B1167" s="15"/>
      <c r="C1167" s="15">
        <f t="shared" si="44"/>
        <v>44.898402669188108</v>
      </c>
      <c r="D1167" s="15">
        <f t="shared" si="45"/>
        <v>-69.01787562978808</v>
      </c>
      <c r="E1167" s="15">
        <f t="shared" si="46"/>
        <v>-113.91627829897618</v>
      </c>
    </row>
    <row r="1168" spans="1:5">
      <c r="A1168" s="15">
        <f t="shared" si="43"/>
        <v>0.12092973166264782</v>
      </c>
      <c r="B1168" s="15"/>
      <c r="C1168" s="15">
        <f t="shared" si="44"/>
        <v>45.754203936834088</v>
      </c>
      <c r="D1168" s="15">
        <f t="shared" si="45"/>
        <v>-68.380743982494494</v>
      </c>
      <c r="E1168" s="15">
        <f t="shared" si="46"/>
        <v>-114.13494791932858</v>
      </c>
    </row>
    <row r="1169" spans="1:5">
      <c r="A1169" s="15">
        <f t="shared" si="43"/>
        <v>0.1214948558581803</v>
      </c>
      <c r="B1169" s="15"/>
      <c r="C1169" s="15">
        <f t="shared" si="44"/>
        <v>46.452064222795364</v>
      </c>
      <c r="D1169" s="15">
        <f t="shared" si="45"/>
        <v>-67.746087663437393</v>
      </c>
      <c r="E1169" s="15">
        <f t="shared" si="46"/>
        <v>-114.19815188623275</v>
      </c>
    </row>
    <row r="1170" spans="1:5">
      <c r="A1170" s="15">
        <f t="shared" si="43"/>
        <v>0.12206555615733707</v>
      </c>
      <c r="B1170" s="15"/>
      <c r="C1170" s="15">
        <f t="shared" si="44"/>
        <v>47.002537312639205</v>
      </c>
      <c r="D1170" s="15">
        <f t="shared" si="45"/>
        <v>-67.114093959731505</v>
      </c>
      <c r="E1170" s="15">
        <f t="shared" si="46"/>
        <v>-114.11663127237071</v>
      </c>
    </row>
    <row r="1171" spans="1:5">
      <c r="A1171" s="15">
        <f t="shared" si="43"/>
        <v>0.12264175471673588</v>
      </c>
      <c r="B1171" s="15"/>
      <c r="C1171" s="15">
        <f t="shared" si="44"/>
        <v>47.415803299654357</v>
      </c>
      <c r="D1171" s="15">
        <f t="shared" si="45"/>
        <v>-66.484941160827034</v>
      </c>
      <c r="E1171" s="15">
        <f t="shared" si="46"/>
        <v>-113.90074446048139</v>
      </c>
    </row>
    <row r="1172" spans="1:5">
      <c r="A1172" s="15">
        <f t="shared" si="43"/>
        <v>0.12322337440599494</v>
      </c>
      <c r="B1172" s="15"/>
      <c r="C1172" s="15">
        <f t="shared" si="44"/>
        <v>47.701656545044358</v>
      </c>
      <c r="D1172" s="15">
        <f t="shared" si="45"/>
        <v>-65.858798735511016</v>
      </c>
      <c r="E1172" s="15">
        <f t="shared" si="46"/>
        <v>-113.56045528055537</v>
      </c>
    </row>
    <row r="1173" spans="1:5">
      <c r="A1173" s="15">
        <f t="shared" si="43"/>
        <v>0.12381033882515631</v>
      </c>
      <c r="B1173" s="15"/>
      <c r="C1173" s="15">
        <f t="shared" si="44"/>
        <v>47.869497056103839</v>
      </c>
      <c r="D1173" s="15">
        <f t="shared" si="45"/>
        <v>-65.235827516472014</v>
      </c>
      <c r="E1173" s="15">
        <f t="shared" si="46"/>
        <v>-113.10532457257585</v>
      </c>
    </row>
    <row r="1174" spans="1:5">
      <c r="A1174" s="15">
        <f t="shared" si="43"/>
        <v>0.12440257232067194</v>
      </c>
      <c r="B1174" s="15"/>
      <c r="C1174" s="15">
        <f t="shared" si="44"/>
        <v>47.928324973291005</v>
      </c>
      <c r="D1174" s="15">
        <f t="shared" si="45"/>
        <v>-64.616179891444773</v>
      </c>
      <c r="E1174" s="15">
        <f t="shared" si="46"/>
        <v>-112.54450486473579</v>
      </c>
    </row>
    <row r="1175" spans="1:5">
      <c r="A1175" s="15">
        <f t="shared" si="43"/>
        <v>0.12500000000000006</v>
      </c>
      <c r="B1175" s="15"/>
      <c r="C1175" s="15">
        <f t="shared" si="44"/>
        <v>47.886737866751972</v>
      </c>
      <c r="D1175" s="15">
        <f t="shared" si="45"/>
        <v>-63.999999999999943</v>
      </c>
      <c r="E1175" s="15">
        <f t="shared" si="46"/>
        <v>-111.88673786675191</v>
      </c>
    </row>
    <row r="1176" spans="1:5">
      <c r="A1176" s="15">
        <f t="shared" si="43"/>
        <v>0.12560254774486071</v>
      </c>
      <c r="B1176" s="15"/>
      <c r="C1176" s="15">
        <f t="shared" si="44"/>
        <v>47.752930554301962</v>
      </c>
      <c r="D1176" s="15">
        <f t="shared" si="45"/>
        <v>-63.387423935091213</v>
      </c>
      <c r="E1176" s="15">
        <f t="shared" si="46"/>
        <v>-111.14035448939318</v>
      </c>
    </row>
    <row r="1177" spans="1:5">
      <c r="A1177" s="15">
        <f t="shared" si="43"/>
        <v>0.12621014222319857</v>
      </c>
      <c r="B1177" s="15"/>
      <c r="C1177" s="15">
        <f t="shared" si="44"/>
        <v>47.534697165746607</v>
      </c>
      <c r="D1177" s="15">
        <f t="shared" si="45"/>
        <v>-62.778579948521525</v>
      </c>
      <c r="E1177" s="15">
        <f t="shared" si="46"/>
        <v>-110.31327711426813</v>
      </c>
    </row>
    <row r="1178" spans="1:5">
      <c r="A1178" s="15">
        <f t="shared" si="43"/>
        <v>0.12682271089990158</v>
      </c>
      <c r="B1178" s="15"/>
      <c r="C1178" s="15">
        <f t="shared" si="44"/>
        <v>47.239435192393486</v>
      </c>
      <c r="D1178" s="15">
        <f t="shared" si="45"/>
        <v>-62.173588659537373</v>
      </c>
      <c r="E1178" s="15">
        <f t="shared" si="46"/>
        <v>-109.41302385193086</v>
      </c>
    </row>
    <row r="1179" spans="1:5">
      <c r="A1179" s="15">
        <f t="shared" si="43"/>
        <v>0.12744018204632326</v>
      </c>
      <c r="B1179" s="15"/>
      <c r="C1179" s="15">
        <f t="shared" si="44"/>
        <v>46.874151275349263</v>
      </c>
      <c r="D1179" s="15">
        <f t="shared" si="45"/>
        <v>-61.572563265808697</v>
      </c>
      <c r="E1179" s="15">
        <f t="shared" si="46"/>
        <v>-108.44671454115796</v>
      </c>
    </row>
    <row r="1180" spans="1:5">
      <c r="A1180" s="15">
        <f t="shared" si="43"/>
        <v>0.12806248474865703</v>
      </c>
      <c r="B1180" s="15"/>
      <c r="C1180" s="15">
        <f t="shared" si="44"/>
        <v>46.445468501448552</v>
      </c>
      <c r="D1180" s="15">
        <f t="shared" si="45"/>
        <v>-60.975609756097505</v>
      </c>
      <c r="E1180" s="15">
        <f t="shared" si="46"/>
        <v>-107.42107825754606</v>
      </c>
    </row>
    <row r="1181" spans="1:5">
      <c r="A1181" s="15">
        <f t="shared" si="43"/>
        <v>0.12868954891520917</v>
      </c>
      <c r="B1181" s="15"/>
      <c r="C1181" s="15">
        <f t="shared" si="44"/>
        <v>45.959634991177225</v>
      </c>
      <c r="D1181" s="15">
        <f t="shared" si="45"/>
        <v>-60.382827123965896</v>
      </c>
      <c r="E1181" s="15">
        <f t="shared" si="46"/>
        <v>-106.34246211514312</v>
      </c>
    </row>
    <row r="1182" spans="1:5">
      <c r="A1182" s="15">
        <f t="shared" si="43"/>
        <v>0.12932130528261773</v>
      </c>
      <c r="B1182" s="15"/>
      <c r="C1182" s="15">
        <f t="shared" si="44"/>
        <v>45.422533578523478</v>
      </c>
      <c r="D1182" s="15">
        <f t="shared" si="45"/>
        <v>-59.794307581918154</v>
      </c>
      <c r="E1182" s="15">
        <f t="shared" si="46"/>
        <v>-105.21684116044163</v>
      </c>
    </row>
    <row r="1183" spans="1:5">
      <c r="A1183" s="15">
        <f t="shared" si="43"/>
        <v>0.12995768542106315</v>
      </c>
      <c r="B1183" s="15"/>
      <c r="C1183" s="15">
        <f t="shared" si="44"/>
        <v>44.83969239813819</v>
      </c>
      <c r="D1183" s="15">
        <f t="shared" si="45"/>
        <v>-59.210136775415926</v>
      </c>
      <c r="E1183" s="15">
        <f t="shared" si="46"/>
        <v>-104.04982917355412</v>
      </c>
    </row>
    <row r="1184" spans="1:5">
      <c r="A1184" s="15">
        <f t="shared" si="43"/>
        <v>0.13059862173851611</v>
      </c>
      <c r="B1184" s="15"/>
      <c r="C1184" s="15">
        <f t="shared" si="44"/>
        <v>44.216296210356475</v>
      </c>
      <c r="D1184" s="15">
        <f t="shared" si="45"/>
        <v>-58.630393996247612</v>
      </c>
      <c r="E1184" s="15">
        <f t="shared" si="46"/>
        <v>-102.84669020660408</v>
      </c>
    </row>
    <row r="1185" spans="1:5">
      <c r="A1185" s="15">
        <f t="shared" si="43"/>
        <v>0.13124404748406693</v>
      </c>
      <c r="B1185" s="15"/>
      <c r="C1185" s="15">
        <f t="shared" si="44"/>
        <v>43.557198309402509</v>
      </c>
      <c r="D1185" s="15">
        <f t="shared" si="45"/>
        <v>-58.055152394774986</v>
      </c>
      <c r="E1185" s="15">
        <f t="shared" si="46"/>
        <v>-101.61235070417749</v>
      </c>
    </row>
    <row r="1186" spans="1:5">
      <c r="A1186" s="15">
        <f t="shared" si="43"/>
        <v>0.13189389675038043</v>
      </c>
      <c r="B1186" s="15"/>
      <c r="C1186" s="15">
        <f t="shared" si="44"/>
        <v>42.866932874364032</v>
      </c>
      <c r="D1186" s="15">
        <f t="shared" si="45"/>
        <v>-57.48447919061848</v>
      </c>
      <c r="E1186" s="15">
        <f t="shared" si="46"/>
        <v>-100.35141206498251</v>
      </c>
    </row>
    <row r="1187" spans="1:5">
      <c r="A1187" s="15">
        <f t="shared" si="43"/>
        <v>0.13254810447531873</v>
      </c>
      <c r="B1187" s="15"/>
      <c r="C1187" s="15">
        <f t="shared" si="44"/>
        <v>42.149727636201547</v>
      </c>
      <c r="D1187" s="15">
        <f t="shared" si="45"/>
        <v>-56.918435881381953</v>
      </c>
      <c r="E1187" s="15">
        <f t="shared" si="46"/>
        <v>-99.0681635175835</v>
      </c>
    </row>
    <row r="1188" spans="1:5">
      <c r="A1188" s="15">
        <f t="shared" si="43"/>
        <v>0.13320660644277374</v>
      </c>
      <c r="B1188" s="15"/>
      <c r="C1188" s="15">
        <f t="shared" si="44"/>
        <v>41.409516747087501</v>
      </c>
      <c r="D1188" s="15">
        <f t="shared" si="45"/>
        <v>-56.357078449053169</v>
      </c>
      <c r="E1188" s="15">
        <f t="shared" si="46"/>
        <v>-97.766595196140671</v>
      </c>
    </row>
    <row r="1189" spans="1:5">
      <c r="A1189" s="15">
        <f t="shared" si="43"/>
        <v>0.13386933928274994</v>
      </c>
      <c r="B1189" s="15"/>
      <c r="C1189" s="15">
        <f t="shared" si="44"/>
        <v>40.649953750707617</v>
      </c>
      <c r="D1189" s="15">
        <f t="shared" si="45"/>
        <v>-55.800457563751969</v>
      </c>
      <c r="E1189" s="15">
        <f t="shared" si="46"/>
        <v>-96.450411314459586</v>
      </c>
    </row>
    <row r="1190" spans="1:5">
      <c r="A1190" s="15">
        <f t="shared" si="43"/>
        <v>0.13453624047073715</v>
      </c>
      <c r="B1190" s="15"/>
      <c r="C1190" s="15">
        <f t="shared" si="44"/>
        <v>39.874424563769132</v>
      </c>
      <c r="D1190" s="15">
        <f t="shared" si="45"/>
        <v>-55.24861878453035</v>
      </c>
      <c r="E1190" s="15">
        <f t="shared" si="46"/>
        <v>-95.12304334829949</v>
      </c>
    </row>
    <row r="1191" spans="1:5">
      <c r="A1191" s="15">
        <f t="shared" si="43"/>
        <v>0.1352072483264119</v>
      </c>
      <c r="B1191" s="15"/>
      <c r="C1191" s="15">
        <f t="shared" si="44"/>
        <v>39.086060389831822</v>
      </c>
      <c r="D1191" s="15">
        <f t="shared" si="45"/>
        <v>-54.701602756960739</v>
      </c>
      <c r="E1191" s="15">
        <f t="shared" si="46"/>
        <v>-93.787663146792568</v>
      </c>
    </row>
    <row r="1192" spans="1:5">
      <c r="A1192" s="15">
        <f t="shared" si="43"/>
        <v>0.13588230201170429</v>
      </c>
      <c r="B1192" s="15"/>
      <c r="C1192" s="15">
        <f t="shared" si="44"/>
        <v>38.287750496704021</v>
      </c>
      <c r="D1192" s="15">
        <f t="shared" si="45"/>
        <v>-54.159445407278987</v>
      </c>
      <c r="E1192" s="15">
        <f t="shared" si="46"/>
        <v>-92.447195903983015</v>
      </c>
    </row>
    <row r="1193" spans="1:5">
      <c r="A1193" s="15">
        <f t="shared" si="43"/>
        <v>0.13656134152826713</v>
      </c>
      <c r="B1193" s="15"/>
      <c r="C1193" s="15">
        <f t="shared" si="44"/>
        <v>37.482154798023842</v>
      </c>
      <c r="D1193" s="15">
        <f t="shared" si="45"/>
        <v>-53.62217813287571</v>
      </c>
      <c r="E1193" s="15">
        <f t="shared" si="46"/>
        <v>-91.104332930899545</v>
      </c>
    </row>
    <row r="1194" spans="1:5">
      <c r="A1194" s="15">
        <f t="shared" si="43"/>
        <v>0.13724430771438215</v>
      </c>
      <c r="B1194" s="15"/>
      <c r="C1194" s="15">
        <f t="shared" si="44"/>
        <v>36.671716188296649</v>
      </c>
      <c r="D1194" s="15">
        <f t="shared" si="45"/>
        <v>-53.089827988957268</v>
      </c>
      <c r="E1194" s="15">
        <f t="shared" si="46"/>
        <v>-89.76154417725391</v>
      </c>
    </row>
    <row r="1195" spans="1:5">
      <c r="A1195" s="15">
        <f t="shared" si="43"/>
        <v>0.13793114224133726</v>
      </c>
      <c r="B1195" s="15"/>
      <c r="C1195" s="15">
        <f t="shared" si="44"/>
        <v>35.858672588593031</v>
      </c>
      <c r="D1195" s="15">
        <f t="shared" si="45"/>
        <v>-52.562417871222038</v>
      </c>
      <c r="E1195" s="15">
        <f t="shared" si="46"/>
        <v>-88.421090459815076</v>
      </c>
    </row>
    <row r="1196" spans="1:5">
      <c r="A1196" s="15">
        <f t="shared" ref="A1196:A1227" si="47">(A1004^2+$B$906^2)^0.5</f>
        <v>0.13862178760930771</v>
      </c>
      <c r="B1196" s="15"/>
      <c r="C1196" s="15">
        <f t="shared" ref="C1196:C1227" si="48">-24*$D$36*((2*$E$36^12/A1196^13)-(($E$36^6)/A1196^7))</f>
        <v>35.045068667355409</v>
      </c>
      <c r="D1196" s="15">
        <f t="shared" ref="D1196:D1227" si="49">-$F$36/A1196^2</f>
        <v>-52.039966694421267</v>
      </c>
      <c r="E1196" s="15">
        <f t="shared" si="46"/>
        <v>-87.085035361776676</v>
      </c>
    </row>
    <row r="1197" spans="1:5">
      <c r="A1197" s="15">
        <f t="shared" si="47"/>
        <v>0.13931618714277252</v>
      </c>
      <c r="B1197" s="15"/>
      <c r="C1197" s="15">
        <f t="shared" si="48"/>
        <v>34.232767207342427</v>
      </c>
      <c r="D1197" s="15">
        <f t="shared" si="49"/>
        <v>-51.522489566695818</v>
      </c>
      <c r="E1197" s="15">
        <f t="shared" si="46"/>
        <v>-85.755256774038244</v>
      </c>
    </row>
    <row r="1198" spans="1:5">
      <c r="A1198" s="15">
        <f t="shared" si="47"/>
        <v>0.14001428498549717</v>
      </c>
      <c r="B1198" s="15"/>
      <c r="C1198" s="15">
        <f t="shared" si="48"/>
        <v>33.423460095687133</v>
      </c>
      <c r="D1198" s="15">
        <f t="shared" si="49"/>
        <v>-51.009997959600028</v>
      </c>
      <c r="E1198" s="15">
        <f t="shared" si="46"/>
        <v>-84.433458055287161</v>
      </c>
    </row>
    <row r="1199" spans="1:5">
      <c r="A1199" s="15">
        <f t="shared" si="47"/>
        <v>0.14071602609511119</v>
      </c>
      <c r="B1199" s="15"/>
      <c r="C1199" s="15">
        <f t="shared" si="48"/>
        <v>32.618678919395634</v>
      </c>
      <c r="D1199" s="15">
        <f t="shared" si="49"/>
        <v>-50.502499873743716</v>
      </c>
      <c r="E1199" s="15">
        <f t="shared" si="46"/>
        <v>-83.12117879313935</v>
      </c>
    </row>
    <row r="1200" spans="1:5">
      <c r="A1200" s="15">
        <f t="shared" si="47"/>
        <v>0.14142135623730956</v>
      </c>
      <c r="B1200" s="15"/>
      <c r="C1200" s="15">
        <f t="shared" si="48"/>
        <v>31.819805153394586</v>
      </c>
      <c r="D1200" s="15">
        <f t="shared" si="49"/>
        <v>-49.999999999999964</v>
      </c>
      <c r="E1200" s="15">
        <f t="shared" si="46"/>
        <v>-81.819805153394555</v>
      </c>
    </row>
    <row r="1201" spans="1:5">
      <c r="A1201" s="15">
        <f t="shared" si="47"/>
        <v>0.14213022197970429</v>
      </c>
      <c r="B1201" s="15"/>
      <c r="C1201" s="15">
        <f t="shared" si="48"/>
        <v>31.02807993249327</v>
      </c>
      <c r="D1201" s="15">
        <f t="shared" si="49"/>
        <v>-49.502499876243711</v>
      </c>
      <c r="E1201" s="15">
        <f t="shared" si="46"/>
        <v>-80.530579808736974</v>
      </c>
    </row>
    <row r="1202" spans="1:5">
      <c r="A1202" s="15">
        <f t="shared" si="47"/>
        <v>0.14284257068535283</v>
      </c>
      <c r="B1202" s="15"/>
      <c r="C1202" s="15">
        <f t="shared" si="48"/>
        <v>30.244613402384172</v>
      </c>
      <c r="D1202" s="15">
        <f t="shared" si="49"/>
        <v>-49.009998039600035</v>
      </c>
      <c r="E1202" s="15">
        <f t="shared" si="46"/>
        <v>-79.25461144198421</v>
      </c>
    </row>
    <row r="1203" spans="1:5">
      <c r="A1203" s="15">
        <f t="shared" si="47"/>
        <v>0.1435583505059877</v>
      </c>
      <c r="B1203" s="15"/>
      <c r="C1203" s="15">
        <f t="shared" si="48"/>
        <v>29.470393648111379</v>
      </c>
      <c r="D1203" s="15">
        <f t="shared" si="49"/>
        <v>-48.522490174195696</v>
      </c>
      <c r="E1203" s="15">
        <f t="shared" si="46"/>
        <v>-77.992883822307078</v>
      </c>
    </row>
    <row r="1204" spans="1:5">
      <c r="A1204" s="15">
        <f t="shared" si="47"/>
        <v>0.14427751037497152</v>
      </c>
      <c r="B1204" s="15"/>
      <c r="C1204" s="15">
        <f t="shared" si="48"/>
        <v>28.706295201314536</v>
      </c>
      <c r="D1204" s="15">
        <f t="shared" si="49"/>
        <v>-48.039969254419645</v>
      </c>
      <c r="E1204" s="15">
        <f t="shared" si="46"/>
        <v>-76.746264455734178</v>
      </c>
    </row>
    <row r="1205" spans="1:5">
      <c r="A1205" s="15">
        <f t="shared" si="47"/>
        <v>0.14500000000000007</v>
      </c>
      <c r="B1205" s="15"/>
      <c r="C1205" s="15">
        <f t="shared" si="48"/>
        <v>27.953087130047532</v>
      </c>
      <c r="D1205" s="15">
        <f t="shared" si="49"/>
        <v>-47.562425683709819</v>
      </c>
      <c r="E1205" s="15">
        <f t="shared" si="46"/>
        <v>-75.515512813757354</v>
      </c>
    </row>
    <row r="1206" spans="1:5">
      <c r="A1206" s="15">
        <f t="shared" si="47"/>
        <v>0.14572576985557503</v>
      </c>
      <c r="B1206" s="15"/>
      <c r="C1206" s="15">
        <f t="shared" si="48"/>
        <v>27.211440717105916</v>
      </c>
      <c r="D1206" s="15">
        <f t="shared" si="49"/>
        <v>-47.089847428894281</v>
      </c>
      <c r="E1206" s="15">
        <f t="shared" si="46"/>
        <v>-74.301288146000189</v>
      </c>
    </row>
    <row r="1207" spans="1:5">
      <c r="A1207" s="15">
        <f t="shared" si="47"/>
        <v>0.1464547711752677</v>
      </c>
      <c r="B1207" s="15"/>
      <c r="C1207" s="15">
        <f t="shared" si="48"/>
        <v>26.481936734606343</v>
      </c>
      <c r="D1207" s="15">
        <f t="shared" si="49"/>
        <v>-46.622220150123496</v>
      </c>
      <c r="E1207" s="15">
        <f t="shared" si="46"/>
        <v>-73.104156884729832</v>
      </c>
    </row>
    <row r="1208" spans="1:5">
      <c r="A1208" s="15">
        <f t="shared" si="47"/>
        <v>0.14718695594379286</v>
      </c>
      <c r="B1208" s="15"/>
      <c r="C1208" s="15">
        <f t="shared" si="48"/>
        <v>25.765072324078865</v>
      </c>
      <c r="D1208" s="15">
        <f t="shared" si="49"/>
        <v>-46.159527326440134</v>
      </c>
      <c r="E1208" s="15">
        <f t="shared" si="46"/>
        <v>-71.924599650518999</v>
      </c>
    </row>
    <row r="1209" spans="1:5">
      <c r="A1209" s="15">
        <f t="shared" si="47"/>
        <v>0.14792227688891224</v>
      </c>
      <c r="B1209" s="15"/>
      <c r="C1209" s="15">
        <f t="shared" si="48"/>
        <v>25.061267492580569</v>
      </c>
      <c r="D1209" s="15">
        <f t="shared" si="49"/>
        <v>-45.701750377039396</v>
      </c>
      <c r="E1209" s="15">
        <f t="shared" si="46"/>
        <v>-70.763017869619972</v>
      </c>
    </row>
    <row r="1210" spans="1:5">
      <c r="A1210" s="15">
        <f t="shared" si="47"/>
        <v>0.14866068747318514</v>
      </c>
      <c r="B1210" s="15"/>
      <c r="C1210" s="15">
        <f t="shared" si="48"/>
        <v>24.370871236351803</v>
      </c>
      <c r="D1210" s="15">
        <f t="shared" si="49"/>
        <v>-45.248868778280489</v>
      </c>
      <c r="E1210" s="15">
        <f t="shared" si="46"/>
        <v>-69.619740014632299</v>
      </c>
    </row>
    <row r="1211" spans="1:5">
      <c r="A1211" s="15">
        <f t="shared" si="47"/>
        <v>0.14940214188558348</v>
      </c>
      <c r="B1211" s="15"/>
      <c r="C1211" s="15">
        <f t="shared" si="48"/>
        <v>23.694167304331401</v>
      </c>
      <c r="D1211" s="15">
        <f t="shared" si="49"/>
        <v>-44.80086017651535</v>
      </c>
      <c r="E1211" s="15">
        <f t="shared" si="46"/>
        <v>-68.495027480846744</v>
      </c>
    </row>
    <row r="1212" spans="1:5">
      <c r="A1212" s="15">
        <f t="shared" si="47"/>
        <v>0.15014659503298775</v>
      </c>
      <c r="B1212" s="15"/>
      <c r="C1212" s="15">
        <f t="shared" si="48"/>
        <v>23.031379614454096</v>
      </c>
      <c r="D1212" s="15">
        <f t="shared" si="49"/>
        <v>-44.35770049680621</v>
      </c>
      <c r="E1212" s="15">
        <f t="shared" si="46"/>
        <v>-67.389080111260313</v>
      </c>
    </row>
    <row r="1213" spans="1:5">
      <c r="A1213" s="15">
        <f t="shared" si="47"/>
        <v>0.1508940025315785</v>
      </c>
      <c r="B1213" s="15"/>
      <c r="C1213" s="15">
        <f t="shared" si="48"/>
        <v>22.38267733609127</v>
      </c>
      <c r="D1213" s="15">
        <f t="shared" si="49"/>
        <v>-43.919364047608553</v>
      </c>
      <c r="E1213" s="15">
        <f t="shared" si="46"/>
        <v>-66.302041383699816</v>
      </c>
    </row>
    <row r="1214" spans="1:5">
      <c r="A1214" s="15">
        <f t="shared" si="47"/>
        <v>0.15164432069813899</v>
      </c>
      <c r="B1214" s="15"/>
      <c r="C1214" s="15">
        <f t="shared" si="48"/>
        <v>21.748179652283348</v>
      </c>
      <c r="D1214" s="15">
        <f t="shared" si="49"/>
        <v>-43.485823621499343</v>
      </c>
      <c r="E1214" s="15">
        <f t="shared" si="46"/>
        <v>-65.23400327378269</v>
      </c>
    </row>
    <row r="1215" spans="1:5">
      <c r="A1215" s="15">
        <f t="shared" si="47"/>
        <v>0.15239750654128179</v>
      </c>
      <c r="B1215" s="15"/>
      <c r="C1215" s="15">
        <f t="shared" si="48"/>
        <v>21.12796021557196</v>
      </c>
      <c r="D1215" s="15">
        <f t="shared" si="49"/>
        <v>-43.0570505920344</v>
      </c>
      <c r="E1215" s="15">
        <f t="shared" si="46"/>
        <v>-64.185010807606361</v>
      </c>
    </row>
    <row r="1216" spans="1:5">
      <c r="A1216" s="15">
        <f t="shared" si="47"/>
        <v>0.15315351775261324</v>
      </c>
      <c r="B1216" s="15"/>
      <c r="C1216" s="15">
        <f t="shared" si="48"/>
        <v>20.522051311284031</v>
      </c>
      <c r="D1216" s="15">
        <f t="shared" si="49"/>
        <v>-42.633015006821246</v>
      </c>
      <c r="E1216" s="15">
        <f t="shared" si="46"/>
        <v>-63.155066318105277</v>
      </c>
    </row>
    <row r="1217" spans="1:5">
      <c r="A1217" s="15">
        <f t="shared" si="47"/>
        <v>0.15391231269784761</v>
      </c>
      <c r="B1217" s="15"/>
      <c r="C1217" s="15">
        <f t="shared" si="48"/>
        <v>19.930447742067596</v>
      </c>
      <c r="D1217" s="15">
        <f t="shared" si="49"/>
        <v>-42.213685676896411</v>
      </c>
      <c r="E1217" s="15">
        <f t="shared" si="46"/>
        <v>-62.144133418964003</v>
      </c>
    </row>
    <row r="1218" spans="1:5">
      <c r="A1218" s="15">
        <f t="shared" si="47"/>
        <v>0.15467385040788253</v>
      </c>
      <c r="B1218" s="15"/>
      <c r="C1218" s="15">
        <f t="shared" si="48"/>
        <v>19.353110447342438</v>
      </c>
      <c r="D1218" s="15">
        <f t="shared" si="49"/>
        <v>-41.799030262497865</v>
      </c>
      <c r="E1218" s="15">
        <f t="shared" si="46"/>
        <v>-61.152140709840303</v>
      </c>
    </row>
    <row r="1219" spans="1:5">
      <c r="A1219" s="15">
        <f t="shared" si="47"/>
        <v>0.1554380905698472</v>
      </c>
      <c r="B1219" s="15"/>
      <c r="C1219" s="15">
        <f t="shared" si="48"/>
        <v>18.789969871120263</v>
      </c>
      <c r="D1219" s="15">
        <f t="shared" si="49"/>
        <v>-41.389015355324666</v>
      </c>
      <c r="E1219" s="15">
        <f t="shared" si="46"/>
        <v>-60.178985226444929</v>
      </c>
    </row>
    <row r="1220" spans="1:5">
      <c r="A1220" s="15">
        <f t="shared" si="47"/>
        <v>0.15620499351813316</v>
      </c>
      <c r="B1220" s="15"/>
      <c r="C1220" s="15">
        <f t="shared" si="48"/>
        <v>18.240929091382078</v>
      </c>
      <c r="D1220" s="15">
        <f t="shared" si="49"/>
        <v>-40.983606557377009</v>
      </c>
      <c r="E1220" s="15">
        <f t="shared" si="46"/>
        <v>-59.224535648759087</v>
      </c>
    </row>
    <row r="1221" spans="1:5">
      <c r="A1221" s="15">
        <f t="shared" si="47"/>
        <v>0.15697452022541755</v>
      </c>
      <c r="B1221" s="15"/>
      <c r="C1221" s="15">
        <f t="shared" si="48"/>
        <v>17.705866723883574</v>
      </c>
      <c r="D1221" s="15">
        <f t="shared" si="49"/>
        <v>-40.582768556470882</v>
      </c>
      <c r="E1221" s="15">
        <f t="shared" si="46"/>
        <v>-58.288635280354455</v>
      </c>
    </row>
    <row r="1222" spans="1:5">
      <c r="A1222" s="15">
        <f t="shared" si="47"/>
        <v>0.15774663229368804</v>
      </c>
      <c r="B1222" s="15"/>
      <c r="C1222" s="15">
        <f t="shared" si="48"/>
        <v>17.184639612901311</v>
      </c>
      <c r="D1222" s="15">
        <f t="shared" si="49"/>
        <v>-40.186465198521098</v>
      </c>
      <c r="E1222" s="15">
        <f t="shared" si="46"/>
        <v>-57.371104811422413</v>
      </c>
    </row>
    <row r="1223" spans="1:5">
      <c r="A1223" s="15">
        <f t="shared" si="47"/>
        <v>0.15852129194527789</v>
      </c>
      <c r="B1223" s="15"/>
      <c r="C1223" s="15">
        <f t="shared" si="48"/>
        <v>16.677085321044228</v>
      </c>
      <c r="D1223" s="15">
        <f t="shared" si="49"/>
        <v>-39.794659556687449</v>
      </c>
      <c r="E1223" s="15">
        <f t="shared" si="46"/>
        <v>-56.47174487773168</v>
      </c>
    </row>
    <row r="1224" spans="1:5">
      <c r="A1224" s="15">
        <f t="shared" si="47"/>
        <v>0.15929846201391909</v>
      </c>
      <c r="B1224" s="15"/>
      <c r="C1224" s="15">
        <f t="shared" si="48"/>
        <v>16.183024429840312</v>
      </c>
      <c r="D1224" s="15">
        <f t="shared" si="49"/>
        <v>-39.407313997477893</v>
      </c>
      <c r="E1224" s="15">
        <f t="shared" si="46"/>
        <v>-55.590338427318201</v>
      </c>
    </row>
    <row r="1225" spans="1:5">
      <c r="A1225" s="15">
        <f t="shared" si="47"/>
        <v>0.16007810593582128</v>
      </c>
      <c r="B1225" s="15"/>
      <c r="C1225" s="15">
        <f t="shared" si="48"/>
        <v>15.702262662376137</v>
      </c>
      <c r="D1225" s="15">
        <f t="shared" si="49"/>
        <v>-39.02439024390241</v>
      </c>
      <c r="E1225" s="15">
        <f t="shared" si="46"/>
        <v>-54.726652906278545</v>
      </c>
    </row>
    <row r="1226" spans="1:5">
      <c r="A1226" s="15">
        <f t="shared" si="47"/>
        <v>0.16086018774078323</v>
      </c>
      <c r="B1226" s="15"/>
      <c r="C1226" s="15">
        <f t="shared" si="48"/>
        <v>15.234592838821698</v>
      </c>
      <c r="D1226" s="15">
        <f t="shared" si="49"/>
        <v>-38.645849435770558</v>
      </c>
      <c r="E1226" s="15">
        <f t="shared" si="46"/>
        <v>-53.880442274592255</v>
      </c>
    </row>
    <row r="1227" spans="1:5">
      <c r="A1227" s="15">
        <f t="shared" si="47"/>
        <v>0.16164467204334335</v>
      </c>
      <c r="B1227" s="15"/>
      <c r="C1227" s="15">
        <f t="shared" si="48"/>
        <v>14.779796675220059</v>
      </c>
      <c r="D1227" s="15">
        <f t="shared" si="49"/>
        <v>-38.27165218722488</v>
      </c>
      <c r="E1227" s="15">
        <f t="shared" si="46"/>
        <v>-53.051448862444943</v>
      </c>
    </row>
    <row r="1228" spans="1:5">
      <c r="A1228" s="15">
        <f t="shared" ref="A1228:A1259" si="50">(A1036^2+$B$906^2)^0.5</f>
        <v>0.1624315240339757</v>
      </c>
      <c r="B1228" s="15"/>
      <c r="C1228" s="15">
        <f t="shared" ref="C1228:C1259" si="51">-24*$D$36*((2*$E$36^12/A1228^13)-(($E$36^6)/A1228^7))</f>
        <v>14.337646435464208</v>
      </c>
      <c r="D1228" s="15">
        <f t="shared" ref="D1228:D1259" si="52">-$F$36/A1228^2</f>
        <v>-37.901758641600935</v>
      </c>
      <c r="E1228" s="15">
        <f t="shared" ref="E1228:E1290" si="53">D1228-C1228</f>
        <v>-52.239405077065143</v>
      </c>
    </row>
    <row r="1229" spans="1:5">
      <c r="A1229" s="15">
        <f t="shared" si="50"/>
        <v>0.16322070947033659</v>
      </c>
      <c r="B1229" s="15"/>
      <c r="C1229" s="15">
        <f t="shared" si="51"/>
        <v>13.907906445927445</v>
      </c>
      <c r="D1229" s="15">
        <f t="shared" si="52"/>
        <v>-37.536128523704029</v>
      </c>
      <c r="E1229" s="15">
        <f t="shared" si="53"/>
        <v>-51.444034969631474</v>
      </c>
    </row>
    <row r="1230" spans="1:5">
      <c r="A1230" s="15">
        <f t="shared" si="50"/>
        <v>0.16401219466856734</v>
      </c>
      <c r="B1230" s="15"/>
      <c r="C1230" s="15">
        <f t="shared" si="51"/>
        <v>13.490334481759596</v>
      </c>
      <c r="D1230" s="15">
        <f t="shared" si="52"/>
        <v>-37.17472118959104</v>
      </c>
      <c r="E1230" s="15">
        <f t="shared" si="53"/>
        <v>-50.665055671350636</v>
      </c>
    </row>
    <row r="1231" spans="1:5">
      <c r="A1231" s="15">
        <f t="shared" si="50"/>
        <v>0.16480594649465785</v>
      </c>
      <c r="B1231" s="15"/>
      <c r="C1231" s="15">
        <f t="shared" si="51"/>
        <v>13.084683033413885</v>
      </c>
      <c r="D1231" s="15">
        <f t="shared" si="52"/>
        <v>-36.817495673944222</v>
      </c>
      <c r="E1231" s="15">
        <f t="shared" si="53"/>
        <v>-49.902178707358104</v>
      </c>
    </row>
    <row r="1232" spans="1:5">
      <c r="A1232" s="15">
        <f t="shared" si="50"/>
        <v>0.16560193235587567</v>
      </c>
      <c r="B1232" s="15"/>
      <c r="C1232" s="15">
        <f t="shared" si="51"/>
        <v>12.6907004615293</v>
      </c>
      <c r="D1232" s="15">
        <f t="shared" si="52"/>
        <v>-36.464410735122492</v>
      </c>
      <c r="E1232" s="15">
        <f t="shared" si="53"/>
        <v>-49.155111196651788</v>
      </c>
    </row>
    <row r="1233" spans="1:5">
      <c r="A1233" s="15">
        <f t="shared" si="50"/>
        <v>0.16640012019226436</v>
      </c>
      <c r="B1233" s="15"/>
      <c r="C1233" s="15">
        <f t="shared" si="51"/>
        <v>12.308132047863905</v>
      </c>
      <c r="D1233" s="15">
        <f t="shared" si="52"/>
        <v>-36.115424897973895</v>
      </c>
      <c r="E1233" s="15">
        <f t="shared" si="53"/>
        <v>-48.423556945837802</v>
      </c>
    </row>
    <row r="1234" spans="1:5">
      <c r="A1234" s="15">
        <f t="shared" si="50"/>
        <v>0.16720047846821501</v>
      </c>
      <c r="B1234" s="15"/>
      <c r="C1234" s="15">
        <f t="shared" si="51"/>
        <v>11.936720949555426</v>
      </c>
      <c r="D1234" s="15">
        <f t="shared" si="52"/>
        <v>-35.770496494491304</v>
      </c>
      <c r="E1234" s="15">
        <f t="shared" si="53"/>
        <v>-47.707217444046734</v>
      </c>
    </row>
    <row r="1235" spans="1:5">
      <c r="A1235" s="15">
        <f t="shared" si="50"/>
        <v>0.1680029761641145</v>
      </c>
      <c r="B1235" s="15"/>
      <c r="C1235" s="15">
        <f t="shared" si="51"/>
        <v>11.576209063579974</v>
      </c>
      <c r="D1235" s="15">
        <f t="shared" si="52"/>
        <v>-35.429583702391469</v>
      </c>
      <c r="E1235" s="15">
        <f t="shared" si="53"/>
        <v>-47.005792765971442</v>
      </c>
    </row>
    <row r="1236" spans="1:5">
      <c r="A1236" s="15">
        <f t="shared" si="50"/>
        <v>0.16880758276807362</v>
      </c>
      <c r="B1236" s="15"/>
      <c r="C1236" s="15">
        <f t="shared" si="51"/>
        <v>11.226337807886727</v>
      </c>
      <c r="D1236" s="15">
        <f t="shared" si="52"/>
        <v>-35.092644581695644</v>
      </c>
      <c r="E1236" s="15">
        <f t="shared" si="53"/>
        <v>-46.318982389582374</v>
      </c>
    </row>
    <row r="1237" spans="1:5">
      <c r="A1237" s="15">
        <f t="shared" si="50"/>
        <v>0.16961426826773751</v>
      </c>
      <c r="B1237" s="15"/>
      <c r="C1237" s="15">
        <f t="shared" si="51"/>
        <v>10.886848825308736</v>
      </c>
      <c r="D1237" s="15">
        <f t="shared" si="52"/>
        <v>-34.759637109388542</v>
      </c>
      <c r="E1237" s="15">
        <f t="shared" si="53"/>
        <v>-45.646485934697282</v>
      </c>
    </row>
    <row r="1238" spans="1:5">
      <c r="A1238" s="15">
        <f t="shared" si="50"/>
        <v>0.17042300314218156</v>
      </c>
      <c r="B1238" s="15"/>
      <c r="C1238" s="15">
        <f t="shared" si="51"/>
        <v>10.557484615985526</v>
      </c>
      <c r="D1238" s="15">
        <f t="shared" si="52"/>
        <v>-34.43051921222969</v>
      </c>
      <c r="E1238" s="15">
        <f t="shared" si="53"/>
        <v>-44.988003828215213</v>
      </c>
    </row>
    <row r="1239" spans="1:5">
      <c r="A1239" s="15">
        <f t="shared" si="50"/>
        <v>0.17123375835389476</v>
      </c>
      <c r="B1239" s="15"/>
      <c r="C1239" s="15">
        <f t="shared" si="51"/>
        <v>10.237989103685038</v>
      </c>
      <c r="D1239" s="15">
        <f t="shared" si="52"/>
        <v>-34.105248797789955</v>
      </c>
      <c r="E1239" s="15">
        <f t="shared" si="53"/>
        <v>-44.343237901474993</v>
      </c>
    </row>
    <row r="1240" spans="1:5">
      <c r="A1240" s="15">
        <f t="shared" si="50"/>
        <v>0.17204650534085261</v>
      </c>
      <c r="B1240" s="15"/>
      <c r="C1240" s="15">
        <f t="shared" si="51"/>
        <v>9.9281081410785852</v>
      </c>
      <c r="D1240" s="15">
        <f t="shared" si="52"/>
        <v>-33.783783783783754</v>
      </c>
      <c r="E1240" s="15">
        <f t="shared" si="53"/>
        <v>-43.711891924862343</v>
      </c>
    </row>
    <row r="1241" spans="1:5">
      <c r="A1241" s="15">
        <f t="shared" si="50"/>
        <v>0.17286121600868146</v>
      </c>
      <c r="B1241" s="15"/>
      <c r="C1241" s="15">
        <f t="shared" si="51"/>
        <v>9.6275899587042026</v>
      </c>
      <c r="D1241" s="15">
        <f t="shared" si="52"/>
        <v>-33.466082125765503</v>
      </c>
      <c r="E1241" s="15">
        <f t="shared" si="53"/>
        <v>-43.093672084469702</v>
      </c>
    </row>
    <row r="1242" spans="1:5">
      <c r="A1242" s="15">
        <f t="shared" si="50"/>
        <v>0.17367786272291594</v>
      </c>
      <c r="B1242" s="15"/>
      <c r="C1242" s="15">
        <f t="shared" si="51"/>
        <v>9.3361855620502361</v>
      </c>
      <c r="D1242" s="15">
        <f t="shared" si="52"/>
        <v>-33.152101843256823</v>
      </c>
      <c r="E1242" s="15">
        <f t="shared" si="53"/>
        <v>-42.488287405307062</v>
      </c>
    </row>
    <row r="1243" spans="1:5">
      <c r="A1243" s="15">
        <f t="shared" si="50"/>
        <v>0.1744964183013509</v>
      </c>
      <c r="B1243" s="15"/>
      <c r="C1243" s="15">
        <f t="shared" si="51"/>
        <v>9.0536490809028436</v>
      </c>
      <c r="D1243" s="15">
        <f t="shared" si="52"/>
        <v>-32.841801044369241</v>
      </c>
      <c r="E1243" s="15">
        <f t="shared" si="53"/>
        <v>-41.895450125272085</v>
      </c>
    </row>
    <row r="1244" spans="1:5">
      <c r="A1244" s="15">
        <f t="shared" si="50"/>
        <v>0.17531685600648908</v>
      </c>
      <c r="B1244" s="15"/>
      <c r="C1244" s="15">
        <f t="shared" si="51"/>
        <v>8.7797380748270637</v>
      </c>
      <c r="D1244" s="15">
        <f t="shared" si="52"/>
        <v>-32.535137948984875</v>
      </c>
      <c r="E1244" s="15">
        <f t="shared" si="53"/>
        <v>-41.314876023811941</v>
      </c>
    </row>
    <row r="1245" spans="1:5">
      <c r="A1245" s="15">
        <f t="shared" si="50"/>
        <v>0.17613914953808546</v>
      </c>
      <c r="B1245" s="15"/>
      <c r="C1245" s="15">
        <f t="shared" si="51"/>
        <v>8.5142137983919035</v>
      </c>
      <c r="D1245" s="15">
        <f t="shared" si="52"/>
        <v>-32.232070910555969</v>
      </c>
      <c r="E1245" s="15">
        <f t="shared" si="53"/>
        <v>-40.746284708947869</v>
      </c>
    </row>
    <row r="1246" spans="1:5">
      <c r="A1246" s="15">
        <f t="shared" si="50"/>
        <v>0.17696327302578926</v>
      </c>
      <c r="B1246" s="15"/>
      <c r="C1246" s="15">
        <f t="shared" si="51"/>
        <v>8.2568414295042167</v>
      </c>
      <c r="D1246" s="15">
        <f t="shared" si="52"/>
        <v>-31.932558436581907</v>
      </c>
      <c r="E1246" s="15">
        <f t="shared" si="53"/>
        <v>-40.18939986608612</v>
      </c>
    </row>
    <row r="1247" spans="1:5">
      <c r="A1247" s="15">
        <f t="shared" si="50"/>
        <v>0.17778920102188445</v>
      </c>
      <c r="B1247" s="15"/>
      <c r="C1247" s="15">
        <f t="shared" si="51"/>
        <v>8.0073902639843642</v>
      </c>
      <c r="D1247" s="15">
        <f t="shared" si="52"/>
        <v>-31.636559207820518</v>
      </c>
      <c r="E1247" s="15">
        <f t="shared" si="53"/>
        <v>-39.643949471804881</v>
      </c>
    </row>
    <row r="1248" spans="1:5">
      <c r="A1248" s="15">
        <f t="shared" si="50"/>
        <v>0.17861690849412892</v>
      </c>
      <c r="B1248" s="15"/>
      <c r="C1248" s="15">
        <f t="shared" si="51"/>
        <v>7.765633879297889</v>
      </c>
      <c r="D1248" s="15">
        <f t="shared" si="52"/>
        <v>-31.344032096288846</v>
      </c>
      <c r="E1248" s="15">
        <f t="shared" si="53"/>
        <v>-39.109665975586736</v>
      </c>
    </row>
    <row r="1249" spans="1:5">
      <c r="A1249" s="15">
        <f t="shared" si="50"/>
        <v>0.17944637081869344</v>
      </c>
      <c r="B1249" s="15"/>
      <c r="C1249" s="15">
        <f t="shared" si="51"/>
        <v>7.5313502701509929</v>
      </c>
      <c r="D1249" s="15">
        <f t="shared" si="52"/>
        <v>-31.054936182106111</v>
      </c>
      <c r="E1249" s="15">
        <f t="shared" si="53"/>
        <v>-38.586286452257106</v>
      </c>
    </row>
    <row r="1250" spans="1:5">
      <c r="A1250" s="15">
        <f t="shared" si="50"/>
        <v>0.18027756377319953</v>
      </c>
      <c r="B1250" s="15"/>
      <c r="C1250" s="15">
        <f t="shared" si="51"/>
        <v>7.3043219584642172</v>
      </c>
      <c r="D1250" s="15">
        <f t="shared" si="52"/>
        <v>-30.769230769230749</v>
      </c>
      <c r="E1250" s="15">
        <f t="shared" si="53"/>
        <v>-38.073552727694967</v>
      </c>
    </row>
    <row r="1251" spans="1:5">
      <c r="A1251" s="15">
        <f t="shared" si="50"/>
        <v>0.18111046352985805</v>
      </c>
      <c r="B1251" s="15"/>
      <c r="C1251" s="15">
        <f t="shared" si="51"/>
        <v>7.0843360800553921</v>
      </c>
      <c r="D1251" s="15">
        <f t="shared" si="52"/>
        <v>-30.486875400140203</v>
      </c>
      <c r="E1251" s="15">
        <f t="shared" si="53"/>
        <v>-37.571211480195593</v>
      </c>
    </row>
    <row r="1252" spans="1:5">
      <c r="A1252" s="15">
        <f t="shared" si="50"/>
        <v>0.18194504664870664</v>
      </c>
      <c r="B1252" s="15"/>
      <c r="C1252" s="15">
        <f t="shared" si="51"/>
        <v>6.8711844501929287</v>
      </c>
      <c r="D1252" s="15">
        <f t="shared" si="52"/>
        <v>-30.207829869502142</v>
      </c>
      <c r="E1252" s="15">
        <f t="shared" si="53"/>
        <v>-37.079014319695069</v>
      </c>
    </row>
    <row r="1253" spans="1:5">
      <c r="A1253" s="15">
        <f t="shared" si="50"/>
        <v>0.18278129007094801</v>
      </c>
      <c r="B1253" s="15"/>
      <c r="C1253" s="15">
        <f t="shared" si="51"/>
        <v>6.6646636100187209</v>
      </c>
      <c r="D1253" s="15">
        <f t="shared" si="52"/>
        <v>-29.932054236882244</v>
      </c>
      <c r="E1253" s="15">
        <f t="shared" si="53"/>
        <v>-36.596717846900965</v>
      </c>
    </row>
    <row r="1254" spans="1:5">
      <c r="A1254" s="15">
        <f t="shared" si="50"/>
        <v>0.18361917111238696</v>
      </c>
      <c r="B1254" s="15"/>
      <c r="C1254" s="15">
        <f t="shared" si="51"/>
        <v>6.4645748556905689</v>
      </c>
      <c r="D1254" s="15">
        <f t="shared" si="52"/>
        <v>-29.659508838533593</v>
      </c>
      <c r="E1254" s="15">
        <f t="shared" si="53"/>
        <v>-36.124083694224161</v>
      </c>
    </row>
    <row r="1255" spans="1:5">
      <c r="A1255" s="15">
        <f t="shared" si="50"/>
        <v>0.18445866745696726</v>
      </c>
      <c r="B1255" s="15"/>
      <c r="C1255" s="15">
        <f t="shared" si="51"/>
        <v>6.270724251952549</v>
      </c>
      <c r="D1255" s="15">
        <f t="shared" si="52"/>
        <v>-29.390154298310037</v>
      </c>
      <c r="E1255" s="15">
        <f t="shared" si="53"/>
        <v>-35.660878550262588</v>
      </c>
    </row>
    <row r="1256" spans="1:5">
      <c r="A1256" s="15">
        <f t="shared" si="50"/>
        <v>0.18529975715040761</v>
      </c>
      <c r="B1256" s="15"/>
      <c r="C1256" s="15">
        <f t="shared" si="51"/>
        <v>6.0829226317103586</v>
      </c>
      <c r="D1256" s="15">
        <f t="shared" si="52"/>
        <v>-29.123951537744606</v>
      </c>
      <c r="E1256" s="15">
        <f t="shared" si="53"/>
        <v>-35.206874169454963</v>
      </c>
    </row>
    <row r="1257" spans="1:5">
      <c r="A1257" s="15">
        <f t="shared" si="50"/>
        <v>0.18614241859393588</v>
      </c>
      <c r="B1257" s="15"/>
      <c r="C1257" s="15">
        <f t="shared" si="51"/>
        <v>5.9009855830659106</v>
      </c>
      <c r="D1257" s="15">
        <f t="shared" si="52"/>
        <v>-28.860861785332869</v>
      </c>
      <c r="E1257" s="15">
        <f t="shared" si="53"/>
        <v>-34.761847368398776</v>
      </c>
    </row>
    <row r="1258" spans="1:5">
      <c r="A1258" s="15">
        <f t="shared" si="50"/>
        <v>0.18698663053812173</v>
      </c>
      <c r="B1258" s="15"/>
      <c r="C1258" s="15">
        <f t="shared" si="51"/>
        <v>5.7247334251502915</v>
      </c>
      <c r="D1258" s="15">
        <f t="shared" si="52"/>
        <v>-28.600846585058889</v>
      </c>
      <c r="E1258" s="15">
        <f t="shared" si="53"/>
        <v>-34.32558001020918</v>
      </c>
    </row>
    <row r="1259" spans="1:5">
      <c r="A1259" s="15">
        <f t="shared" si="50"/>
        <v>0.18783237207680692</v>
      </c>
      <c r="B1259" s="15"/>
      <c r="C1259" s="15">
        <f t="shared" si="51"/>
        <v>5.5539911739875265</v>
      </c>
      <c r="D1259" s="15">
        <f t="shared" si="52"/>
        <v>-28.343867804200535</v>
      </c>
      <c r="E1259" s="15">
        <f t="shared" si="53"/>
        <v>-33.897858978188061</v>
      </c>
    </row>
    <row r="1260" spans="1:5">
      <c r="A1260" s="15">
        <f t="shared" ref="A1260:A1290" si="54">(A1068^2+$B$906^2)^0.5</f>
        <v>0.18867962264113217</v>
      </c>
      <c r="B1260" s="15"/>
      <c r="C1260" s="15">
        <f t="shared" ref="C1260:C1290" si="55">-24*$D$36*((2*$E$36^12/A1260^13)-(($E$36^6)/A1260^7))</f>
        <v>5.3885884995219389</v>
      </c>
      <c r="D1260" s="15">
        <f t="shared" ref="D1260:D1290" si="56">-$F$36/A1260^2</f>
        <v>-28.089887640449412</v>
      </c>
      <c r="E1260" s="15">
        <f t="shared" si="53"/>
        <v>-33.478476139971349</v>
      </c>
    </row>
    <row r="1261" spans="1:5">
      <c r="A1261" s="15">
        <f t="shared" si="54"/>
        <v>0.18952836199366055</v>
      </c>
      <c r="B1261" s="15"/>
      <c r="C1261" s="15">
        <f t="shared" si="55"/>
        <v>5.2283596748488552</v>
      </c>
      <c r="D1261" s="15">
        <f t="shared" si="56"/>
        <v>-27.838868628378918</v>
      </c>
      <c r="E1261" s="15">
        <f t="shared" si="53"/>
        <v>-33.067228303227772</v>
      </c>
    </row>
    <row r="1262" spans="1:5">
      <c r="A1262" s="15">
        <f t="shared" si="54"/>
        <v>0.19037857022259633</v>
      </c>
      <c r="B1262" s="15"/>
      <c r="C1262" s="15">
        <f t="shared" si="55"/>
        <v>5.0731435186023823</v>
      </c>
      <c r="D1262" s="15">
        <f t="shared" si="56"/>
        <v>-27.590773645292984</v>
      </c>
      <c r="E1262" s="15">
        <f t="shared" si="53"/>
        <v>-32.663917163895363</v>
      </c>
    </row>
    <row r="1263" spans="1:5">
      <c r="A1263" s="15">
        <f t="shared" si="54"/>
        <v>0.19123022773609835</v>
      </c>
      <c r="B1263" s="15"/>
      <c r="C1263" s="15">
        <f t="shared" si="55"/>
        <v>4.922783331373811</v>
      </c>
      <c r="D1263" s="15">
        <f t="shared" si="56"/>
        <v>-27.345565916486613</v>
      </c>
      <c r="E1263" s="15">
        <f t="shared" si="53"/>
        <v>-32.268349247860428</v>
      </c>
    </row>
    <row r="1264" spans="1:5">
      <c r="A1264" s="15">
        <f t="shared" si="54"/>
        <v>0.19208331525668762</v>
      </c>
      <c r="B1264" s="15"/>
      <c r="C1264" s="15">
        <f t="shared" si="55"/>
        <v>4.7771268269595115</v>
      </c>
      <c r="D1264" s="15">
        <f t="shared" si="56"/>
        <v>-27.103209019947933</v>
      </c>
      <c r="E1264" s="15">
        <f t="shared" si="53"/>
        <v>-31.880335846907442</v>
      </c>
    </row>
    <row r="1265" spans="1:5">
      <c r="A1265" s="15">
        <f t="shared" si="54"/>
        <v>0.19293781381574748</v>
      </c>
      <c r="B1265" s="15"/>
      <c r="C1265" s="15">
        <f t="shared" si="55"/>
        <v>4.6360260591685636</v>
      </c>
      <c r="D1265" s="15">
        <f t="shared" si="56"/>
        <v>-26.863666890530528</v>
      </c>
      <c r="E1265" s="15">
        <f t="shared" si="53"/>
        <v>-31.499692949699092</v>
      </c>
    </row>
    <row r="1266" spans="1:5">
      <c r="A1266" s="15">
        <f t="shared" si="54"/>
        <v>0.19379370474811622</v>
      </c>
      <c r="B1266" s="15"/>
      <c r="C1266" s="15">
        <f t="shared" si="55"/>
        <v>4.4993373448559133</v>
      </c>
      <c r="D1266" s="15">
        <f t="shared" si="56"/>
        <v>-26.626903823623362</v>
      </c>
      <c r="E1266" s="15">
        <f t="shared" si="53"/>
        <v>-31.126241168479275</v>
      </c>
    </row>
    <row r="1267" spans="1:5">
      <c r="A1267" s="15">
        <f t="shared" si="54"/>
        <v>0.19465096968677048</v>
      </c>
      <c r="B1267" s="15"/>
      <c r="C1267" s="15">
        <f t="shared" si="55"/>
        <v>4.3669211837879196</v>
      </c>
      <c r="D1267" s="15">
        <f t="shared" si="56"/>
        <v>-26.392884478344609</v>
      </c>
      <c r="E1267" s="15">
        <f t="shared" si="53"/>
        <v>-30.759805662132528</v>
      </c>
    </row>
    <row r="1268" spans="1:5">
      <c r="A1268" s="15">
        <f t="shared" si="54"/>
        <v>0.19550959055759909</v>
      </c>
      <c r="B1268" s="15"/>
      <c r="C1268" s="15">
        <f t="shared" si="55"/>
        <v>4.238642175892088</v>
      </c>
      <c r="D1268" s="15">
        <f t="shared" si="56"/>
        <v>-26.161573880284614</v>
      </c>
      <c r="E1268" s="15">
        <f t="shared" si="53"/>
        <v>-30.400216056176703</v>
      </c>
    </row>
    <row r="1269" spans="1:5">
      <c r="A1269" s="15">
        <f t="shared" si="54"/>
        <v>0.19636954957426581</v>
      </c>
      <c r="B1269" s="15"/>
      <c r="C1269" s="15">
        <f t="shared" si="55"/>
        <v>4.1143689363921325</v>
      </c>
      <c r="D1269" s="15">
        <f t="shared" si="56"/>
        <v>-25.932937423821976</v>
      </c>
      <c r="E1269" s="15">
        <f t="shared" si="53"/>
        <v>-30.047306360214108</v>
      </c>
    </row>
    <row r="1270" spans="1:5">
      <c r="A1270" s="15">
        <f t="shared" si="54"/>
        <v>0.19723082923316032</v>
      </c>
      <c r="B1270" s="15"/>
      <c r="C1270" s="15">
        <f t="shared" si="55"/>
        <v>3.9939740092826481</v>
      </c>
      <c r="D1270" s="15">
        <f t="shared" si="56"/>
        <v>-25.706940874035961</v>
      </c>
      <c r="E1270" s="15">
        <f t="shared" si="53"/>
        <v>-29.70091488331861</v>
      </c>
    </row>
    <row r="1271" spans="1:5">
      <c r="A1271" s="15">
        <f t="shared" si="54"/>
        <v>0.19809341230843605</v>
      </c>
      <c r="B1271" s="15"/>
      <c r="C1271" s="15">
        <f t="shared" si="55"/>
        <v>3.877333779554387</v>
      </c>
      <c r="D1271" s="15">
        <f t="shared" si="56"/>
        <v>-25.483550368237271</v>
      </c>
      <c r="E1271" s="15">
        <f t="shared" si="53"/>
        <v>-29.360884147791658</v>
      </c>
    </row>
    <row r="1272" spans="1:5">
      <c r="A1272" s="15">
        <f t="shared" si="54"/>
        <v>0.19895728184713435</v>
      </c>
      <c r="B1272" s="15"/>
      <c r="C1272" s="15">
        <f t="shared" si="55"/>
        <v>3.7643283845411646</v>
      </c>
      <c r="D1272" s="15">
        <f t="shared" si="56"/>
        <v>-25.262732417138203</v>
      </c>
      <c r="E1272" s="15">
        <f t="shared" si="53"/>
        <v>-29.027060801679369</v>
      </c>
    </row>
    <row r="1273" spans="1:5">
      <c r="A1273" s="15">
        <f t="shared" si="54"/>
        <v>0.19982242116439297</v>
      </c>
      <c r="B1273" s="15"/>
      <c r="C1273" s="15">
        <f t="shared" si="55"/>
        <v>3.6548416247227911</v>
      </c>
      <c r="D1273" s="15">
        <f t="shared" si="56"/>
        <v>-25.044453905682563</v>
      </c>
      <c r="E1273" s="15">
        <f t="shared" si="53"/>
        <v>-28.699295530405355</v>
      </c>
    </row>
    <row r="1274" spans="1:5">
      <c r="A1274" s="15">
        <f t="shared" si="54"/>
        <v>0.20068881383873902</v>
      </c>
      <c r="B1274" s="15"/>
      <c r="C1274" s="15">
        <f t="shared" si="55"/>
        <v>3.5487608742843095</v>
      </c>
      <c r="D1274" s="15">
        <f t="shared" si="56"/>
        <v>-24.828682093554445</v>
      </c>
      <c r="E1274" s="15">
        <f t="shared" si="53"/>
        <v>-28.377442967838753</v>
      </c>
    </row>
    <row r="1275" spans="1:5">
      <c r="A1275" s="15">
        <f t="shared" si="54"/>
        <v>0.20155644370746387</v>
      </c>
      <c r="B1275" s="15"/>
      <c r="C1275" s="15">
        <f t="shared" si="55"/>
        <v>3.4459769917009835</v>
      </c>
      <c r="D1275" s="15">
        <f t="shared" si="56"/>
        <v>-24.615384615384585</v>
      </c>
      <c r="E1275" s="15">
        <f t="shared" si="53"/>
        <v>-28.061361607085569</v>
      </c>
    </row>
    <row r="1276" spans="1:5">
      <c r="A1276" s="15">
        <f t="shared" si="54"/>
        <v>0.20242529486208005</v>
      </c>
      <c r="B1276" s="15"/>
      <c r="C1276" s="15">
        <f t="shared" si="55"/>
        <v>3.3463842305894547</v>
      </c>
      <c r="D1276" s="15">
        <f t="shared" si="56"/>
        <v>-24.404529480671581</v>
      </c>
      <c r="E1276" s="15">
        <f t="shared" si="53"/>
        <v>-27.750913711261035</v>
      </c>
    </row>
    <row r="1277" spans="1:5">
      <c r="A1277" s="15">
        <f t="shared" si="54"/>
        <v>0.20329535164385842</v>
      </c>
      <c r="B1277" s="15"/>
      <c r="C1277" s="15">
        <f t="shared" si="55"/>
        <v>3.2498801510395072</v>
      </c>
      <c r="D1277" s="15">
        <f t="shared" si="56"/>
        <v>-24.196085073435086</v>
      </c>
      <c r="E1277" s="15">
        <f t="shared" si="53"/>
        <v>-27.445965224474591</v>
      </c>
    </row>
    <row r="1278" spans="1:5">
      <c r="A1278" s="15">
        <f t="shared" si="54"/>
        <v>0.20416659863944456</v>
      </c>
      <c r="B1278" s="15"/>
      <c r="C1278" s="15">
        <f t="shared" si="55"/>
        <v>3.156365531616574</v>
      </c>
      <c r="D1278" s="15">
        <f t="shared" si="56"/>
        <v>-23.9900201516169</v>
      </c>
      <c r="E1278" s="15">
        <f t="shared" si="53"/>
        <v>-27.146385683233476</v>
      </c>
    </row>
    <row r="1279" spans="1:5">
      <c r="A1279" s="15">
        <f t="shared" si="54"/>
        <v>0.2050390206765533</v>
      </c>
      <c r="B1279" s="15"/>
      <c r="C1279" s="15">
        <f t="shared" si="55"/>
        <v>3.065744282203025</v>
      </c>
      <c r="D1279" s="15">
        <f t="shared" si="56"/>
        <v>-23.786303846245303</v>
      </c>
      <c r="E1279" s="15">
        <f t="shared" si="53"/>
        <v>-26.852048128448327</v>
      </c>
    </row>
    <row r="1280" spans="1:5">
      <c r="A1280" s="15">
        <f t="shared" si="54"/>
        <v>0.20591260281974014</v>
      </c>
      <c r="B1280" s="15"/>
      <c r="C1280" s="15">
        <f t="shared" si="55"/>
        <v>2.9779233578260849</v>
      </c>
      <c r="D1280" s="15">
        <f t="shared" si="56"/>
        <v>-23.584905660377327</v>
      </c>
      <c r="E1280" s="15">
        <f t="shared" si="53"/>
        <v>-26.562829018203413</v>
      </c>
    </row>
    <row r="1281" spans="1:5">
      <c r="A1281" s="15">
        <f t="shared" si="54"/>
        <v>0.20678733036624863</v>
      </c>
      <c r="B1281" s="15"/>
      <c r="C1281" s="15">
        <f t="shared" si="55"/>
        <v>2.8928126736016209</v>
      </c>
      <c r="D1281" s="15">
        <f t="shared" si="56"/>
        <v>-23.385795467832807</v>
      </c>
      <c r="E1281" s="15">
        <f t="shared" si="53"/>
        <v>-26.278608141434429</v>
      </c>
    </row>
    <row r="1282" spans="1:5">
      <c r="A1282" s="15">
        <f t="shared" si="54"/>
        <v>0.20766318884193233</v>
      </c>
      <c r="B1282" s="15"/>
      <c r="C1282" s="15">
        <f t="shared" si="55"/>
        <v>2.8103250209062076</v>
      </c>
      <c r="D1282" s="15">
        <f t="shared" si="56"/>
        <v>-23.18894351173358</v>
      </c>
      <c r="E1282" s="15">
        <f t="shared" si="53"/>
        <v>-25.999268532639789</v>
      </c>
    </row>
    <row r="1283" spans="1:5">
      <c r="A1283" s="15">
        <f t="shared" si="54"/>
        <v>0.20854016399725028</v>
      </c>
      <c r="B1283" s="15"/>
      <c r="C1283" s="15">
        <f t="shared" si="55"/>
        <v>2.7303759848743754</v>
      </c>
      <c r="D1283" s="15">
        <f t="shared" si="56"/>
        <v>-22.99432040286047</v>
      </c>
      <c r="E1283" s="15">
        <f t="shared" si="53"/>
        <v>-25.724696387734845</v>
      </c>
    </row>
    <row r="1284" spans="1:5">
      <c r="A1284" s="15">
        <f t="shared" si="54"/>
        <v>0.20941824180333493</v>
      </c>
      <c r="B1284" s="15"/>
      <c r="C1284" s="15">
        <f t="shared" si="55"/>
        <v>2.6528838633039404</v>
      </c>
      <c r="D1284" s="15">
        <f t="shared" si="56"/>
        <v>-22.801897117840173</v>
      </c>
      <c r="E1284" s="15">
        <f t="shared" si="53"/>
        <v>-25.454780981144115</v>
      </c>
    </row>
    <row r="1285" spans="1:5">
      <c r="A1285" s="15">
        <f t="shared" si="54"/>
        <v>0.21029740844813105</v>
      </c>
      <c r="B1285" s="15"/>
      <c r="C1285" s="15">
        <f t="shared" si="55"/>
        <v>2.5777695870394819</v>
      </c>
      <c r="D1285" s="15">
        <f t="shared" si="56"/>
        <v>-22.611644997173514</v>
      </c>
      <c r="E1285" s="15">
        <f t="shared" si="53"/>
        <v>-25.189414584212997</v>
      </c>
    </row>
    <row r="1286" spans="1:5">
      <c r="A1286" s="15">
        <f t="shared" si="54"/>
        <v>0.21117765033260516</v>
      </c>
      <c r="B1286" s="15"/>
      <c r="C1286" s="15">
        <f t="shared" si="55"/>
        <v>2.5049566418923521</v>
      </c>
      <c r="D1286" s="15">
        <f t="shared" si="56"/>
        <v>-22.423535743115949</v>
      </c>
      <c r="E1286" s="15">
        <f t="shared" si="53"/>
        <v>-24.928492385008301</v>
      </c>
    </row>
    <row r="1287" spans="1:5">
      <c r="A1287" s="15">
        <f t="shared" si="54"/>
        <v>0.21205895406702366</v>
      </c>
      <c r="B1287" s="15"/>
      <c r="C1287" s="15">
        <f t="shared" si="55"/>
        <v>2.4343709921451948</v>
      </c>
      <c r="D1287" s="15">
        <f t="shared" si="56"/>
        <v>-22.237541417420864</v>
      </c>
      <c r="E1287" s="15">
        <f t="shared" si="53"/>
        <v>-24.671912409566058</v>
      </c>
    </row>
    <row r="1288" spans="1:5">
      <c r="A1288" s="15">
        <f t="shared" si="54"/>
        <v>0.21294130646729875</v>
      </c>
      <c r="B1288" s="15"/>
      <c r="C1288" s="15">
        <f t="shared" si="55"/>
        <v>2.3659410056792582</v>
      </c>
      <c r="D1288" s="15">
        <f t="shared" si="56"/>
        <v>-22.053634438955516</v>
      </c>
      <c r="E1288" s="15">
        <f t="shared" si="53"/>
        <v>-24.419575444634773</v>
      </c>
    </row>
    <row r="1289" spans="1:5">
      <c r="A1289" s="15">
        <f t="shared" si="54"/>
        <v>0.21382469455140127</v>
      </c>
      <c r="B1289" s="15"/>
      <c r="C1289" s="15">
        <f t="shared" si="55"/>
        <v>2.2995973807541756</v>
      </c>
      <c r="D1289" s="15">
        <f t="shared" si="56"/>
        <v>-21.871787581198987</v>
      </c>
      <c r="E1289" s="15">
        <f t="shared" si="53"/>
        <v>-24.171384961953162</v>
      </c>
    </row>
    <row r="1290" spans="1:5">
      <c r="A1290" s="15">
        <f t="shared" si="54"/>
        <v>0.21470910553583902</v>
      </c>
      <c r="B1290" s="15"/>
      <c r="C1290" s="15">
        <f t="shared" si="55"/>
        <v>2.2352730744621443</v>
      </c>
      <c r="D1290" s="15">
        <f t="shared" si="56"/>
        <v>-21.69197396963121</v>
      </c>
      <c r="E1290" s="15">
        <f t="shared" si="53"/>
        <v>-23.927247044093356</v>
      </c>
    </row>
    <row r="1291" spans="1:5">
      <c r="B1291" s="15"/>
    </row>
    <row r="1292" spans="1:5">
      <c r="B1292" s="15"/>
    </row>
    <row r="1293" spans="1:5">
      <c r="A1293">
        <v>7.0000000000000007E-2</v>
      </c>
      <c r="B1293" s="15"/>
      <c r="D1293" s="15">
        <f t="shared" ref="D1293:D1301" si="57">-$F$36/A1293^2</f>
        <v>-204.08163265306121</v>
      </c>
    </row>
    <row r="1294" spans="1:5">
      <c r="A1294">
        <f>A1293+0.01</f>
        <v>0.08</v>
      </c>
      <c r="B1294" s="15"/>
      <c r="D1294" s="15">
        <f t="shared" si="57"/>
        <v>-156.25</v>
      </c>
    </row>
    <row r="1295" spans="1:5">
      <c r="A1295">
        <f t="shared" ref="A1295:A1301" si="58">A1294+0.01</f>
        <v>0.09</v>
      </c>
      <c r="B1295" s="15"/>
      <c r="D1295" s="15">
        <f t="shared" si="57"/>
        <v>-123.4567901234568</v>
      </c>
    </row>
    <row r="1296" spans="1:5">
      <c r="A1296">
        <f t="shared" si="58"/>
        <v>9.9999999999999992E-2</v>
      </c>
      <c r="B1296" s="15"/>
      <c r="D1296" s="15">
        <f t="shared" si="57"/>
        <v>-100.00000000000001</v>
      </c>
    </row>
    <row r="1297" spans="1:9">
      <c r="A1297">
        <f t="shared" si="58"/>
        <v>0.10999999999999999</v>
      </c>
      <c r="B1297" s="15"/>
      <c r="D1297" s="15">
        <f t="shared" si="57"/>
        <v>-82.644628099173573</v>
      </c>
    </row>
    <row r="1298" spans="1:9">
      <c r="A1298">
        <f t="shared" si="58"/>
        <v>0.11999999999999998</v>
      </c>
      <c r="B1298" s="15"/>
      <c r="D1298" s="15">
        <f t="shared" si="57"/>
        <v>-69.444444444444457</v>
      </c>
    </row>
    <row r="1299" spans="1:9">
      <c r="A1299">
        <f t="shared" si="58"/>
        <v>0.12999999999999998</v>
      </c>
      <c r="B1299" s="15"/>
      <c r="D1299" s="15">
        <f t="shared" si="57"/>
        <v>-59.171597633136109</v>
      </c>
    </row>
    <row r="1300" spans="1:9">
      <c r="A1300">
        <f t="shared" si="58"/>
        <v>0.13999999999999999</v>
      </c>
      <c r="B1300" s="15"/>
      <c r="D1300" s="15">
        <f t="shared" si="57"/>
        <v>-51.020408163265316</v>
      </c>
    </row>
    <row r="1301" spans="1:9">
      <c r="A1301">
        <f t="shared" si="58"/>
        <v>0.15</v>
      </c>
      <c r="B1301" s="15"/>
      <c r="D1301" s="15">
        <f t="shared" si="57"/>
        <v>-44.444444444444443</v>
      </c>
    </row>
    <row r="1302" spans="1:9">
      <c r="B1302" s="15"/>
    </row>
    <row r="1303" spans="1:9">
      <c r="B1303" s="15"/>
    </row>
    <row r="1304" spans="1:9">
      <c r="B1304" s="15"/>
    </row>
    <row r="1305" spans="1:9">
      <c r="B1305" s="15"/>
    </row>
    <row r="1306" spans="1:9">
      <c r="B1306" s="15"/>
    </row>
    <row r="1307" spans="1:9">
      <c r="B1307" s="15"/>
    </row>
    <row r="1308" spans="1:9">
      <c r="B1308" s="15"/>
    </row>
    <row r="1309" spans="1:9">
      <c r="B1309" s="15"/>
    </row>
    <row r="1311" spans="1:9">
      <c r="A1311" s="15">
        <f>C36/2</f>
        <v>0.1</v>
      </c>
      <c r="I1311">
        <v>-1000</v>
      </c>
    </row>
    <row r="1312" spans="1:9">
      <c r="A1312" s="15">
        <f>A1311</f>
        <v>0.1</v>
      </c>
      <c r="B1312" s="15"/>
      <c r="C1312" s="15"/>
      <c r="D1312" s="15"/>
      <c r="E1312" s="15"/>
      <c r="I1312">
        <v>1000</v>
      </c>
    </row>
    <row r="1313" spans="1:10">
      <c r="B1313" s="15"/>
      <c r="C1313" s="15"/>
      <c r="D1313" s="15"/>
      <c r="E1313" s="15"/>
    </row>
    <row r="1314" spans="1:10">
      <c r="A1314" s="15">
        <f>L904</f>
        <v>1.900000000000001E-2</v>
      </c>
      <c r="B1314" s="15"/>
      <c r="C1314" s="15"/>
      <c r="D1314" s="15"/>
      <c r="E1314" s="15"/>
      <c r="J1314">
        <v>-1000</v>
      </c>
    </row>
    <row r="1315" spans="1:10">
      <c r="A1315" s="15">
        <f>A1314</f>
        <v>1.900000000000001E-2</v>
      </c>
      <c r="B1315" s="15"/>
      <c r="C1315" s="15"/>
      <c r="D1315" s="15"/>
      <c r="E1315" s="15"/>
      <c r="J1315">
        <v>1000</v>
      </c>
    </row>
    <row r="1316" spans="1:10">
      <c r="A1316" s="15"/>
      <c r="B1316" s="15"/>
      <c r="C1316" s="15"/>
      <c r="D1316" s="15"/>
      <c r="E1316" s="15"/>
    </row>
    <row r="1317" spans="1:10">
      <c r="A1317" s="15">
        <f>M905</f>
        <v>3.9000000000000028E-2</v>
      </c>
      <c r="B1317" s="15"/>
      <c r="C1317" s="15"/>
      <c r="D1317" s="15"/>
      <c r="E1317" s="15"/>
      <c r="J1317">
        <v>-1000</v>
      </c>
    </row>
    <row r="1318" spans="1:10">
      <c r="A1318" s="15">
        <f>A1317</f>
        <v>3.9000000000000028E-2</v>
      </c>
      <c r="J1318">
        <v>1000</v>
      </c>
    </row>
    <row r="1319" spans="1:10">
      <c r="A1319" s="15"/>
    </row>
    <row r="1320" spans="1:10">
      <c r="A1320" s="15">
        <f>L906</f>
        <v>7.6000000000000054E-2</v>
      </c>
      <c r="J1320">
        <v>-1000</v>
      </c>
    </row>
    <row r="1321" spans="1:10">
      <c r="A1321" s="15">
        <f>A1320</f>
        <v>7.6000000000000054E-2</v>
      </c>
      <c r="J1321">
        <v>1000</v>
      </c>
    </row>
    <row r="1322" spans="1:10">
      <c r="A1322" s="15"/>
    </row>
    <row r="1323" spans="1:10">
      <c r="A1323" s="15"/>
    </row>
    <row r="1324" spans="1:10">
      <c r="A1324" s="15"/>
    </row>
    <row r="1329" spans="1:4">
      <c r="A1329" s="15"/>
    </row>
    <row r="1335" spans="1:4">
      <c r="A1335" s="15"/>
      <c r="B1335" s="15"/>
      <c r="C1335" s="15"/>
      <c r="D1335" s="15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O209"/>
  <sheetViews>
    <sheetView workbookViewId="0">
      <selection activeCell="U331" sqref="U331"/>
    </sheetView>
  </sheetViews>
  <sheetFormatPr defaultRowHeight="14.4"/>
  <sheetData>
    <row r="1" spans="1:15">
      <c r="A1" s="3" t="s">
        <v>646</v>
      </c>
    </row>
    <row r="3" spans="1:15">
      <c r="A3" s="2" t="s">
        <v>122</v>
      </c>
    </row>
    <row r="4" spans="1:15">
      <c r="A4" s="2" t="s">
        <v>123</v>
      </c>
    </row>
    <row r="6" spans="1:15">
      <c r="A6" s="2" t="s">
        <v>135</v>
      </c>
    </row>
    <row r="7" spans="1:15">
      <c r="A7" s="2" t="s">
        <v>124</v>
      </c>
    </row>
    <row r="8" spans="1:15">
      <c r="A8" s="2" t="s">
        <v>125</v>
      </c>
    </row>
    <row r="9" spans="1:15">
      <c r="A9" s="2" t="s">
        <v>981</v>
      </c>
    </row>
    <row r="10" spans="1:15">
      <c r="A10" s="2" t="s">
        <v>982</v>
      </c>
    </row>
    <row r="11" spans="1:15">
      <c r="A11" s="2" t="s">
        <v>133</v>
      </c>
    </row>
    <row r="12" spans="1:15">
      <c r="A12" s="2" t="s">
        <v>134</v>
      </c>
    </row>
    <row r="13" spans="1:15">
      <c r="A13" s="2"/>
    </row>
    <row r="14" spans="1:15">
      <c r="A14" s="2" t="s">
        <v>126</v>
      </c>
      <c r="O14" s="12"/>
    </row>
    <row r="16" spans="1:15">
      <c r="A16" s="2" t="s">
        <v>127</v>
      </c>
    </row>
    <row r="17" spans="1:1">
      <c r="A17" s="2" t="s">
        <v>544</v>
      </c>
    </row>
    <row r="19" spans="1:1">
      <c r="A19" s="2" t="s">
        <v>136</v>
      </c>
    </row>
    <row r="20" spans="1:1">
      <c r="A20" s="2" t="s">
        <v>137</v>
      </c>
    </row>
    <row r="21" spans="1:1">
      <c r="A21" s="2"/>
    </row>
    <row r="22" spans="1:1">
      <c r="A22" s="2" t="s">
        <v>903</v>
      </c>
    </row>
    <row r="23" spans="1:1">
      <c r="A23" s="2" t="s">
        <v>983</v>
      </c>
    </row>
    <row r="24" spans="1:1">
      <c r="A24" s="2"/>
    </row>
    <row r="25" spans="1:1">
      <c r="A25" s="2" t="s">
        <v>984</v>
      </c>
    </row>
    <row r="26" spans="1:1">
      <c r="A26" s="2" t="s">
        <v>985</v>
      </c>
    </row>
    <row r="27" spans="1:1">
      <c r="A27" s="2"/>
    </row>
    <row r="28" spans="1:1">
      <c r="A28" s="2" t="s">
        <v>808</v>
      </c>
    </row>
    <row r="29" spans="1:1">
      <c r="A29" s="2" t="s">
        <v>809</v>
      </c>
    </row>
    <row r="31" spans="1:1">
      <c r="A31" s="2" t="s">
        <v>904</v>
      </c>
    </row>
    <row r="32" spans="1:1">
      <c r="A32" s="2" t="s">
        <v>986</v>
      </c>
    </row>
    <row r="33" spans="1:1">
      <c r="A33" s="2"/>
    </row>
    <row r="34" spans="1:1">
      <c r="A34" s="2" t="s">
        <v>148</v>
      </c>
    </row>
    <row r="35" spans="1:1">
      <c r="A35" s="2" t="s">
        <v>147</v>
      </c>
    </row>
    <row r="36" spans="1:1">
      <c r="A36" s="2"/>
    </row>
    <row r="37" spans="1:1">
      <c r="A37" s="2"/>
    </row>
    <row r="38" spans="1:1">
      <c r="A38" s="3" t="s">
        <v>539</v>
      </c>
    </row>
    <row r="39" spans="1:1">
      <c r="A39" s="2"/>
    </row>
    <row r="40" spans="1:1">
      <c r="A40" s="2" t="s">
        <v>540</v>
      </c>
    </row>
    <row r="41" spans="1:1">
      <c r="A41" s="2" t="s">
        <v>541</v>
      </c>
    </row>
    <row r="42" spans="1:1">
      <c r="A42" s="2" t="s">
        <v>542</v>
      </c>
    </row>
    <row r="43" spans="1:1">
      <c r="A43" s="2"/>
    </row>
    <row r="44" spans="1:1">
      <c r="A44" s="2"/>
    </row>
    <row r="45" spans="1:1">
      <c r="A45" s="2"/>
    </row>
    <row r="46" spans="1:1">
      <c r="A46" s="2"/>
    </row>
    <row r="47" spans="1:1">
      <c r="A47" s="2"/>
    </row>
    <row r="48" spans="1:1">
      <c r="A48" s="2"/>
    </row>
    <row r="49" spans="1:1">
      <c r="A49" s="2"/>
    </row>
    <row r="50" spans="1:1">
      <c r="A50" s="2"/>
    </row>
    <row r="51" spans="1:1">
      <c r="A51" s="2"/>
    </row>
    <row r="52" spans="1:1">
      <c r="A52" s="2"/>
    </row>
    <row r="53" spans="1:1">
      <c r="A53" s="2"/>
    </row>
    <row r="54" spans="1:1">
      <c r="A54" s="2"/>
    </row>
    <row r="55" spans="1:1">
      <c r="A55" s="2"/>
    </row>
    <row r="56" spans="1:1">
      <c r="A56" s="2"/>
    </row>
    <row r="57" spans="1:1">
      <c r="A57" s="2"/>
    </row>
    <row r="58" spans="1:1">
      <c r="A58" s="2"/>
    </row>
    <row r="59" spans="1:1">
      <c r="A59" s="2"/>
    </row>
    <row r="60" spans="1:1">
      <c r="A60" s="2"/>
    </row>
    <row r="61" spans="1:1">
      <c r="A61" s="2"/>
    </row>
    <row r="62" spans="1:1">
      <c r="A62" s="2"/>
    </row>
    <row r="63" spans="1:1">
      <c r="A63" s="2"/>
    </row>
    <row r="64" spans="1:1">
      <c r="A64" s="2"/>
    </row>
    <row r="65" spans="1:1">
      <c r="A65" s="2"/>
    </row>
    <row r="66" spans="1:1">
      <c r="A66" s="2"/>
    </row>
    <row r="67" spans="1:1">
      <c r="A67" s="2"/>
    </row>
    <row r="68" spans="1:1">
      <c r="A68" s="2"/>
    </row>
    <row r="69" spans="1:1">
      <c r="A69" s="2"/>
    </row>
    <row r="70" spans="1:1">
      <c r="A70" s="2"/>
    </row>
    <row r="71" spans="1:1">
      <c r="A71" s="2"/>
    </row>
    <row r="72" spans="1:1">
      <c r="A72" s="2"/>
    </row>
    <row r="73" spans="1:1">
      <c r="A73" s="2"/>
    </row>
    <row r="74" spans="1:1">
      <c r="A74" s="2"/>
    </row>
    <row r="75" spans="1:1">
      <c r="A75" s="2"/>
    </row>
    <row r="76" spans="1:1">
      <c r="A76" s="2"/>
    </row>
    <row r="77" spans="1:1">
      <c r="A77" s="2"/>
    </row>
    <row r="78" spans="1:1">
      <c r="A78" s="2"/>
    </row>
    <row r="79" spans="1:1">
      <c r="A79" s="2"/>
    </row>
    <row r="80" spans="1:1">
      <c r="A80" s="2"/>
    </row>
    <row r="81" spans="1:1">
      <c r="A81" s="2"/>
    </row>
    <row r="82" spans="1:1">
      <c r="A82" s="2"/>
    </row>
    <row r="83" spans="1:1">
      <c r="A83" s="2"/>
    </row>
    <row r="84" spans="1:1">
      <c r="A84" s="2"/>
    </row>
    <row r="85" spans="1:1">
      <c r="A85" s="2"/>
    </row>
    <row r="86" spans="1:1">
      <c r="A86" s="2"/>
    </row>
    <row r="87" spans="1:1">
      <c r="A87" s="2"/>
    </row>
    <row r="88" spans="1:1">
      <c r="A88" s="2"/>
    </row>
    <row r="89" spans="1:1">
      <c r="A89" s="2"/>
    </row>
    <row r="90" spans="1:1">
      <c r="A90" s="2"/>
    </row>
    <row r="91" spans="1:1">
      <c r="A91" s="2"/>
    </row>
    <row r="92" spans="1:1">
      <c r="A92" s="2"/>
    </row>
    <row r="93" spans="1:1">
      <c r="A93" s="2"/>
    </row>
    <row r="94" spans="1:1">
      <c r="A94" s="2"/>
    </row>
    <row r="95" spans="1:1">
      <c r="A95" s="2"/>
    </row>
    <row r="96" spans="1:1">
      <c r="A96" s="2"/>
    </row>
    <row r="97" spans="1:1">
      <c r="A97" s="2"/>
    </row>
    <row r="98" spans="1:1">
      <c r="A98" s="2"/>
    </row>
    <row r="99" spans="1:1">
      <c r="A99" s="2"/>
    </row>
    <row r="100" spans="1:1">
      <c r="A100" s="2"/>
    </row>
    <row r="101" spans="1:1">
      <c r="A101" s="2"/>
    </row>
    <row r="102" spans="1:1">
      <c r="A102" s="2"/>
    </row>
    <row r="103" spans="1:1">
      <c r="A103" s="2"/>
    </row>
    <row r="104" spans="1:1">
      <c r="A104" s="2"/>
    </row>
    <row r="105" spans="1:1">
      <c r="A105" s="2"/>
    </row>
    <row r="106" spans="1:1">
      <c r="A106" s="2"/>
    </row>
    <row r="107" spans="1:1">
      <c r="A107" s="2"/>
    </row>
    <row r="108" spans="1:1">
      <c r="A108" s="2"/>
    </row>
    <row r="109" spans="1:1">
      <c r="A109" s="2"/>
    </row>
    <row r="110" spans="1:1">
      <c r="A110" s="2"/>
    </row>
    <row r="111" spans="1:1">
      <c r="A111" s="2"/>
    </row>
    <row r="112" spans="1:1">
      <c r="A112" s="2"/>
    </row>
    <row r="113" spans="1:1">
      <c r="A113" s="2"/>
    </row>
    <row r="114" spans="1:1">
      <c r="A114" s="2"/>
    </row>
    <row r="115" spans="1:1">
      <c r="A115" s="2"/>
    </row>
    <row r="116" spans="1:1">
      <c r="A116" s="2"/>
    </row>
    <row r="117" spans="1:1">
      <c r="A117" s="2"/>
    </row>
    <row r="118" spans="1:1">
      <c r="A118" s="2"/>
    </row>
    <row r="119" spans="1:1">
      <c r="A119" s="2"/>
    </row>
    <row r="120" spans="1:1">
      <c r="A120" s="2"/>
    </row>
    <row r="121" spans="1:1">
      <c r="A121" s="2"/>
    </row>
    <row r="122" spans="1:1">
      <c r="A122" s="2"/>
    </row>
    <row r="123" spans="1:1">
      <c r="A123" s="2"/>
    </row>
    <row r="124" spans="1:1">
      <c r="A124" s="2"/>
    </row>
    <row r="125" spans="1:1">
      <c r="A125" s="2"/>
    </row>
    <row r="126" spans="1:1">
      <c r="A126" s="2"/>
    </row>
    <row r="127" spans="1:1">
      <c r="A127" s="2"/>
    </row>
    <row r="128" spans="1:1">
      <c r="A128" s="2"/>
    </row>
    <row r="129" spans="1:1">
      <c r="A129" s="2"/>
    </row>
    <row r="130" spans="1:1">
      <c r="A130" s="2"/>
    </row>
    <row r="131" spans="1:1">
      <c r="A131" s="2"/>
    </row>
    <row r="132" spans="1:1">
      <c r="A132" s="2"/>
    </row>
    <row r="133" spans="1:1">
      <c r="A133" s="2"/>
    </row>
    <row r="134" spans="1:1">
      <c r="A134" s="2"/>
    </row>
    <row r="135" spans="1:1">
      <c r="A135" s="2"/>
    </row>
    <row r="136" spans="1:1">
      <c r="A136" s="2"/>
    </row>
    <row r="137" spans="1:1">
      <c r="A137" s="3" t="s">
        <v>543</v>
      </c>
    </row>
    <row r="138" spans="1:1">
      <c r="A138" s="2"/>
    </row>
    <row r="139" spans="1:1">
      <c r="A139" s="2" t="s">
        <v>604</v>
      </c>
    </row>
    <row r="140" spans="1:1">
      <c r="A140" s="2" t="s">
        <v>605</v>
      </c>
    </row>
    <row r="141" spans="1:1">
      <c r="A141" s="2" t="s">
        <v>905</v>
      </c>
    </row>
    <row r="142" spans="1:1">
      <c r="A142" s="2" t="s">
        <v>128</v>
      </c>
    </row>
    <row r="205" spans="1:1">
      <c r="A205" s="2" t="s">
        <v>129</v>
      </c>
    </row>
    <row r="206" spans="1:1">
      <c r="A206" s="2" t="s">
        <v>130</v>
      </c>
    </row>
    <row r="207" spans="1:1">
      <c r="A207" s="2" t="s">
        <v>131</v>
      </c>
    </row>
    <row r="208" spans="1:1">
      <c r="A208" s="2" t="s">
        <v>132</v>
      </c>
    </row>
    <row r="209" spans="1:1">
      <c r="A209" s="2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:P220"/>
  <sheetViews>
    <sheetView workbookViewId="0">
      <selection activeCell="A30" sqref="A30"/>
    </sheetView>
  </sheetViews>
  <sheetFormatPr defaultRowHeight="14.4"/>
  <sheetData>
    <row r="1" spans="1:16">
      <c r="A1" s="3" t="s">
        <v>138</v>
      </c>
    </row>
    <row r="3" spans="1:16">
      <c r="A3" s="2" t="s">
        <v>906</v>
      </c>
      <c r="P3" s="2"/>
    </row>
    <row r="4" spans="1:16">
      <c r="A4" s="2" t="s">
        <v>139</v>
      </c>
    </row>
    <row r="6" spans="1:16">
      <c r="A6" s="2" t="s">
        <v>140</v>
      </c>
    </row>
    <row r="7" spans="1:16">
      <c r="A7" s="2"/>
    </row>
    <row r="8" spans="1:16">
      <c r="A8" s="2" t="s">
        <v>153</v>
      </c>
    </row>
    <row r="9" spans="1:16">
      <c r="A9" s="2" t="s">
        <v>141</v>
      </c>
    </row>
    <row r="10" spans="1:16">
      <c r="A10" s="2" t="s">
        <v>142</v>
      </c>
    </row>
    <row r="11" spans="1:16">
      <c r="A11" s="2"/>
    </row>
    <row r="12" spans="1:16">
      <c r="A12" s="2" t="s">
        <v>143</v>
      </c>
    </row>
    <row r="13" spans="1:16">
      <c r="A13" s="2" t="s">
        <v>907</v>
      </c>
    </row>
    <row r="14" spans="1:16">
      <c r="A14" s="2" t="s">
        <v>154</v>
      </c>
    </row>
    <row r="15" spans="1:16">
      <c r="A15" s="2" t="s">
        <v>144</v>
      </c>
    </row>
    <row r="16" spans="1:16">
      <c r="A16" s="2"/>
    </row>
    <row r="17" spans="1:1">
      <c r="A17" s="2" t="s">
        <v>908</v>
      </c>
    </row>
    <row r="18" spans="1:1">
      <c r="A18" s="2" t="s">
        <v>909</v>
      </c>
    </row>
    <row r="19" spans="1:1">
      <c r="A19" s="2"/>
    </row>
    <row r="20" spans="1:1">
      <c r="A20" s="2" t="s">
        <v>145</v>
      </c>
    </row>
    <row r="21" spans="1:1" ht="15.6">
      <c r="A21" s="4" t="s">
        <v>150</v>
      </c>
    </row>
    <row r="22" spans="1:1" ht="15.6">
      <c r="A22" s="4" t="s">
        <v>151</v>
      </c>
    </row>
    <row r="23" spans="1:1">
      <c r="A23" s="2" t="s">
        <v>146</v>
      </c>
    </row>
    <row r="24" spans="1:1">
      <c r="A24" s="2" t="s">
        <v>149</v>
      </c>
    </row>
    <row r="25" spans="1:1">
      <c r="A25" s="2"/>
    </row>
    <row r="26" spans="1:1" ht="15.6">
      <c r="A26" s="4" t="s">
        <v>155</v>
      </c>
    </row>
    <row r="27" spans="1:1">
      <c r="A27" s="2"/>
    </row>
    <row r="28" spans="1:1" ht="15.6">
      <c r="A28" s="2" t="s">
        <v>910</v>
      </c>
    </row>
    <row r="29" spans="1:1">
      <c r="A29" s="2" t="s">
        <v>987</v>
      </c>
    </row>
    <row r="30" spans="1:1" ht="15.6">
      <c r="A30" s="4" t="s">
        <v>156</v>
      </c>
    </row>
    <row r="31" spans="1:1">
      <c r="A31" s="2"/>
    </row>
    <row r="32" spans="1:1">
      <c r="A32" s="2"/>
    </row>
    <row r="33" spans="1:1">
      <c r="A33" s="2"/>
    </row>
    <row r="34" spans="1:1">
      <c r="A34" s="2"/>
    </row>
    <row r="35" spans="1:1">
      <c r="A35" s="2"/>
    </row>
    <row r="36" spans="1:1">
      <c r="A36" s="2"/>
    </row>
    <row r="37" spans="1:1">
      <c r="A37" s="2"/>
    </row>
    <row r="38" spans="1:1">
      <c r="A38" s="2"/>
    </row>
    <row r="39" spans="1:1">
      <c r="A39" s="2"/>
    </row>
    <row r="40" spans="1:1">
      <c r="A40" s="2"/>
    </row>
    <row r="41" spans="1:1">
      <c r="A41" s="2"/>
    </row>
    <row r="42" spans="1:1">
      <c r="A42" s="2"/>
    </row>
    <row r="43" spans="1:1">
      <c r="A43" s="2"/>
    </row>
    <row r="44" spans="1:1">
      <c r="A44" s="2"/>
    </row>
    <row r="45" spans="1:1">
      <c r="A45" s="2"/>
    </row>
    <row r="46" spans="1:1">
      <c r="A46" s="2"/>
    </row>
    <row r="47" spans="1:1">
      <c r="A47" s="2"/>
    </row>
    <row r="48" spans="1:1">
      <c r="A48" s="2"/>
    </row>
    <row r="49" spans="1:1">
      <c r="A49" s="2"/>
    </row>
    <row r="50" spans="1:1">
      <c r="A50" s="2"/>
    </row>
    <row r="51" spans="1:1">
      <c r="A51" s="2"/>
    </row>
    <row r="52" spans="1:1">
      <c r="A52" s="2"/>
    </row>
    <row r="53" spans="1:1">
      <c r="A53" s="2"/>
    </row>
    <row r="54" spans="1:1">
      <c r="A54" s="2"/>
    </row>
    <row r="55" spans="1:1">
      <c r="A55" s="2"/>
    </row>
    <row r="56" spans="1:1">
      <c r="A56" s="2"/>
    </row>
    <row r="57" spans="1:1">
      <c r="A57" s="2"/>
    </row>
    <row r="58" spans="1:1">
      <c r="A58" s="2"/>
    </row>
    <row r="59" spans="1:1">
      <c r="A59" s="2"/>
    </row>
    <row r="60" spans="1:1">
      <c r="A60" s="2"/>
    </row>
    <row r="61" spans="1:1">
      <c r="A61" s="2"/>
    </row>
    <row r="62" spans="1:1">
      <c r="A62" s="2"/>
    </row>
    <row r="63" spans="1:1">
      <c r="A63" s="2"/>
    </row>
    <row r="64" spans="1:1">
      <c r="A64" s="2"/>
    </row>
    <row r="65" spans="1:1">
      <c r="A65" s="2"/>
    </row>
    <row r="66" spans="1:1">
      <c r="A66" s="2"/>
    </row>
    <row r="67" spans="1:1">
      <c r="A67" s="2"/>
    </row>
    <row r="68" spans="1:1">
      <c r="A68" s="2"/>
    </row>
    <row r="69" spans="1:1">
      <c r="A69" s="2"/>
    </row>
    <row r="70" spans="1:1">
      <c r="A70" s="2"/>
    </row>
    <row r="71" spans="1:1">
      <c r="A71" s="2"/>
    </row>
    <row r="72" spans="1:1">
      <c r="A72" s="2"/>
    </row>
    <row r="73" spans="1:1">
      <c r="A73" s="2"/>
    </row>
    <row r="74" spans="1:1">
      <c r="A74" s="2"/>
    </row>
    <row r="75" spans="1:1">
      <c r="A75" s="2"/>
    </row>
    <row r="76" spans="1:1">
      <c r="A76" s="2"/>
    </row>
    <row r="77" spans="1:1">
      <c r="A77" s="2"/>
    </row>
    <row r="78" spans="1:1">
      <c r="A78" s="2"/>
    </row>
    <row r="79" spans="1:1">
      <c r="A79" s="2"/>
    </row>
    <row r="80" spans="1:1">
      <c r="A80" s="2"/>
    </row>
    <row r="81" spans="1:1">
      <c r="A81" s="2"/>
    </row>
    <row r="82" spans="1:1">
      <c r="A82" s="2"/>
    </row>
    <row r="83" spans="1:1">
      <c r="A83" s="2"/>
    </row>
    <row r="84" spans="1:1">
      <c r="A84" s="2"/>
    </row>
    <row r="85" spans="1:1">
      <c r="A85" s="2"/>
    </row>
    <row r="86" spans="1:1">
      <c r="A86" s="2"/>
    </row>
    <row r="87" spans="1:1">
      <c r="A87" s="2"/>
    </row>
    <row r="88" spans="1:1">
      <c r="A88" s="2"/>
    </row>
    <row r="89" spans="1:1">
      <c r="A89" s="2"/>
    </row>
    <row r="90" spans="1:1">
      <c r="A90" s="2"/>
    </row>
    <row r="91" spans="1:1">
      <c r="A91" s="2"/>
    </row>
    <row r="92" spans="1:1">
      <c r="A92" s="2"/>
    </row>
    <row r="93" spans="1:1">
      <c r="A93" s="2"/>
    </row>
    <row r="94" spans="1:1">
      <c r="A94" s="2"/>
    </row>
    <row r="95" spans="1:1">
      <c r="A95" s="2"/>
    </row>
    <row r="96" spans="1:1">
      <c r="A96" s="2"/>
    </row>
    <row r="97" spans="1:1">
      <c r="A97" s="2"/>
    </row>
    <row r="98" spans="1:1">
      <c r="A98" s="2"/>
    </row>
    <row r="99" spans="1:1">
      <c r="A99" s="2"/>
    </row>
    <row r="100" spans="1:1">
      <c r="A100" s="2"/>
    </row>
    <row r="101" spans="1:1">
      <c r="A101" s="2"/>
    </row>
    <row r="102" spans="1:1">
      <c r="A102" s="2"/>
    </row>
    <row r="103" spans="1:1">
      <c r="A103" s="2"/>
    </row>
    <row r="104" spans="1:1">
      <c r="A104" s="2"/>
    </row>
    <row r="105" spans="1:1">
      <c r="A105" s="2"/>
    </row>
    <row r="106" spans="1:1">
      <c r="A106" s="2"/>
    </row>
    <row r="107" spans="1:1">
      <c r="A107" s="2"/>
    </row>
    <row r="108" spans="1:1">
      <c r="A108" s="2"/>
    </row>
    <row r="109" spans="1:1">
      <c r="A109" s="2"/>
    </row>
    <row r="110" spans="1:1">
      <c r="A110" s="2"/>
    </row>
    <row r="111" spans="1:1">
      <c r="A111" s="2"/>
    </row>
    <row r="112" spans="1:1">
      <c r="A112" s="2"/>
    </row>
    <row r="113" spans="1:1">
      <c r="A113" s="2"/>
    </row>
    <row r="114" spans="1:1">
      <c r="A114" s="2"/>
    </row>
    <row r="115" spans="1:1">
      <c r="A115" s="2"/>
    </row>
    <row r="116" spans="1:1">
      <c r="A116" s="2"/>
    </row>
    <row r="117" spans="1:1">
      <c r="A117" s="2"/>
    </row>
    <row r="118" spans="1:1">
      <c r="A118" s="2"/>
    </row>
    <row r="119" spans="1:1">
      <c r="A119" s="2"/>
    </row>
    <row r="120" spans="1:1">
      <c r="A120" s="2"/>
    </row>
    <row r="121" spans="1:1">
      <c r="A121" s="2"/>
    </row>
    <row r="122" spans="1:1">
      <c r="A122" s="2"/>
    </row>
    <row r="123" spans="1:1">
      <c r="A123" s="2"/>
    </row>
    <row r="124" spans="1:1">
      <c r="A124" s="2"/>
    </row>
    <row r="125" spans="1:1">
      <c r="A125" s="2"/>
    </row>
    <row r="126" spans="1:1">
      <c r="A126" s="2"/>
    </row>
    <row r="127" spans="1:1">
      <c r="A127" s="2"/>
    </row>
    <row r="128" spans="1:1">
      <c r="A128" s="2"/>
    </row>
    <row r="129" spans="1:1">
      <c r="A129" s="2"/>
    </row>
    <row r="130" spans="1:1">
      <c r="A130" s="2"/>
    </row>
    <row r="131" spans="1:1">
      <c r="A131" s="2"/>
    </row>
    <row r="132" spans="1:1">
      <c r="A132" s="2"/>
    </row>
    <row r="133" spans="1:1">
      <c r="A133" s="2"/>
    </row>
    <row r="134" spans="1:1">
      <c r="A134" s="2"/>
    </row>
    <row r="135" spans="1:1">
      <c r="A135" s="2"/>
    </row>
    <row r="136" spans="1:1">
      <c r="A136" s="2"/>
    </row>
    <row r="137" spans="1:1">
      <c r="A137" s="2"/>
    </row>
    <row r="138" spans="1:1">
      <c r="A138" s="2"/>
    </row>
    <row r="139" spans="1:1">
      <c r="A139" s="2"/>
    </row>
    <row r="140" spans="1:1">
      <c r="A140" s="2"/>
    </row>
    <row r="141" spans="1:1">
      <c r="A141" s="2"/>
    </row>
    <row r="142" spans="1:1">
      <c r="A142" s="2"/>
    </row>
    <row r="143" spans="1:1">
      <c r="A143" s="2"/>
    </row>
    <row r="144" spans="1:1">
      <c r="A144" s="2"/>
    </row>
    <row r="145" spans="1:1">
      <c r="A145" s="2"/>
    </row>
    <row r="146" spans="1:1">
      <c r="A146" s="2"/>
    </row>
    <row r="147" spans="1:1">
      <c r="A147" s="2"/>
    </row>
    <row r="148" spans="1:1">
      <c r="A148" s="2"/>
    </row>
    <row r="149" spans="1:1">
      <c r="A149" s="2"/>
    </row>
    <row r="150" spans="1:1">
      <c r="A150" s="2"/>
    </row>
    <row r="151" spans="1:1">
      <c r="A151" s="2"/>
    </row>
    <row r="152" spans="1:1">
      <c r="A152" s="2"/>
    </row>
    <row r="153" spans="1:1">
      <c r="A153" s="2"/>
    </row>
    <row r="154" spans="1:1">
      <c r="A154" s="2"/>
    </row>
    <row r="155" spans="1:1">
      <c r="A155" s="2"/>
    </row>
    <row r="156" spans="1:1">
      <c r="A156" s="2"/>
    </row>
    <row r="157" spans="1:1">
      <c r="A157" s="2"/>
    </row>
    <row r="158" spans="1:1">
      <c r="A158" s="2"/>
    </row>
    <row r="159" spans="1:1">
      <c r="A159" s="2"/>
    </row>
    <row r="160" spans="1:1">
      <c r="A160" s="2"/>
    </row>
    <row r="161" spans="1:1">
      <c r="A161" s="2"/>
    </row>
    <row r="162" spans="1:1">
      <c r="A162" s="2"/>
    </row>
    <row r="163" spans="1:1">
      <c r="A163" s="2"/>
    </row>
    <row r="164" spans="1:1">
      <c r="A164" s="2"/>
    </row>
    <row r="165" spans="1:1">
      <c r="A165" s="2"/>
    </row>
    <row r="166" spans="1:1">
      <c r="A166" s="2"/>
    </row>
    <row r="167" spans="1:1">
      <c r="A167" s="2"/>
    </row>
    <row r="168" spans="1:1">
      <c r="A168" s="2"/>
    </row>
    <row r="169" spans="1:1">
      <c r="A169" s="2"/>
    </row>
    <row r="170" spans="1:1">
      <c r="A170" s="2"/>
    </row>
    <row r="171" spans="1:1">
      <c r="A171" s="2"/>
    </row>
    <row r="172" spans="1:1">
      <c r="A172" s="2"/>
    </row>
    <row r="173" spans="1:1">
      <c r="A173" s="2"/>
    </row>
    <row r="174" spans="1:1">
      <c r="A174" s="2"/>
    </row>
    <row r="175" spans="1:1">
      <c r="A175" s="2"/>
    </row>
    <row r="176" spans="1:1">
      <c r="A176" s="2"/>
    </row>
    <row r="177" spans="1:1">
      <c r="A177" s="2"/>
    </row>
    <row r="178" spans="1:1">
      <c r="A178" s="2"/>
    </row>
    <row r="179" spans="1:1">
      <c r="A179" s="2"/>
    </row>
    <row r="217" spans="1:1">
      <c r="A217" s="2" t="s">
        <v>157</v>
      </c>
    </row>
    <row r="218" spans="1:1">
      <c r="A218" s="2"/>
    </row>
    <row r="219" spans="1:1">
      <c r="A219" s="2" t="s">
        <v>158</v>
      </c>
    </row>
    <row r="220" spans="1:1">
      <c r="A220" s="2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BC4895"/>
  <sheetViews>
    <sheetView zoomScaleNormal="100" workbookViewId="0">
      <selection activeCell="A157" sqref="A157"/>
    </sheetView>
  </sheetViews>
  <sheetFormatPr defaultRowHeight="14.4"/>
  <sheetData>
    <row r="1" spans="1:1">
      <c r="A1" s="3" t="s">
        <v>535</v>
      </c>
    </row>
    <row r="3" spans="1:1">
      <c r="A3" s="2" t="s">
        <v>637</v>
      </c>
    </row>
    <row r="4" spans="1:1">
      <c r="A4" s="2" t="s">
        <v>639</v>
      </c>
    </row>
    <row r="5" spans="1:1" ht="15.6">
      <c r="A5" s="4" t="s">
        <v>638</v>
      </c>
    </row>
    <row r="6" spans="1:1" ht="15.6">
      <c r="A6" s="4"/>
    </row>
    <row r="7" spans="1:1">
      <c r="A7" s="2" t="s">
        <v>530</v>
      </c>
    </row>
    <row r="8" spans="1:1">
      <c r="A8" s="2" t="s">
        <v>793</v>
      </c>
    </row>
    <row r="9" spans="1:1">
      <c r="A9" s="2" t="s">
        <v>537</v>
      </c>
    </row>
    <row r="10" spans="1:1">
      <c r="A10" s="2" t="s">
        <v>538</v>
      </c>
    </row>
    <row r="12" spans="1:1">
      <c r="A12" s="2" t="s">
        <v>568</v>
      </c>
    </row>
    <row r="13" spans="1:1">
      <c r="A13" s="2" t="s">
        <v>631</v>
      </c>
    </row>
    <row r="14" spans="1:1">
      <c r="A14" s="2" t="s">
        <v>806</v>
      </c>
    </row>
    <row r="15" spans="1:1">
      <c r="A15" s="2" t="s">
        <v>636</v>
      </c>
    </row>
    <row r="16" spans="1:1">
      <c r="A16" s="72" t="s">
        <v>525</v>
      </c>
    </row>
    <row r="17" spans="1:1">
      <c r="A17" s="72" t="s">
        <v>641</v>
      </c>
    </row>
    <row r="18" spans="1:1">
      <c r="A18" s="72" t="s">
        <v>640</v>
      </c>
    </row>
    <row r="19" spans="1:1">
      <c r="A19" s="72" t="s">
        <v>807</v>
      </c>
    </row>
    <row r="20" spans="1:1">
      <c r="A20" s="72" t="s">
        <v>911</v>
      </c>
    </row>
    <row r="22" spans="1:1">
      <c r="A22" s="2"/>
    </row>
    <row r="48" spans="1:1">
      <c r="A48" s="2" t="s">
        <v>570</v>
      </c>
    </row>
    <row r="49" spans="1:1">
      <c r="A49" s="2" t="s">
        <v>569</v>
      </c>
    </row>
    <row r="50" spans="1:1">
      <c r="A50" s="2" t="s">
        <v>988</v>
      </c>
    </row>
    <row r="51" spans="1:1">
      <c r="A51" s="2" t="s">
        <v>794</v>
      </c>
    </row>
    <row r="52" spans="1:1">
      <c r="A52" s="2"/>
    </row>
    <row r="53" spans="1:1">
      <c r="A53" s="2" t="s">
        <v>989</v>
      </c>
    </row>
    <row r="54" spans="1:1">
      <c r="A54" s="2" t="s">
        <v>571</v>
      </c>
    </row>
    <row r="55" spans="1:1">
      <c r="A55" s="2" t="s">
        <v>572</v>
      </c>
    </row>
    <row r="56" spans="1:1">
      <c r="A56" s="2" t="s">
        <v>574</v>
      </c>
    </row>
    <row r="57" spans="1:1">
      <c r="A57" s="2" t="s">
        <v>573</v>
      </c>
    </row>
    <row r="58" spans="1:1">
      <c r="A58" s="2" t="s">
        <v>990</v>
      </c>
    </row>
    <row r="59" spans="1:1" ht="16.2">
      <c r="A59" s="2" t="s">
        <v>991</v>
      </c>
    </row>
    <row r="60" spans="1:1">
      <c r="A60" s="2"/>
    </row>
    <row r="61" spans="1:1">
      <c r="A61" s="2" t="s">
        <v>526</v>
      </c>
    </row>
    <row r="62" spans="1:1">
      <c r="A62" s="2" t="s">
        <v>527</v>
      </c>
    </row>
    <row r="63" spans="1:1">
      <c r="A63" s="2"/>
    </row>
    <row r="64" spans="1:1">
      <c r="A64" s="2" t="s">
        <v>536</v>
      </c>
    </row>
    <row r="65" spans="1:1">
      <c r="A65" s="2" t="s">
        <v>528</v>
      </c>
    </row>
    <row r="91" spans="1:1">
      <c r="A91" s="2" t="s">
        <v>992</v>
      </c>
    </row>
    <row r="92" spans="1:1">
      <c r="A92" s="2"/>
    </row>
    <row r="120" spans="1:1">
      <c r="A120" s="2" t="s">
        <v>606</v>
      </c>
    </row>
    <row r="121" spans="1:1">
      <c r="A121" s="2" t="s">
        <v>993</v>
      </c>
    </row>
    <row r="122" spans="1:1">
      <c r="A122" s="2" t="s">
        <v>577</v>
      </c>
    </row>
    <row r="123" spans="1:1">
      <c r="A123" s="2"/>
    </row>
    <row r="124" spans="1:1">
      <c r="A124" s="2" t="s">
        <v>578</v>
      </c>
    </row>
    <row r="125" spans="1:1">
      <c r="A125" s="2" t="s">
        <v>912</v>
      </c>
    </row>
    <row r="126" spans="1:1">
      <c r="A126" s="2"/>
    </row>
    <row r="134" spans="10:10">
      <c r="J134" s="2"/>
    </row>
    <row r="147" spans="1:55">
      <c r="A147" s="2"/>
    </row>
    <row r="148" spans="1:55">
      <c r="A148" s="3" t="s">
        <v>251</v>
      </c>
    </row>
    <row r="150" spans="1:55" ht="15.6">
      <c r="A150" s="4" t="s">
        <v>548</v>
      </c>
    </row>
    <row r="151" spans="1:55" ht="15.6">
      <c r="A151" s="4" t="s">
        <v>549</v>
      </c>
    </row>
    <row r="154" spans="1:55">
      <c r="A154" s="3" t="s">
        <v>551</v>
      </c>
    </row>
    <row r="155" spans="1:55">
      <c r="A155" s="3"/>
    </row>
    <row r="156" spans="1:55">
      <c r="A156" s="2" t="s">
        <v>994</v>
      </c>
      <c r="AY156" t="s">
        <v>560</v>
      </c>
      <c r="AZ156" t="s">
        <v>559</v>
      </c>
      <c r="BA156" t="s">
        <v>558</v>
      </c>
      <c r="BB156" t="s">
        <v>564</v>
      </c>
      <c r="BC156" t="s">
        <v>565</v>
      </c>
    </row>
    <row r="157" spans="1:55">
      <c r="A157" s="2" t="s">
        <v>913</v>
      </c>
      <c r="AX157">
        <f>AM172/$AM$177</f>
        <v>8.4263959390862939E-2</v>
      </c>
      <c r="AY157">
        <v>0.83</v>
      </c>
      <c r="AZ157">
        <v>0.34</v>
      </c>
      <c r="BA157">
        <v>0.26</v>
      </c>
      <c r="BB157">
        <v>6</v>
      </c>
      <c r="BC157">
        <v>5</v>
      </c>
    </row>
    <row r="158" spans="1:55">
      <c r="A158" s="2" t="s">
        <v>914</v>
      </c>
      <c r="AX158">
        <f t="shared" ref="AX158:AX162" si="0">AM173/$AM$177</f>
        <v>9.3401015228426407E-2</v>
      </c>
      <c r="AY158">
        <v>0.92</v>
      </c>
      <c r="AZ158">
        <v>0.46</v>
      </c>
      <c r="BA158">
        <v>0.28000000000000003</v>
      </c>
      <c r="BB158">
        <v>5</v>
      </c>
      <c r="BC158">
        <v>4</v>
      </c>
    </row>
    <row r="159" spans="1:55">
      <c r="A159" s="2" t="s">
        <v>550</v>
      </c>
      <c r="AX159">
        <f t="shared" si="0"/>
        <v>0.11878172588832488</v>
      </c>
      <c r="AY159">
        <v>1.17</v>
      </c>
      <c r="AZ159">
        <v>0.68</v>
      </c>
      <c r="BA159">
        <v>0.34</v>
      </c>
      <c r="BB159">
        <v>4</v>
      </c>
      <c r="BC159">
        <v>3</v>
      </c>
    </row>
    <row r="160" spans="1:55">
      <c r="A160" s="2"/>
      <c r="AX160">
        <f t="shared" si="0"/>
        <v>0.1786802030456853</v>
      </c>
      <c r="AY160">
        <v>1.76</v>
      </c>
      <c r="AZ160">
        <v>1.1100000000000001</v>
      </c>
      <c r="BA160">
        <v>0.54</v>
      </c>
      <c r="BB160">
        <v>3</v>
      </c>
      <c r="BC160">
        <v>2</v>
      </c>
    </row>
    <row r="161" spans="1:55">
      <c r="A161" s="2"/>
      <c r="AX161">
        <f t="shared" si="0"/>
        <v>0.3644670050761421</v>
      </c>
      <c r="AY161">
        <v>3.59</v>
      </c>
      <c r="AZ161">
        <v>2.2999999999999998</v>
      </c>
      <c r="BA161">
        <v>1.23</v>
      </c>
      <c r="BB161">
        <v>2</v>
      </c>
      <c r="BC161">
        <v>1</v>
      </c>
    </row>
    <row r="162" spans="1:55">
      <c r="A162" s="3" t="s">
        <v>529</v>
      </c>
      <c r="AX162">
        <f t="shared" si="0"/>
        <v>1</v>
      </c>
      <c r="AY162">
        <v>9.85</v>
      </c>
      <c r="AZ162">
        <v>5.31</v>
      </c>
      <c r="BA162">
        <v>3.8</v>
      </c>
      <c r="BB162">
        <v>1</v>
      </c>
      <c r="BC162">
        <v>0</v>
      </c>
    </row>
    <row r="168" spans="1:55">
      <c r="AX168">
        <v>0.04</v>
      </c>
      <c r="AY168">
        <v>0.1061542363954701</v>
      </c>
      <c r="AZ168">
        <v>0.13630553300370707</v>
      </c>
    </row>
    <row r="169" spans="1:55">
      <c r="AX169">
        <v>5.4999999999999997E-3</v>
      </c>
      <c r="AY169">
        <v>9.1012275628438461E-3</v>
      </c>
      <c r="AZ169">
        <v>9.2573941243638044E-3</v>
      </c>
    </row>
    <row r="170" spans="1:55">
      <c r="AF170" s="15" t="s">
        <v>268</v>
      </c>
      <c r="AG170" t="str">
        <f>AG187</f>
        <v>X1o</v>
      </c>
      <c r="AH170" t="s">
        <v>562</v>
      </c>
      <c r="AX170">
        <v>1</v>
      </c>
      <c r="AY170">
        <v>0.71226540058141163</v>
      </c>
      <c r="AZ170">
        <v>0.6660665178894617</v>
      </c>
    </row>
    <row r="171" spans="1:55">
      <c r="AI171" t="s">
        <v>567</v>
      </c>
      <c r="AJ171" t="s">
        <v>563</v>
      </c>
      <c r="AK171" t="s">
        <v>556</v>
      </c>
      <c r="AL171" t="s">
        <v>561</v>
      </c>
      <c r="AM171" t="s">
        <v>560</v>
      </c>
      <c r="AN171" t="s">
        <v>559</v>
      </c>
      <c r="AO171" t="s">
        <v>558</v>
      </c>
      <c r="AP171" t="s">
        <v>564</v>
      </c>
      <c r="AQ171" t="s">
        <v>565</v>
      </c>
      <c r="AR171" s="6" t="s">
        <v>576</v>
      </c>
      <c r="AS171" s="6" t="s">
        <v>575</v>
      </c>
      <c r="AX171" t="s">
        <v>566</v>
      </c>
    </row>
    <row r="172" spans="1:55">
      <c r="AF172" s="15">
        <f>AP172</f>
        <v>6</v>
      </c>
      <c r="AG172">
        <f t="shared" ref="AG172:AJ172" si="1">AG188</f>
        <v>-4.1700000000000001E-2</v>
      </c>
      <c r="AH172">
        <f t="shared" si="1"/>
        <v>1.2664E-2</v>
      </c>
      <c r="AI172">
        <f t="shared" ref="AI172" si="2">AI188</f>
        <v>6.3819999999999997E-3</v>
      </c>
      <c r="AJ172">
        <f t="shared" si="1"/>
        <v>2.6809999999999998E-3</v>
      </c>
      <c r="AK172">
        <f>AK188</f>
        <v>4.7236105930622907</v>
      </c>
      <c r="AL172">
        <f t="shared" ref="AL172:AO172" si="3">AL188</f>
        <v>2.959928229665072</v>
      </c>
      <c r="AM172">
        <f t="shared" si="3"/>
        <v>0.83</v>
      </c>
      <c r="AN172">
        <f t="shared" si="3"/>
        <v>0.34</v>
      </c>
      <c r="AO172">
        <f t="shared" si="3"/>
        <v>0.26</v>
      </c>
      <c r="AP172">
        <v>6</v>
      </c>
      <c r="AQ172">
        <v>5</v>
      </c>
      <c r="AR172">
        <f t="shared" ref="AR172:AS172" si="4">AR188</f>
        <v>0.19921906448756141</v>
      </c>
      <c r="AS172">
        <f t="shared" si="4"/>
        <v>3.062271062271062</v>
      </c>
      <c r="AT172">
        <f>(8*AM172/10000)^0.5/AT188</f>
        <v>0.61794238497482612</v>
      </c>
      <c r="AU172">
        <f>(8*AM172/10000)^0.5/AU188</f>
        <v>28.192776207275827</v>
      </c>
      <c r="AX172">
        <f t="shared" ref="AX172:AX177" si="5">$AX$168/(AH172-$AX$169)^$AX$170</f>
        <v>5.5834729201563373</v>
      </c>
      <c r="AY172">
        <f t="shared" ref="AY172:AY177" si="6">AX172-AP172</f>
        <v>-0.41652707984366266</v>
      </c>
    </row>
    <row r="173" spans="1:55">
      <c r="AF173" s="15">
        <f t="shared" ref="AF173:AF177" si="7">AP173</f>
        <v>5</v>
      </c>
      <c r="AG173">
        <f t="shared" ref="AG173:AJ173" si="8">AG217</f>
        <v>-4.2500000000000003E-2</v>
      </c>
      <c r="AH173">
        <f t="shared" si="8"/>
        <v>1.3382E-2</v>
      </c>
      <c r="AI173">
        <f t="shared" ref="AI173" si="9">AI217</f>
        <v>8.8419999999999992E-3</v>
      </c>
      <c r="AJ173">
        <f t="shared" si="8"/>
        <v>2.624E-3</v>
      </c>
      <c r="AK173">
        <f>AK217</f>
        <v>5.0998475609756095</v>
      </c>
      <c r="AL173">
        <f t="shared" ref="AL173:AO173" si="10">AL217</f>
        <v>1.9890842935112187</v>
      </c>
      <c r="AM173">
        <f t="shared" si="10"/>
        <v>0.92</v>
      </c>
      <c r="AN173">
        <f t="shared" si="10"/>
        <v>0.46</v>
      </c>
      <c r="AO173">
        <f t="shared" si="10"/>
        <v>0.28000000000000003</v>
      </c>
      <c r="AP173">
        <v>5</v>
      </c>
      <c r="AQ173">
        <v>4</v>
      </c>
      <c r="AR173">
        <f t="shared" ref="AR173:AS173" si="11">AR217</f>
        <v>0.13162118780096307</v>
      </c>
      <c r="AS173">
        <f t="shared" si="11"/>
        <v>3.146946564885496</v>
      </c>
      <c r="AX173">
        <f t="shared" si="5"/>
        <v>5.0748540979446846</v>
      </c>
      <c r="AY173">
        <f t="shared" si="6"/>
        <v>7.4854097944684561E-2</v>
      </c>
    </row>
    <row r="174" spans="1:55">
      <c r="AF174" s="15">
        <f t="shared" si="7"/>
        <v>4</v>
      </c>
      <c r="AG174">
        <f t="shared" ref="AG174:AJ174" si="12">AG246</f>
        <v>-4.4499999999999998E-2</v>
      </c>
      <c r="AH174">
        <f t="shared" si="12"/>
        <v>1.5178000000000001E-2</v>
      </c>
      <c r="AI174">
        <f t="shared" ref="AI174" si="13">AI246</f>
        <v>1.0972000000000001E-2</v>
      </c>
      <c r="AJ174">
        <f t="shared" si="12"/>
        <v>2.4859999999999999E-3</v>
      </c>
      <c r="AK174">
        <f>AK246</f>
        <v>6.1053901850362031</v>
      </c>
      <c r="AL174">
        <f t="shared" ref="AL174:AO174" si="14">AL246</f>
        <v>2.3464566929133861</v>
      </c>
      <c r="AM174">
        <f t="shared" si="14"/>
        <v>1.17</v>
      </c>
      <c r="AN174">
        <f t="shared" si="14"/>
        <v>0.68</v>
      </c>
      <c r="AO174">
        <f t="shared" si="14"/>
        <v>0.34</v>
      </c>
      <c r="AP174">
        <v>4</v>
      </c>
      <c r="AQ174">
        <v>3</v>
      </c>
      <c r="AR174">
        <f t="shared" ref="AR174:AS174" si="15">AR246</f>
        <v>0.12963097223229175</v>
      </c>
      <c r="AS174">
        <f t="shared" si="15"/>
        <v>2.9534883720930232</v>
      </c>
      <c r="AX174">
        <f t="shared" si="5"/>
        <v>4.1330853482124406</v>
      </c>
      <c r="AY174">
        <f t="shared" si="6"/>
        <v>0.13308534821244056</v>
      </c>
    </row>
    <row r="175" spans="1:55">
      <c r="AF175" s="15">
        <f t="shared" si="7"/>
        <v>3</v>
      </c>
      <c r="AG175">
        <f>AG307</f>
        <v>-4.8500000000000001E-2</v>
      </c>
      <c r="AH175">
        <f t="shared" ref="AH175:AJ175" si="16">AH307</f>
        <v>1.8737E-2</v>
      </c>
      <c r="AI175">
        <f t="shared" ref="AI175" si="17">AI307</f>
        <v>1.4038E-2</v>
      </c>
      <c r="AJ175">
        <f t="shared" si="16"/>
        <v>2.2049999999999999E-3</v>
      </c>
      <c r="AK175">
        <f>AK307</f>
        <v>8.4975056689342399</v>
      </c>
      <c r="AL175">
        <f>AL307</f>
        <v>3.7888198757763969</v>
      </c>
      <c r="AM175">
        <f>AM307</f>
        <v>1.76</v>
      </c>
      <c r="AN175">
        <f>AN307</f>
        <v>1.1100000000000001</v>
      </c>
      <c r="AO175">
        <f>AO307</f>
        <v>0.54</v>
      </c>
      <c r="AP175">
        <v>3</v>
      </c>
      <c r="AQ175">
        <v>2</v>
      </c>
      <c r="AR175">
        <f t="shared" ref="AR175:AS175" si="18">AR307</f>
        <v>0.15473397171665929</v>
      </c>
      <c r="AS175">
        <f t="shared" si="18"/>
        <v>2.4533333333333336</v>
      </c>
      <c r="AX175">
        <f t="shared" si="5"/>
        <v>3.0218327415577546</v>
      </c>
      <c r="AY175">
        <f t="shared" si="6"/>
        <v>2.1832741557754609E-2</v>
      </c>
    </row>
    <row r="176" spans="1:55">
      <c r="AF176" s="15">
        <f t="shared" si="7"/>
        <v>2</v>
      </c>
      <c r="AG176">
        <f>AG335</f>
        <v>-5.8000000000000003E-2</v>
      </c>
      <c r="AH176">
        <f t="shared" ref="AH176:AJ176" si="19">AH335</f>
        <v>2.6765000000000001E-2</v>
      </c>
      <c r="AI176">
        <f t="shared" ref="AI176" si="20">AI335</f>
        <v>1.9965E-2</v>
      </c>
      <c r="AJ176">
        <f t="shared" si="19"/>
        <v>1.817E-3</v>
      </c>
      <c r="AK176">
        <f>AK335</f>
        <v>14.73032471106219</v>
      </c>
      <c r="AL176">
        <f>AL335</f>
        <v>7.8119312436804851</v>
      </c>
      <c r="AM176">
        <f>AM335</f>
        <v>3.59</v>
      </c>
      <c r="AN176">
        <f>AN335</f>
        <v>2.2999999999999998</v>
      </c>
      <c r="AO176">
        <f>AO335</f>
        <v>1.23</v>
      </c>
      <c r="AP176">
        <v>2</v>
      </c>
      <c r="AQ176">
        <v>1</v>
      </c>
      <c r="AR176">
        <f t="shared" ref="AR176:AS176" si="21">AR335</f>
        <v>0.19772738905666173</v>
      </c>
      <c r="AS176">
        <f t="shared" si="21"/>
        <v>1.9392156862745098</v>
      </c>
      <c r="AX176">
        <f t="shared" si="5"/>
        <v>1.8810251587114979</v>
      </c>
      <c r="AY176">
        <f t="shared" si="6"/>
        <v>-0.11897484128850211</v>
      </c>
    </row>
    <row r="177" spans="21:51">
      <c r="AF177" s="15">
        <f t="shared" si="7"/>
        <v>1</v>
      </c>
      <c r="AG177">
        <f>AG368</f>
        <v>-8.4000000000000005E-2</v>
      </c>
      <c r="AH177">
        <f t="shared" ref="AH177:AJ177" si="22">AH368</f>
        <v>4.4320999999999999E-2</v>
      </c>
      <c r="AI177">
        <f t="shared" ref="AI177" si="23">AI368</f>
        <v>2.8863E-2</v>
      </c>
      <c r="AJ177">
        <f t="shared" si="22"/>
        <v>3.4259999999999998E-3</v>
      </c>
      <c r="AK177">
        <f>AK368</f>
        <v>12.93666082895505</v>
      </c>
      <c r="AL177">
        <f>AL368</f>
        <v>10.94480755265069</v>
      </c>
      <c r="AM177">
        <f>AM368</f>
        <v>9.85</v>
      </c>
      <c r="AN177">
        <f>AN368</f>
        <v>5.31</v>
      </c>
      <c r="AO177">
        <f>AO368</f>
        <v>3.8</v>
      </c>
      <c r="AP177">
        <v>1</v>
      </c>
      <c r="AQ177">
        <v>0</v>
      </c>
      <c r="AR177">
        <f t="shared" ref="AR177:AS177" si="24">AR368</f>
        <v>0.25086139454366896</v>
      </c>
      <c r="AS177">
        <f t="shared" si="24"/>
        <v>2.3741379310344826</v>
      </c>
      <c r="AX177">
        <f t="shared" si="5"/>
        <v>1.0303701604801525</v>
      </c>
      <c r="AY177">
        <f t="shared" si="6"/>
        <v>3.0370160480152508E-2</v>
      </c>
    </row>
    <row r="179" spans="21:51">
      <c r="AP179">
        <f>AVERAGE(AP172:AP177)</f>
        <v>3.5</v>
      </c>
      <c r="AX179">
        <f>AVERAGE(AX172:AX177)</f>
        <v>3.4541067378438117</v>
      </c>
      <c r="AY179">
        <f>STDEVP(AY172:AY177)</f>
        <v>0.1824493231805068</v>
      </c>
    </row>
    <row r="181" spans="21:51">
      <c r="AG181">
        <f>AG277</f>
        <v>-4.5999999999999999E-2</v>
      </c>
      <c r="AH181">
        <f t="shared" ref="AH181:AJ181" si="25">AH277</f>
        <v>1.6521000000000001E-2</v>
      </c>
      <c r="AJ181">
        <f t="shared" si="25"/>
        <v>2.3869999999999998E-3</v>
      </c>
      <c r="AK181">
        <f>AK277</f>
        <v>6.921240050272309</v>
      </c>
      <c r="AL181">
        <f>AL277</f>
        <v>2.8445078459343796</v>
      </c>
      <c r="AM181">
        <f>AM277</f>
        <v>1.37</v>
      </c>
      <c r="AN181">
        <f>AN277</f>
        <v>0.84</v>
      </c>
      <c r="AO181">
        <f>AO277</f>
        <v>0.4</v>
      </c>
    </row>
    <row r="185" spans="21:51">
      <c r="U185">
        <v>-4.1700000000000001E-2</v>
      </c>
      <c r="W185" t="s">
        <v>0</v>
      </c>
      <c r="X185" t="s">
        <v>1</v>
      </c>
      <c r="Y185" t="s">
        <v>552</v>
      </c>
      <c r="Z185" t="s">
        <v>553</v>
      </c>
      <c r="AA185" t="s">
        <v>13</v>
      </c>
      <c r="AC185" t="s">
        <v>554</v>
      </c>
      <c r="AE185" t="s">
        <v>555</v>
      </c>
    </row>
    <row r="187" spans="21:51">
      <c r="V187" t="s">
        <v>5</v>
      </c>
      <c r="W187">
        <v>1221</v>
      </c>
      <c r="X187">
        <v>1221</v>
      </c>
      <c r="Y187">
        <v>1221</v>
      </c>
      <c r="Z187">
        <v>1221</v>
      </c>
      <c r="AA187">
        <v>1221</v>
      </c>
      <c r="AG187" t="s">
        <v>39</v>
      </c>
      <c r="AH187" t="s">
        <v>562</v>
      </c>
      <c r="AI187" t="s">
        <v>567</v>
      </c>
      <c r="AJ187" t="s">
        <v>563</v>
      </c>
      <c r="AK187" t="s">
        <v>556</v>
      </c>
      <c r="AL187" t="s">
        <v>557</v>
      </c>
      <c r="AM187" t="s">
        <v>560</v>
      </c>
      <c r="AN187" t="s">
        <v>559</v>
      </c>
      <c r="AO187" t="s">
        <v>558</v>
      </c>
    </row>
    <row r="188" spans="21:51">
      <c r="V188" t="s">
        <v>6</v>
      </c>
      <c r="W188">
        <v>4.1700000000000001E-2</v>
      </c>
      <c r="X188">
        <v>1.2664E-2</v>
      </c>
      <c r="Y188">
        <v>0.10100000000000001</v>
      </c>
      <c r="Z188">
        <v>2.6809999999999998E-3</v>
      </c>
      <c r="AA188">
        <v>0.83</v>
      </c>
      <c r="AC188">
        <f>X188/Z188</f>
        <v>4.7236105930622907</v>
      </c>
      <c r="AD188">
        <f>AC188/$AC$368</f>
        <v>0.36513368136620128</v>
      </c>
      <c r="AE188">
        <f>AA188/$AA$368</f>
        <v>8.4263959390862939E-2</v>
      </c>
      <c r="AG188">
        <f>U185</f>
        <v>-4.1700000000000001E-2</v>
      </c>
      <c r="AH188">
        <f>X188</f>
        <v>1.2664E-2</v>
      </c>
      <c r="AI188">
        <f>X190</f>
        <v>6.3819999999999997E-3</v>
      </c>
      <c r="AJ188">
        <f>Z188</f>
        <v>2.6809999999999998E-3</v>
      </c>
      <c r="AK188">
        <f>AC188</f>
        <v>4.7236105930622907</v>
      </c>
      <c r="AL188">
        <f>AC193</f>
        <v>2.959928229665072</v>
      </c>
      <c r="AM188">
        <f>AA188</f>
        <v>0.83</v>
      </c>
      <c r="AN188">
        <f>AA190</f>
        <v>0.34</v>
      </c>
      <c r="AO188">
        <f>AA193</f>
        <v>0.26</v>
      </c>
      <c r="AR188">
        <f>X193/W193</f>
        <v>0.19921906448756141</v>
      </c>
      <c r="AS188">
        <f>Z193/Y193</f>
        <v>3.062271062271062</v>
      </c>
      <c r="AT188">
        <f>(W188-W189)/2</f>
        <v>4.1700000000000001E-2</v>
      </c>
      <c r="AU188">
        <f>(Y188-Y189)/2</f>
        <v>9.1400000000000509E-4</v>
      </c>
    </row>
    <row r="189" spans="21:51">
      <c r="V189" t="s">
        <v>7</v>
      </c>
      <c r="W189">
        <v>-4.1700000000000001E-2</v>
      </c>
      <c r="X189">
        <v>-9.9670000000000002E-3</v>
      </c>
      <c r="Y189">
        <v>9.9171999999999996E-2</v>
      </c>
      <c r="Z189">
        <v>-2.6800000000000001E-3</v>
      </c>
      <c r="AA189">
        <v>0</v>
      </c>
    </row>
    <row r="190" spans="21:51">
      <c r="V190" t="s">
        <v>8</v>
      </c>
      <c r="W190">
        <v>3.3050000000000002E-3</v>
      </c>
      <c r="X190">
        <v>6.3819999999999997E-3</v>
      </c>
      <c r="Y190">
        <v>0.100066</v>
      </c>
      <c r="Z190">
        <v>-8.1000000000000004E-5</v>
      </c>
      <c r="AA190">
        <v>0.34</v>
      </c>
      <c r="AE190">
        <f>AA190/$AA$370</f>
        <v>6.4030131826742012E-2</v>
      </c>
    </row>
    <row r="191" spans="21:51">
      <c r="V191" t="s">
        <v>9</v>
      </c>
      <c r="W191">
        <v>4.0356360000000002</v>
      </c>
      <c r="X191">
        <v>7.7921399999999998</v>
      </c>
      <c r="Y191">
        <v>122.180026</v>
      </c>
      <c r="Z191">
        <v>-9.9210000000000007E-2</v>
      </c>
      <c r="AA191">
        <v>415.24</v>
      </c>
    </row>
    <row r="192" spans="21:51">
      <c r="V192" t="s">
        <v>10</v>
      </c>
      <c r="W192">
        <v>0.766876</v>
      </c>
      <c r="X192">
        <v>7.9627000000000003E-2</v>
      </c>
      <c r="Y192">
        <v>12.226375000000001</v>
      </c>
      <c r="Z192">
        <v>3.4199999999999999E-3</v>
      </c>
      <c r="AA192">
        <v>226.27</v>
      </c>
    </row>
    <row r="193" spans="22:31">
      <c r="V193" t="s">
        <v>11</v>
      </c>
      <c r="W193">
        <v>2.4841999999999999E-2</v>
      </c>
      <c r="X193">
        <v>4.9490000000000003E-3</v>
      </c>
      <c r="Y193">
        <v>5.4600000000000004E-4</v>
      </c>
      <c r="Z193">
        <v>1.6720000000000001E-3</v>
      </c>
      <c r="AA193">
        <v>0.26</v>
      </c>
      <c r="AC193">
        <f>X193/Z193</f>
        <v>2.959928229665072</v>
      </c>
      <c r="AD193">
        <f>AC193/$AC$373</f>
        <v>0.27044132255648623</v>
      </c>
      <c r="AE193">
        <f>AA193/$AA$373</f>
        <v>6.8421052631578952E-2</v>
      </c>
    </row>
    <row r="194" spans="22:31">
      <c r="V194" t="s">
        <v>12</v>
      </c>
      <c r="W194">
        <v>2.4853E-2</v>
      </c>
      <c r="X194">
        <v>4.9509999999999997E-3</v>
      </c>
      <c r="Y194">
        <v>5.4699999999999996E-4</v>
      </c>
      <c r="Z194">
        <v>1.6720000000000001E-3</v>
      </c>
      <c r="AA194">
        <v>0.26</v>
      </c>
    </row>
    <row r="214" spans="21:45">
      <c r="U214">
        <v>-4.2500000000000003E-2</v>
      </c>
      <c r="W214" t="s">
        <v>0</v>
      </c>
      <c r="X214" t="s">
        <v>1</v>
      </c>
      <c r="Y214" t="s">
        <v>552</v>
      </c>
      <c r="Z214" t="s">
        <v>553</v>
      </c>
      <c r="AA214" t="s">
        <v>13</v>
      </c>
      <c r="AC214" t="s">
        <v>554</v>
      </c>
      <c r="AE214" t="s">
        <v>555</v>
      </c>
    </row>
    <row r="216" spans="21:45">
      <c r="V216" t="s">
        <v>5</v>
      </c>
      <c r="W216">
        <v>961</v>
      </c>
      <c r="X216">
        <v>961</v>
      </c>
      <c r="Y216">
        <v>961</v>
      </c>
      <c r="Z216">
        <v>961</v>
      </c>
      <c r="AA216">
        <v>961</v>
      </c>
      <c r="AG216" t="s">
        <v>39</v>
      </c>
      <c r="AH216" t="s">
        <v>562</v>
      </c>
      <c r="AJ216" t="s">
        <v>563</v>
      </c>
      <c r="AK216" t="s">
        <v>556</v>
      </c>
      <c r="AL216" t="s">
        <v>557</v>
      </c>
      <c r="AM216" t="s">
        <v>560</v>
      </c>
      <c r="AN216" t="s">
        <v>559</v>
      </c>
      <c r="AO216" t="s">
        <v>558</v>
      </c>
    </row>
    <row r="217" spans="21:45">
      <c r="V217" t="s">
        <v>6</v>
      </c>
      <c r="W217">
        <v>4.2472000000000003E-2</v>
      </c>
      <c r="X217">
        <v>1.3382E-2</v>
      </c>
      <c r="Y217">
        <v>0.10100000000000001</v>
      </c>
      <c r="Z217">
        <v>2.624E-3</v>
      </c>
      <c r="AA217">
        <v>0.92</v>
      </c>
      <c r="AC217">
        <f>X217/Z217</f>
        <v>5.0998475609756095</v>
      </c>
      <c r="AD217">
        <f>AC217/$AC$368</f>
        <v>0.39421668608340149</v>
      </c>
      <c r="AE217">
        <f>AA217/$AA$368</f>
        <v>9.3401015228426407E-2</v>
      </c>
      <c r="AG217">
        <f>U214</f>
        <v>-4.2500000000000003E-2</v>
      </c>
      <c r="AH217">
        <f>X217</f>
        <v>1.3382E-2</v>
      </c>
      <c r="AI217">
        <f>X219</f>
        <v>8.8419999999999992E-3</v>
      </c>
      <c r="AJ217">
        <f>Z217</f>
        <v>2.624E-3</v>
      </c>
      <c r="AK217">
        <f>AC217</f>
        <v>5.0998475609756095</v>
      </c>
      <c r="AL217">
        <f>AC222</f>
        <v>1.9890842935112187</v>
      </c>
      <c r="AM217">
        <f>AA217</f>
        <v>0.92</v>
      </c>
      <c r="AN217">
        <f>AA219</f>
        <v>0.46</v>
      </c>
      <c r="AO217">
        <f>AA222</f>
        <v>0.28000000000000003</v>
      </c>
      <c r="AR217">
        <f>X222/W222</f>
        <v>0.13162118780096307</v>
      </c>
      <c r="AS217">
        <f>Z222/Y222</f>
        <v>3.146946564885496</v>
      </c>
    </row>
    <row r="218" spans="21:45">
      <c r="V218" t="s">
        <v>7</v>
      </c>
      <c r="W218">
        <v>-4.2500000000000003E-2</v>
      </c>
      <c r="X218">
        <v>0</v>
      </c>
      <c r="Y218">
        <v>9.9192000000000002E-2</v>
      </c>
      <c r="Z218">
        <v>-2.6259999999999999E-3</v>
      </c>
      <c r="AA218">
        <v>0</v>
      </c>
    </row>
    <row r="219" spans="21:45">
      <c r="V219" t="s">
        <v>8</v>
      </c>
      <c r="W219">
        <v>-3.0899999999999998E-4</v>
      </c>
      <c r="X219">
        <v>8.8419999999999992E-3</v>
      </c>
      <c r="Y219">
        <v>0.100008</v>
      </c>
      <c r="Z219">
        <v>-1.0000000000000001E-5</v>
      </c>
      <c r="AA219">
        <v>0.46</v>
      </c>
      <c r="AE219">
        <f>AA219/$AA$370</f>
        <v>8.6629001883239187E-2</v>
      </c>
    </row>
    <row r="220" spans="21:45">
      <c r="V220" t="s">
        <v>9</v>
      </c>
      <c r="W220">
        <v>-0.29724</v>
      </c>
      <c r="X220">
        <v>8.4975950000000005</v>
      </c>
      <c r="Y220">
        <v>96.107816</v>
      </c>
      <c r="Z220">
        <v>-1.0024E-2</v>
      </c>
      <c r="AA220">
        <v>440.47</v>
      </c>
    </row>
    <row r="221" spans="21:45">
      <c r="V221" t="s">
        <v>10</v>
      </c>
      <c r="W221">
        <v>0.59688399999999997</v>
      </c>
      <c r="X221">
        <v>8.5478999999999999E-2</v>
      </c>
      <c r="Y221">
        <v>9.6118269999999999</v>
      </c>
      <c r="Z221">
        <v>2.614E-3</v>
      </c>
      <c r="AA221">
        <v>277.37</v>
      </c>
    </row>
    <row r="222" spans="21:45">
      <c r="V222" t="s">
        <v>11</v>
      </c>
      <c r="W222">
        <v>2.4920000000000001E-2</v>
      </c>
      <c r="X222">
        <v>3.2799999999999999E-3</v>
      </c>
      <c r="Y222">
        <v>5.2400000000000005E-4</v>
      </c>
      <c r="Z222">
        <v>1.6490000000000001E-3</v>
      </c>
      <c r="AA222">
        <v>0.28000000000000003</v>
      </c>
      <c r="AC222">
        <f>X222/Z222</f>
        <v>1.9890842935112187</v>
      </c>
      <c r="AD222">
        <f>AC222/$AC$373</f>
        <v>0.18173771296960706</v>
      </c>
      <c r="AE222">
        <f>AA222/$AA$373</f>
        <v>7.3684210526315796E-2</v>
      </c>
    </row>
    <row r="223" spans="21:45">
      <c r="V223" t="s">
        <v>12</v>
      </c>
      <c r="W223">
        <v>2.4933E-2</v>
      </c>
      <c r="X223">
        <v>3.2820000000000002E-3</v>
      </c>
      <c r="Y223">
        <v>5.2400000000000005E-4</v>
      </c>
      <c r="Z223">
        <v>1.65E-3</v>
      </c>
      <c r="AA223">
        <v>0.28000000000000003</v>
      </c>
    </row>
    <row r="243" spans="21:45">
      <c r="U243">
        <v>-4.4499999999999998E-2</v>
      </c>
      <c r="W243" t="s">
        <v>0</v>
      </c>
      <c r="X243" t="s">
        <v>1</v>
      </c>
      <c r="Y243" t="s">
        <v>552</v>
      </c>
      <c r="Z243" t="s">
        <v>553</v>
      </c>
      <c r="AA243" t="s">
        <v>13</v>
      </c>
      <c r="AC243" t="s">
        <v>554</v>
      </c>
      <c r="AE243" t="s">
        <v>555</v>
      </c>
    </row>
    <row r="245" spans="21:45">
      <c r="V245" t="s">
        <v>5</v>
      </c>
      <c r="W245">
        <v>811</v>
      </c>
      <c r="X245">
        <v>811</v>
      </c>
      <c r="Y245">
        <v>811</v>
      </c>
      <c r="Z245">
        <v>811</v>
      </c>
      <c r="AA245">
        <v>811</v>
      </c>
      <c r="AG245" t="s">
        <v>39</v>
      </c>
      <c r="AH245" t="s">
        <v>562</v>
      </c>
      <c r="AJ245" t="s">
        <v>563</v>
      </c>
      <c r="AK245" t="s">
        <v>556</v>
      </c>
      <c r="AL245" t="s">
        <v>557</v>
      </c>
      <c r="AM245" t="s">
        <v>560</v>
      </c>
      <c r="AN245" t="s">
        <v>559</v>
      </c>
      <c r="AO245" t="s">
        <v>558</v>
      </c>
    </row>
    <row r="246" spans="21:45">
      <c r="V246" t="s">
        <v>6</v>
      </c>
      <c r="W246">
        <v>4.4481E-2</v>
      </c>
      <c r="X246">
        <v>1.5178000000000001E-2</v>
      </c>
      <c r="Y246">
        <v>0.10100000000000001</v>
      </c>
      <c r="Z246">
        <v>2.4859999999999999E-3</v>
      </c>
      <c r="AA246">
        <v>1.17</v>
      </c>
      <c r="AC246">
        <f>X246/Z246</f>
        <v>6.1053901850362031</v>
      </c>
      <c r="AD246">
        <f>AC246/$AC$368</f>
        <v>0.47194482917655356</v>
      </c>
      <c r="AE246">
        <f>AA246/$AA$368</f>
        <v>0.11878172588832488</v>
      </c>
      <c r="AG246">
        <f>U243</f>
        <v>-4.4499999999999998E-2</v>
      </c>
      <c r="AH246">
        <f>X246</f>
        <v>1.5178000000000001E-2</v>
      </c>
      <c r="AI246">
        <f>X248</f>
        <v>1.0972000000000001E-2</v>
      </c>
      <c r="AJ246">
        <f>Z246</f>
        <v>2.4859999999999999E-3</v>
      </c>
      <c r="AK246">
        <f>AC246</f>
        <v>6.1053901850362031</v>
      </c>
      <c r="AL246">
        <f>AC251</f>
        <v>2.3464566929133861</v>
      </c>
      <c r="AM246">
        <f>AA246</f>
        <v>1.17</v>
      </c>
      <c r="AN246">
        <f>AA248</f>
        <v>0.68</v>
      </c>
      <c r="AO246">
        <f>AA251</f>
        <v>0.34</v>
      </c>
      <c r="AR246">
        <f>X251/W251</f>
        <v>0.12963097223229175</v>
      </c>
      <c r="AS246">
        <f>Z251/Y251</f>
        <v>2.9534883720930232</v>
      </c>
    </row>
    <row r="247" spans="21:45">
      <c r="V247" t="s">
        <v>7</v>
      </c>
      <c r="W247">
        <v>-4.4499999999999998E-2</v>
      </c>
      <c r="X247">
        <v>0</v>
      </c>
      <c r="Y247">
        <v>9.9235000000000004E-2</v>
      </c>
      <c r="Z247">
        <v>-2.4819999999999998E-3</v>
      </c>
      <c r="AA247">
        <v>0</v>
      </c>
    </row>
    <row r="248" spans="21:45">
      <c r="V248" t="s">
        <v>8</v>
      </c>
      <c r="W248">
        <v>-2.9799999999999998E-4</v>
      </c>
      <c r="X248">
        <v>1.0972000000000001E-2</v>
      </c>
      <c r="Y248">
        <v>0.100023</v>
      </c>
      <c r="Z248">
        <v>-1.2999999999999999E-5</v>
      </c>
      <c r="AA248">
        <v>0.68</v>
      </c>
      <c r="AE248">
        <f>AA248/$AA$370</f>
        <v>0.12806026365348402</v>
      </c>
    </row>
    <row r="249" spans="21:45">
      <c r="V249" t="s">
        <v>9</v>
      </c>
      <c r="W249">
        <v>-0.24160300000000001</v>
      </c>
      <c r="X249">
        <v>8.8984190000000005</v>
      </c>
      <c r="Y249">
        <v>81.118319999999997</v>
      </c>
      <c r="Z249">
        <v>-1.0475E-2</v>
      </c>
      <c r="AA249">
        <v>549.46</v>
      </c>
    </row>
    <row r="250" spans="21:45">
      <c r="V250" t="s">
        <v>10</v>
      </c>
      <c r="W250">
        <v>0.617228</v>
      </c>
      <c r="X250">
        <v>0.10800800000000001</v>
      </c>
      <c r="Y250">
        <v>8.1138809999999992</v>
      </c>
      <c r="Z250">
        <v>1.8829999999999999E-3</v>
      </c>
      <c r="AA250">
        <v>465.59</v>
      </c>
    </row>
    <row r="251" spans="21:45">
      <c r="V251" t="s">
        <v>11</v>
      </c>
      <c r="W251">
        <v>2.7585999999999999E-2</v>
      </c>
      <c r="X251">
        <v>3.5760000000000002E-3</v>
      </c>
      <c r="Y251">
        <v>5.1599999999999997E-4</v>
      </c>
      <c r="Z251">
        <v>1.524E-3</v>
      </c>
      <c r="AA251">
        <v>0.34</v>
      </c>
      <c r="AC251">
        <f>X251/Z251</f>
        <v>2.3464566929133861</v>
      </c>
      <c r="AD251">
        <f>AC251/$AC$373</f>
        <v>0.2143899453348638</v>
      </c>
      <c r="AE251">
        <f>AA251/$AA$373</f>
        <v>8.947368421052633E-2</v>
      </c>
    </row>
    <row r="252" spans="21:45">
      <c r="V252" t="s">
        <v>12</v>
      </c>
      <c r="W252">
        <v>2.7602999999999999E-2</v>
      </c>
      <c r="X252">
        <v>3.5790000000000001E-3</v>
      </c>
      <c r="Y252">
        <v>5.1699999999999999E-4</v>
      </c>
      <c r="Z252">
        <v>1.5250000000000001E-3</v>
      </c>
      <c r="AA252">
        <v>0.34</v>
      </c>
    </row>
    <row r="274" spans="21:45">
      <c r="U274" s="70">
        <v>-4.5999999999999999E-2</v>
      </c>
      <c r="W274" s="70" t="s">
        <v>0</v>
      </c>
      <c r="X274" s="70" t="s">
        <v>1</v>
      </c>
      <c r="Y274" s="70" t="s">
        <v>552</v>
      </c>
      <c r="Z274" s="70" t="s">
        <v>553</v>
      </c>
      <c r="AA274" s="70" t="s">
        <v>13</v>
      </c>
      <c r="AC274" t="s">
        <v>554</v>
      </c>
      <c r="AE274" t="s">
        <v>555</v>
      </c>
    </row>
    <row r="275" spans="21:45">
      <c r="V275" s="70"/>
      <c r="W275" s="70"/>
      <c r="X275" s="70"/>
      <c r="Y275" s="70"/>
      <c r="Z275" s="70"/>
      <c r="AA275" s="70"/>
    </row>
    <row r="276" spans="21:45">
      <c r="V276" s="70" t="s">
        <v>5</v>
      </c>
      <c r="W276" s="70">
        <v>751</v>
      </c>
      <c r="X276" s="70">
        <v>751</v>
      </c>
      <c r="Y276" s="70">
        <v>751</v>
      </c>
      <c r="Z276" s="70">
        <v>751</v>
      </c>
      <c r="AA276" s="70">
        <v>751</v>
      </c>
      <c r="AG276" t="s">
        <v>39</v>
      </c>
      <c r="AH276" t="s">
        <v>562</v>
      </c>
      <c r="AJ276" t="s">
        <v>563</v>
      </c>
      <c r="AK276" t="s">
        <v>556</v>
      </c>
      <c r="AL276" t="s">
        <v>557</v>
      </c>
      <c r="AM276" t="s">
        <v>560</v>
      </c>
      <c r="AN276" t="s">
        <v>559</v>
      </c>
      <c r="AO276" t="s">
        <v>558</v>
      </c>
    </row>
    <row r="277" spans="21:45">
      <c r="V277" s="70" t="s">
        <v>6</v>
      </c>
      <c r="W277" s="70">
        <v>4.5983999999999997E-2</v>
      </c>
      <c r="X277" s="70">
        <v>1.6521000000000001E-2</v>
      </c>
      <c r="Y277" s="70">
        <v>0.10100000000000001</v>
      </c>
      <c r="Z277" s="70">
        <v>2.3869999999999998E-3</v>
      </c>
      <c r="AA277" s="70">
        <v>1.37</v>
      </c>
      <c r="AC277">
        <f>X277/Z277</f>
        <v>6.921240050272309</v>
      </c>
      <c r="AD277">
        <f>AC277/$AC$368</f>
        <v>0.53500977893623636</v>
      </c>
      <c r="AE277">
        <f>AA277/$AA$368</f>
        <v>0.13908629441624368</v>
      </c>
      <c r="AG277">
        <f>U274</f>
        <v>-4.5999999999999999E-2</v>
      </c>
      <c r="AH277">
        <f>X277</f>
        <v>1.6521000000000001E-2</v>
      </c>
      <c r="AI277">
        <f>X279</f>
        <v>1.2248999999999999E-2</v>
      </c>
      <c r="AJ277">
        <f>Z277</f>
        <v>2.3869999999999998E-3</v>
      </c>
      <c r="AK277">
        <f>AC277</f>
        <v>6.921240050272309</v>
      </c>
      <c r="AL277">
        <f>AC282</f>
        <v>2.8445078459343796</v>
      </c>
      <c r="AM277">
        <f>AA277</f>
        <v>1.37</v>
      </c>
      <c r="AN277">
        <f>AA279</f>
        <v>0.84</v>
      </c>
      <c r="AO277">
        <f>AA282</f>
        <v>0.4</v>
      </c>
      <c r="AR277">
        <f>X282/W282</f>
        <v>0.13694584663988188</v>
      </c>
      <c r="AS277">
        <f>Z282/Y282</f>
        <v>2.6205607476635513</v>
      </c>
    </row>
    <row r="278" spans="21:45">
      <c r="V278" s="70" t="s">
        <v>7</v>
      </c>
      <c r="W278" s="70">
        <v>-4.5999999999999999E-2</v>
      </c>
      <c r="X278" s="70">
        <v>0</v>
      </c>
      <c r="Y278" s="70">
        <v>9.9004999999999996E-2</v>
      </c>
      <c r="Z278" s="70">
        <v>-2.3449999999999999E-3</v>
      </c>
      <c r="AA278" s="70">
        <v>0</v>
      </c>
    </row>
    <row r="279" spans="21:45">
      <c r="V279" s="70" t="s">
        <v>8</v>
      </c>
      <c r="W279" s="70">
        <v>-2.9500000000000001E-4</v>
      </c>
      <c r="X279" s="70">
        <v>1.2248999999999999E-2</v>
      </c>
      <c r="Y279" s="70">
        <v>9.9999000000000005E-2</v>
      </c>
      <c r="Z279" s="70">
        <v>-2.6600000000000001E-4</v>
      </c>
      <c r="AA279" s="70">
        <v>0.84</v>
      </c>
      <c r="AE279">
        <f>AA279/$AA$370</f>
        <v>0.15819209039548024</v>
      </c>
    </row>
    <row r="280" spans="21:45">
      <c r="V280" s="70" t="s">
        <v>9</v>
      </c>
      <c r="W280" s="70">
        <v>-0.22129499999999999</v>
      </c>
      <c r="X280" s="70">
        <v>9.1987039999999993</v>
      </c>
      <c r="Y280" s="70">
        <v>75.099311</v>
      </c>
      <c r="Z280" s="70">
        <v>-0.199464</v>
      </c>
      <c r="AA280" s="70">
        <v>630.73</v>
      </c>
    </row>
    <row r="281" spans="21:45">
      <c r="V281" s="70" t="s">
        <v>10</v>
      </c>
      <c r="W281" s="70">
        <v>0.63695100000000004</v>
      </c>
      <c r="X281" s="70">
        <v>0.124616</v>
      </c>
      <c r="Y281" s="70">
        <v>7.5100769999999999</v>
      </c>
      <c r="Z281" s="70">
        <v>1.5299999999999999E-3</v>
      </c>
      <c r="AA281" s="70">
        <v>651.84</v>
      </c>
    </row>
    <row r="282" spans="21:45">
      <c r="V282" s="70" t="s">
        <v>11</v>
      </c>
      <c r="W282" s="70">
        <v>2.9121000000000001E-2</v>
      </c>
      <c r="X282" s="70">
        <v>3.9880000000000002E-3</v>
      </c>
      <c r="Y282" s="70">
        <v>5.3499999999999999E-4</v>
      </c>
      <c r="Z282" s="70">
        <v>1.402E-3</v>
      </c>
      <c r="AA282" s="70">
        <v>0.4</v>
      </c>
      <c r="AC282">
        <f>X282/Z282</f>
        <v>2.8445078459343796</v>
      </c>
      <c r="AD282">
        <f>AC282/$AC$373</f>
        <v>0.25989564752515693</v>
      </c>
      <c r="AE282">
        <f>AA282/$AA$373</f>
        <v>0.10526315789473685</v>
      </c>
    </row>
    <row r="283" spans="21:45">
      <c r="V283" s="70" t="s">
        <v>12</v>
      </c>
      <c r="W283" s="70">
        <v>2.9141E-2</v>
      </c>
      <c r="X283" s="70">
        <v>3.9909999999999998E-3</v>
      </c>
      <c r="Y283" s="70">
        <v>5.3499999999999999E-4</v>
      </c>
      <c r="Z283" s="70">
        <v>1.403E-3</v>
      </c>
      <c r="AA283" s="70">
        <v>0.4</v>
      </c>
    </row>
    <row r="304" spans="21:31">
      <c r="U304">
        <v>-4.8500000000000001E-2</v>
      </c>
      <c r="W304" t="s">
        <v>0</v>
      </c>
      <c r="X304" t="s">
        <v>1</v>
      </c>
      <c r="Y304" t="s">
        <v>552</v>
      </c>
      <c r="Z304" t="s">
        <v>553</v>
      </c>
      <c r="AA304" t="s">
        <v>13</v>
      </c>
      <c r="AC304" t="s">
        <v>554</v>
      </c>
      <c r="AE304" t="s">
        <v>555</v>
      </c>
    </row>
    <row r="306" spans="22:45">
      <c r="V306" t="s">
        <v>5</v>
      </c>
      <c r="W306">
        <v>691</v>
      </c>
      <c r="X306">
        <v>691</v>
      </c>
      <c r="Y306">
        <v>691</v>
      </c>
      <c r="Z306">
        <v>691</v>
      </c>
      <c r="AA306">
        <v>691</v>
      </c>
      <c r="AG306" t="s">
        <v>39</v>
      </c>
      <c r="AH306" t="s">
        <v>562</v>
      </c>
      <c r="AJ306" t="s">
        <v>563</v>
      </c>
      <c r="AK306" t="s">
        <v>556</v>
      </c>
      <c r="AL306" t="s">
        <v>557</v>
      </c>
      <c r="AM306" t="s">
        <v>560</v>
      </c>
      <c r="AN306" t="s">
        <v>559</v>
      </c>
      <c r="AO306" t="s">
        <v>558</v>
      </c>
    </row>
    <row r="307" spans="22:45">
      <c r="V307" t="s">
        <v>6</v>
      </c>
      <c r="W307">
        <v>4.8502999999999998E-2</v>
      </c>
      <c r="X307">
        <v>1.8737E-2</v>
      </c>
      <c r="Y307">
        <v>0.10100000000000001</v>
      </c>
      <c r="Z307">
        <v>2.2049999999999999E-3</v>
      </c>
      <c r="AA307">
        <v>1.76</v>
      </c>
      <c r="AC307">
        <f>X307/Z307</f>
        <v>8.4975056689342399</v>
      </c>
      <c r="AD307">
        <f>AC307/$AC$368</f>
        <v>0.65685463824752832</v>
      </c>
      <c r="AE307">
        <f>AA307/$AA$368</f>
        <v>0.1786802030456853</v>
      </c>
      <c r="AG307">
        <f>U304</f>
        <v>-4.8500000000000001E-2</v>
      </c>
      <c r="AH307">
        <f>X307</f>
        <v>1.8737E-2</v>
      </c>
      <c r="AI307">
        <f>X309</f>
        <v>1.4038E-2</v>
      </c>
      <c r="AJ307">
        <f>Z307</f>
        <v>2.2049999999999999E-3</v>
      </c>
      <c r="AK307">
        <f>AC307</f>
        <v>8.4975056689342399</v>
      </c>
      <c r="AL307">
        <f>AC312</f>
        <v>3.7888198757763969</v>
      </c>
      <c r="AM307">
        <f>AA307</f>
        <v>1.76</v>
      </c>
      <c r="AN307">
        <f>AA309</f>
        <v>1.1100000000000001</v>
      </c>
      <c r="AO307">
        <f>AA312</f>
        <v>0.54</v>
      </c>
      <c r="AR307">
        <f>X312/W312</f>
        <v>0.15473397171665929</v>
      </c>
      <c r="AS307">
        <f>Z312/Y312</f>
        <v>2.4533333333333336</v>
      </c>
    </row>
    <row r="308" spans="22:45">
      <c r="V308" t="s">
        <v>7</v>
      </c>
      <c r="W308">
        <v>-4.8500000000000001E-2</v>
      </c>
      <c r="X308">
        <v>-7.2999999999999999E-5</v>
      </c>
      <c r="Y308">
        <v>9.9361000000000005E-2</v>
      </c>
      <c r="Z308">
        <v>-2.2000000000000001E-3</v>
      </c>
      <c r="AA308">
        <v>0</v>
      </c>
    </row>
    <row r="309" spans="22:45">
      <c r="V309" t="s">
        <v>8</v>
      </c>
      <c r="W309">
        <v>3.4E-5</v>
      </c>
      <c r="X309">
        <v>1.4038E-2</v>
      </c>
      <c r="Y309">
        <v>0.10014199999999999</v>
      </c>
      <c r="Z309">
        <v>-6.9999999999999999E-6</v>
      </c>
      <c r="AA309">
        <v>1.1100000000000001</v>
      </c>
      <c r="AE309">
        <f>AA309/$AA$370</f>
        <v>0.20903954802259891</v>
      </c>
    </row>
    <row r="310" spans="22:45">
      <c r="V310" t="s">
        <v>9</v>
      </c>
      <c r="W310">
        <v>2.3421999999999998E-2</v>
      </c>
      <c r="X310">
        <v>9.7001930000000005</v>
      </c>
      <c r="Y310">
        <v>69.198065999999997</v>
      </c>
      <c r="Z310">
        <v>-4.705E-3</v>
      </c>
      <c r="AA310">
        <v>768.86</v>
      </c>
    </row>
    <row r="311" spans="22:45">
      <c r="V311" t="s">
        <v>10</v>
      </c>
      <c r="W311">
        <v>0.68731900000000001</v>
      </c>
      <c r="X311">
        <v>0.15262500000000001</v>
      </c>
      <c r="Y311">
        <v>6.929818</v>
      </c>
      <c r="Z311">
        <v>1.1460000000000001E-3</v>
      </c>
      <c r="AA311">
        <v>1058.56</v>
      </c>
    </row>
    <row r="312" spans="22:45">
      <c r="V312" t="s">
        <v>11</v>
      </c>
      <c r="W312">
        <v>3.1537999999999997E-2</v>
      </c>
      <c r="X312">
        <v>4.8799999999999998E-3</v>
      </c>
      <c r="Y312">
        <v>5.2499999999999997E-4</v>
      </c>
      <c r="Z312">
        <v>1.2880000000000001E-3</v>
      </c>
      <c r="AA312">
        <v>0.54</v>
      </c>
      <c r="AC312">
        <f>X312/Z312</f>
        <v>3.7888198757763969</v>
      </c>
      <c r="AD312">
        <f>AC312/$AC$373</f>
        <v>0.34617510244470162</v>
      </c>
      <c r="AE312">
        <f>AA312/$AA$373</f>
        <v>0.14210526315789476</v>
      </c>
    </row>
    <row r="313" spans="22:45">
      <c r="V313" t="s">
        <v>12</v>
      </c>
      <c r="W313">
        <v>3.1560999999999999E-2</v>
      </c>
      <c r="X313">
        <v>4.8830000000000002E-3</v>
      </c>
      <c r="Y313">
        <v>5.2599999999999999E-4</v>
      </c>
      <c r="Z313">
        <v>1.289E-3</v>
      </c>
      <c r="AA313">
        <v>0.54</v>
      </c>
    </row>
    <row r="332" spans="21:45">
      <c r="U332">
        <v>-5.8000000000000003E-2</v>
      </c>
      <c r="W332" t="s">
        <v>0</v>
      </c>
      <c r="X332" t="s">
        <v>1</v>
      </c>
      <c r="Y332" t="s">
        <v>552</v>
      </c>
      <c r="Z332" t="s">
        <v>553</v>
      </c>
      <c r="AA332" t="s">
        <v>13</v>
      </c>
      <c r="AC332" t="s">
        <v>554</v>
      </c>
      <c r="AE332" t="s">
        <v>555</v>
      </c>
    </row>
    <row r="334" spans="21:45">
      <c r="V334" t="s">
        <v>5</v>
      </c>
      <c r="W334">
        <v>581</v>
      </c>
      <c r="X334">
        <v>581</v>
      </c>
      <c r="Y334">
        <v>581</v>
      </c>
      <c r="Z334">
        <v>581</v>
      </c>
      <c r="AA334">
        <v>581</v>
      </c>
      <c r="AG334" t="s">
        <v>39</v>
      </c>
      <c r="AH334" t="s">
        <v>562</v>
      </c>
      <c r="AJ334" t="s">
        <v>563</v>
      </c>
      <c r="AK334" t="s">
        <v>556</v>
      </c>
      <c r="AL334" t="s">
        <v>557</v>
      </c>
      <c r="AM334" t="s">
        <v>560</v>
      </c>
      <c r="AN334" t="s">
        <v>559</v>
      </c>
      <c r="AO334" t="s">
        <v>558</v>
      </c>
    </row>
    <row r="335" spans="21:45">
      <c r="V335" t="s">
        <v>6</v>
      </c>
      <c r="W335">
        <v>5.7992000000000002E-2</v>
      </c>
      <c r="X335">
        <v>2.6765000000000001E-2</v>
      </c>
      <c r="Y335">
        <v>0.10100000000000001</v>
      </c>
      <c r="Z335">
        <v>1.817E-3</v>
      </c>
      <c r="AA335">
        <v>3.59</v>
      </c>
      <c r="AC335">
        <f>X335/Z335</f>
        <v>14.73032471106219</v>
      </c>
      <c r="AD335">
        <f>AC335/$AC$368</f>
        <v>1.1386496798379788</v>
      </c>
      <c r="AE335">
        <f>AA335/$AA$368</f>
        <v>0.3644670050761421</v>
      </c>
      <c r="AG335">
        <f>U332</f>
        <v>-5.8000000000000003E-2</v>
      </c>
      <c r="AH335">
        <f>X335</f>
        <v>2.6765000000000001E-2</v>
      </c>
      <c r="AI335">
        <f>X337</f>
        <v>1.9965E-2</v>
      </c>
      <c r="AJ335">
        <f>Z335</f>
        <v>1.817E-3</v>
      </c>
      <c r="AK335">
        <f>AC335</f>
        <v>14.73032471106219</v>
      </c>
      <c r="AL335">
        <f>AC340</f>
        <v>7.8119312436804851</v>
      </c>
      <c r="AM335">
        <f>AA335</f>
        <v>3.59</v>
      </c>
      <c r="AN335">
        <f>AA337</f>
        <v>2.2999999999999998</v>
      </c>
      <c r="AO335">
        <f>AA340</f>
        <v>1.23</v>
      </c>
      <c r="AR335">
        <f>X340/W340</f>
        <v>0.19772738905666173</v>
      </c>
      <c r="AS335">
        <f>Z340/Y340</f>
        <v>1.9392156862745098</v>
      </c>
    </row>
    <row r="336" spans="21:45">
      <c r="V336" t="s">
        <v>7</v>
      </c>
      <c r="W336">
        <v>-5.8000000000000003E-2</v>
      </c>
      <c r="X336">
        <v>0</v>
      </c>
      <c r="Y336">
        <v>9.9514000000000005E-2</v>
      </c>
      <c r="Z336">
        <v>-1.8209999999999999E-3</v>
      </c>
      <c r="AA336">
        <v>0</v>
      </c>
    </row>
    <row r="337" spans="22:31">
      <c r="V337" t="s">
        <v>8</v>
      </c>
      <c r="W337">
        <v>-2.92E-4</v>
      </c>
      <c r="X337">
        <v>1.9965E-2</v>
      </c>
      <c r="Y337">
        <v>0.100324</v>
      </c>
      <c r="Z337">
        <v>-9.0000000000000002E-6</v>
      </c>
      <c r="AA337">
        <v>2.2999999999999998</v>
      </c>
      <c r="AE337">
        <f>AA337/$AA$370</f>
        <v>0.43314500941619588</v>
      </c>
    </row>
    <row r="338" spans="22:31">
      <c r="V338" t="s">
        <v>9</v>
      </c>
      <c r="W338">
        <v>-0.169763</v>
      </c>
      <c r="X338">
        <v>11.599460000000001</v>
      </c>
      <c r="Y338">
        <v>58.288443000000001</v>
      </c>
      <c r="Z338">
        <v>-5.0109999999999998E-3</v>
      </c>
      <c r="AA338">
        <v>1334.13</v>
      </c>
    </row>
    <row r="339" spans="22:31">
      <c r="V339" t="s">
        <v>10</v>
      </c>
      <c r="W339">
        <v>0.88709400000000005</v>
      </c>
      <c r="X339">
        <v>0.26625900000000002</v>
      </c>
      <c r="Y339">
        <v>5.8479010000000002</v>
      </c>
      <c r="Z339">
        <v>5.6800000000000004E-4</v>
      </c>
      <c r="AA339">
        <v>3949.64</v>
      </c>
    </row>
    <row r="340" spans="22:31">
      <c r="V340" t="s">
        <v>11</v>
      </c>
      <c r="W340">
        <v>3.9073999999999998E-2</v>
      </c>
      <c r="X340">
        <v>7.7260000000000002E-3</v>
      </c>
      <c r="Y340">
        <v>5.1000000000000004E-4</v>
      </c>
      <c r="Z340">
        <v>9.8900000000000008E-4</v>
      </c>
      <c r="AA340">
        <v>1.23</v>
      </c>
      <c r="AC340">
        <f>X340/Z340</f>
        <v>7.8119312436804851</v>
      </c>
      <c r="AD340">
        <f>AC340/$AC$373</f>
        <v>0.7137568391313136</v>
      </c>
      <c r="AE340">
        <f>AA340/$AA$373</f>
        <v>0.3236842105263158</v>
      </c>
    </row>
    <row r="341" spans="22:31">
      <c r="V341" t="s">
        <v>12</v>
      </c>
      <c r="W341">
        <v>3.9107000000000003E-2</v>
      </c>
      <c r="X341">
        <v>7.7330000000000003E-3</v>
      </c>
      <c r="Y341">
        <v>5.1099999999999995E-4</v>
      </c>
      <c r="Z341">
        <v>9.8900000000000008E-4</v>
      </c>
      <c r="AA341">
        <v>1.24</v>
      </c>
    </row>
    <row r="365" spans="21:45">
      <c r="U365">
        <v>-8.4000000000000005E-2</v>
      </c>
      <c r="W365" t="s">
        <v>0</v>
      </c>
      <c r="X365" t="s">
        <v>1</v>
      </c>
      <c r="Y365" t="s">
        <v>552</v>
      </c>
      <c r="Z365" t="s">
        <v>553</v>
      </c>
      <c r="AA365" t="s">
        <v>13</v>
      </c>
      <c r="AC365" t="s">
        <v>554</v>
      </c>
      <c r="AE365" t="s">
        <v>555</v>
      </c>
    </row>
    <row r="367" spans="21:45">
      <c r="V367" t="s">
        <v>5</v>
      </c>
      <c r="W367">
        <v>581</v>
      </c>
      <c r="X367">
        <v>581</v>
      </c>
      <c r="Y367">
        <v>581</v>
      </c>
      <c r="Z367">
        <v>581</v>
      </c>
      <c r="AA367">
        <v>581</v>
      </c>
      <c r="AG367" t="s">
        <v>39</v>
      </c>
      <c r="AH367" t="s">
        <v>562</v>
      </c>
      <c r="AJ367" t="s">
        <v>563</v>
      </c>
      <c r="AK367" t="s">
        <v>556</v>
      </c>
      <c r="AL367" t="s">
        <v>557</v>
      </c>
      <c r="AM367" t="s">
        <v>560</v>
      </c>
      <c r="AN367" t="s">
        <v>559</v>
      </c>
      <c r="AO367" t="s">
        <v>558</v>
      </c>
    </row>
    <row r="368" spans="21:45">
      <c r="V368" t="s">
        <v>6</v>
      </c>
      <c r="W368">
        <v>8.3998000000000003E-2</v>
      </c>
      <c r="X368">
        <v>4.4320999999999999E-2</v>
      </c>
      <c r="Y368">
        <v>0.10127899999999999</v>
      </c>
      <c r="Z368">
        <v>3.4259999999999998E-3</v>
      </c>
      <c r="AA368">
        <v>9.85</v>
      </c>
      <c r="AC368">
        <f>X368/Z368</f>
        <v>12.93666082895505</v>
      </c>
      <c r="AD368">
        <f>AC368/$AC$368</f>
        <v>1</v>
      </c>
      <c r="AE368">
        <f>AA368/$AA$368</f>
        <v>1</v>
      </c>
      <c r="AG368">
        <f>U365</f>
        <v>-8.4000000000000005E-2</v>
      </c>
      <c r="AH368">
        <f>X368</f>
        <v>4.4320999999999999E-2</v>
      </c>
      <c r="AI368">
        <f>X370</f>
        <v>2.8863E-2</v>
      </c>
      <c r="AJ368">
        <f>Z368</f>
        <v>3.4259999999999998E-3</v>
      </c>
      <c r="AK368">
        <f>AC368</f>
        <v>12.93666082895505</v>
      </c>
      <c r="AL368">
        <f>AC373</f>
        <v>10.94480755265069</v>
      </c>
      <c r="AM368">
        <f>AA368</f>
        <v>9.85</v>
      </c>
      <c r="AN368">
        <f>AA370</f>
        <v>5.31</v>
      </c>
      <c r="AO368">
        <f>AA373</f>
        <v>3.8</v>
      </c>
      <c r="AR368">
        <f>X373/W373</f>
        <v>0.25086139454366896</v>
      </c>
      <c r="AS368">
        <f>Z373/Y373</f>
        <v>2.3741379310344826</v>
      </c>
    </row>
    <row r="369" spans="22:31">
      <c r="V369" t="s">
        <v>7</v>
      </c>
      <c r="W369">
        <v>-8.4000000000000005E-2</v>
      </c>
      <c r="X369">
        <v>-3.735E-3</v>
      </c>
      <c r="Y369">
        <v>9.9145999999999998E-2</v>
      </c>
      <c r="Z369">
        <v>-3.4139999999999999E-3</v>
      </c>
      <c r="AA369">
        <v>0</v>
      </c>
    </row>
    <row r="370" spans="22:31">
      <c r="V370" t="s">
        <v>8</v>
      </c>
      <c r="W370">
        <v>2.1949999999999999E-3</v>
      </c>
      <c r="X370">
        <v>2.8863E-2</v>
      </c>
      <c r="Y370">
        <v>0.100798</v>
      </c>
      <c r="Z370">
        <v>-3.4999999999999997E-5</v>
      </c>
      <c r="AA370">
        <v>5.31</v>
      </c>
      <c r="AE370">
        <f>AA370/$AA$370</f>
        <v>1</v>
      </c>
    </row>
    <row r="371" spans="22:31">
      <c r="V371" t="s">
        <v>9</v>
      </c>
      <c r="W371">
        <v>1.2755099999999999</v>
      </c>
      <c r="X371">
        <v>16.769476000000001</v>
      </c>
      <c r="Y371">
        <v>58.563468</v>
      </c>
      <c r="Z371">
        <v>-2.0055E-2</v>
      </c>
      <c r="AA371">
        <v>3085.44</v>
      </c>
    </row>
    <row r="372" spans="22:31">
      <c r="V372" t="s">
        <v>10</v>
      </c>
      <c r="W372">
        <v>2.0997819999999998</v>
      </c>
      <c r="X372">
        <v>0.615985</v>
      </c>
      <c r="Y372">
        <v>5.9032590000000003</v>
      </c>
      <c r="Z372">
        <v>1.103E-3</v>
      </c>
      <c r="AA372">
        <v>24755.29</v>
      </c>
    </row>
    <row r="373" spans="22:31">
      <c r="V373" t="s">
        <v>11</v>
      </c>
      <c r="W373">
        <v>6.0076999999999998E-2</v>
      </c>
      <c r="X373">
        <v>1.5070999999999999E-2</v>
      </c>
      <c r="Y373">
        <v>5.8E-4</v>
      </c>
      <c r="Z373">
        <v>1.377E-3</v>
      </c>
      <c r="AA373">
        <v>3.8</v>
      </c>
      <c r="AC373">
        <f>X373/Z373</f>
        <v>10.94480755265069</v>
      </c>
      <c r="AD373">
        <f>AC373/$AC$373</f>
        <v>1</v>
      </c>
      <c r="AE373">
        <f>AA373/$AA$373</f>
        <v>1</v>
      </c>
    </row>
    <row r="374" spans="22:31">
      <c r="V374" t="s">
        <v>12</v>
      </c>
      <c r="W374">
        <v>6.0129000000000002E-2</v>
      </c>
      <c r="X374">
        <v>1.5084E-2</v>
      </c>
      <c r="Y374">
        <v>5.8E-4</v>
      </c>
      <c r="Z374">
        <v>1.379E-3</v>
      </c>
      <c r="AA374">
        <v>3.8</v>
      </c>
    </row>
    <row r="454" spans="2:20">
      <c r="O454" t="s">
        <v>534</v>
      </c>
    </row>
    <row r="455" spans="2:20">
      <c r="O455">
        <v>0.83</v>
      </c>
      <c r="P455">
        <v>0.92</v>
      </c>
      <c r="Q455">
        <v>1.17</v>
      </c>
      <c r="R455">
        <v>1.76</v>
      </c>
      <c r="S455">
        <v>3.59</v>
      </c>
      <c r="T455">
        <v>9.85</v>
      </c>
    </row>
    <row r="456" spans="2:20">
      <c r="B456" t="s">
        <v>532</v>
      </c>
      <c r="C456">
        <v>8.4000000000000005E-2</v>
      </c>
      <c r="D456">
        <v>5.8000000000000003E-2</v>
      </c>
      <c r="E456">
        <v>4.8500000000000001E-2</v>
      </c>
      <c r="F456">
        <v>4.4499999999999998E-2</v>
      </c>
      <c r="G456">
        <v>4.2500000000000003E-2</v>
      </c>
      <c r="H456">
        <v>0.41699999999999998</v>
      </c>
      <c r="I456" t="s">
        <v>533</v>
      </c>
      <c r="O456">
        <f>O455/$T$455</f>
        <v>8.4263959390862939E-2</v>
      </c>
      <c r="P456">
        <f t="shared" ref="P456:T456" si="26">P455/$T$455</f>
        <v>9.3401015228426407E-2</v>
      </c>
      <c r="Q456">
        <f t="shared" si="26"/>
        <v>0.11878172588832488</v>
      </c>
      <c r="R456">
        <f t="shared" si="26"/>
        <v>0.1786802030456853</v>
      </c>
      <c r="S456">
        <f t="shared" si="26"/>
        <v>0.3644670050761421</v>
      </c>
      <c r="T456">
        <f t="shared" si="26"/>
        <v>1</v>
      </c>
    </row>
    <row r="457" spans="2:20">
      <c r="I457">
        <f>I459*$N$457</f>
        <v>1.2E-2</v>
      </c>
      <c r="J457">
        <f>J459*$N$457</f>
        <v>0.01</v>
      </c>
      <c r="K457">
        <f>K459*$N$457</f>
        <v>8.0000000000000002E-3</v>
      </c>
      <c r="L457">
        <f>L459*$N$457</f>
        <v>6.0000000000000001E-3</v>
      </c>
      <c r="M457">
        <f>M459*$N$457</f>
        <v>4.0000000000000001E-3</v>
      </c>
      <c r="N457">
        <v>2E-3</v>
      </c>
      <c r="O457">
        <f>O456</f>
        <v>8.4263959390862939E-2</v>
      </c>
      <c r="P457">
        <f t="shared" ref="P457:T457" si="27">P456</f>
        <v>9.3401015228426407E-2</v>
      </c>
      <c r="Q457">
        <f t="shared" si="27"/>
        <v>0.11878172588832488</v>
      </c>
      <c r="R457">
        <f t="shared" si="27"/>
        <v>0.1786802030456853</v>
      </c>
      <c r="S457">
        <f t="shared" si="27"/>
        <v>0.3644670050761421</v>
      </c>
      <c r="T457">
        <f t="shared" si="27"/>
        <v>1</v>
      </c>
    </row>
    <row r="458" spans="2:20">
      <c r="I458">
        <v>0.1</v>
      </c>
      <c r="J458">
        <v>0.1</v>
      </c>
      <c r="K458">
        <v>0.1</v>
      </c>
      <c r="L458">
        <v>0.1</v>
      </c>
      <c r="M458">
        <v>0.1</v>
      </c>
      <c r="N458">
        <v>0.1</v>
      </c>
      <c r="O458">
        <v>0.1</v>
      </c>
      <c r="P458">
        <v>0.1</v>
      </c>
      <c r="Q458">
        <v>0.1</v>
      </c>
      <c r="R458">
        <v>0.1</v>
      </c>
      <c r="S458">
        <v>0.1</v>
      </c>
      <c r="T458">
        <v>0.1</v>
      </c>
    </row>
    <row r="459" spans="2:20">
      <c r="B459" t="s">
        <v>531</v>
      </c>
      <c r="C459">
        <v>1</v>
      </c>
      <c r="D459">
        <v>2</v>
      </c>
      <c r="E459">
        <v>3</v>
      </c>
      <c r="F459">
        <v>4</v>
      </c>
      <c r="G459">
        <v>5</v>
      </c>
      <c r="H459">
        <v>6</v>
      </c>
      <c r="I459">
        <v>6</v>
      </c>
      <c r="J459">
        <v>5</v>
      </c>
      <c r="K459">
        <v>4</v>
      </c>
      <c r="L459">
        <v>3</v>
      </c>
      <c r="M459">
        <v>2</v>
      </c>
      <c r="N459">
        <v>1</v>
      </c>
      <c r="O459">
        <v>6</v>
      </c>
      <c r="P459">
        <v>5</v>
      </c>
      <c r="Q459">
        <v>4</v>
      </c>
      <c r="R459">
        <v>3</v>
      </c>
      <c r="S459">
        <v>2</v>
      </c>
      <c r="T459">
        <v>1</v>
      </c>
    </row>
    <row r="460" spans="2:20">
      <c r="B460" s="69">
        <v>-4.4491000000000003E-2</v>
      </c>
      <c r="C460" s="69">
        <v>0.101253</v>
      </c>
      <c r="N460">
        <f t="shared" ref="N460:N523" si="28">$N$458-C460+$N$457</f>
        <v>7.4700000000000981E-4</v>
      </c>
      <c r="T460">
        <f>$T$458-C460+$T$457</f>
        <v>0.99874700000000005</v>
      </c>
    </row>
    <row r="461" spans="2:20">
      <c r="B461" s="69">
        <v>-4.4073000000000001E-2</v>
      </c>
      <c r="C461" s="69">
        <v>0.10124900000000001</v>
      </c>
      <c r="N461">
        <f t="shared" si="28"/>
        <v>7.5099999999999993E-4</v>
      </c>
      <c r="T461">
        <f t="shared" ref="T461:T524" si="29">$T$458-C461+$T$457</f>
        <v>0.99875099999999994</v>
      </c>
    </row>
    <row r="462" spans="2:20">
      <c r="B462" s="69">
        <v>-4.3654999999999999E-2</v>
      </c>
      <c r="C462" s="69">
        <v>0.101245</v>
      </c>
      <c r="N462">
        <f t="shared" si="28"/>
        <v>7.5500000000000393E-4</v>
      </c>
      <c r="T462">
        <f t="shared" si="29"/>
        <v>0.99875500000000006</v>
      </c>
    </row>
    <row r="463" spans="2:20">
      <c r="B463" s="69">
        <v>-4.3234000000000002E-2</v>
      </c>
      <c r="C463" s="69">
        <v>0.101241</v>
      </c>
      <c r="N463">
        <f t="shared" si="28"/>
        <v>7.5900000000000793E-4</v>
      </c>
      <c r="T463">
        <f t="shared" si="29"/>
        <v>0.99875899999999995</v>
      </c>
    </row>
    <row r="464" spans="2:20">
      <c r="B464" s="69">
        <v>-4.2812999999999997E-2</v>
      </c>
      <c r="C464" s="69">
        <v>0.10123600000000001</v>
      </c>
      <c r="N464">
        <f t="shared" si="28"/>
        <v>7.6399999999999905E-4</v>
      </c>
      <c r="T464">
        <f t="shared" si="29"/>
        <v>0.99876399999999999</v>
      </c>
    </row>
    <row r="465" spans="2:20">
      <c r="B465" s="69">
        <v>-4.2389999999999997E-2</v>
      </c>
      <c r="C465" s="69">
        <v>0.10123</v>
      </c>
      <c r="N465">
        <f t="shared" si="28"/>
        <v>7.7000000000000506E-4</v>
      </c>
      <c r="T465">
        <f t="shared" si="29"/>
        <v>0.99877000000000005</v>
      </c>
    </row>
    <row r="466" spans="2:20">
      <c r="B466" s="69">
        <v>-4.1966000000000003E-2</v>
      </c>
      <c r="C466" s="69">
        <v>0.101225</v>
      </c>
      <c r="N466">
        <f t="shared" si="28"/>
        <v>7.7500000000001006E-4</v>
      </c>
      <c r="T466">
        <f t="shared" si="29"/>
        <v>0.99877499999999997</v>
      </c>
    </row>
    <row r="467" spans="2:20">
      <c r="B467" s="69">
        <v>-4.1541000000000002E-2</v>
      </c>
      <c r="C467" s="69">
        <v>0.101218</v>
      </c>
      <c r="N467">
        <f t="shared" si="28"/>
        <v>7.8200000000000318E-4</v>
      </c>
      <c r="T467">
        <f t="shared" si="29"/>
        <v>0.99878200000000006</v>
      </c>
    </row>
    <row r="468" spans="2:20">
      <c r="B468" s="69">
        <v>-4.1114999999999999E-2</v>
      </c>
      <c r="C468" s="69">
        <v>0.101212</v>
      </c>
      <c r="N468">
        <f t="shared" si="28"/>
        <v>7.8800000000000918E-4</v>
      </c>
      <c r="T468">
        <f t="shared" si="29"/>
        <v>0.99878800000000001</v>
      </c>
    </row>
    <row r="469" spans="2:20">
      <c r="B469" s="69">
        <v>-4.0688000000000002E-2</v>
      </c>
      <c r="C469" s="69">
        <v>0.101205</v>
      </c>
      <c r="N469">
        <f t="shared" si="28"/>
        <v>7.950000000000023E-4</v>
      </c>
      <c r="T469">
        <f t="shared" si="29"/>
        <v>0.99879499999999999</v>
      </c>
    </row>
    <row r="470" spans="2:20">
      <c r="B470" s="69">
        <v>-4.0259999999999997E-2</v>
      </c>
      <c r="C470" s="69">
        <v>0.101198</v>
      </c>
      <c r="N470">
        <f t="shared" si="28"/>
        <v>8.020000000000093E-4</v>
      </c>
      <c r="T470">
        <f t="shared" si="29"/>
        <v>0.99880199999999997</v>
      </c>
    </row>
    <row r="471" spans="2:20">
      <c r="B471" s="69">
        <v>-3.9830999999999998E-2</v>
      </c>
      <c r="C471" s="69">
        <v>0.10119</v>
      </c>
      <c r="N471">
        <f t="shared" si="28"/>
        <v>8.1000000000000343E-4</v>
      </c>
      <c r="T471">
        <f t="shared" si="29"/>
        <v>0.99880999999999998</v>
      </c>
    </row>
    <row r="472" spans="2:20">
      <c r="B472" s="69">
        <v>-3.9399999999999998E-2</v>
      </c>
      <c r="C472" s="69">
        <v>0.10118199999999999</v>
      </c>
      <c r="N472">
        <f t="shared" si="28"/>
        <v>8.1800000000001143E-4</v>
      </c>
      <c r="T472">
        <f t="shared" si="29"/>
        <v>0.99881799999999998</v>
      </c>
    </row>
    <row r="473" spans="2:20">
      <c r="B473" s="69">
        <v>-3.8968999999999997E-2</v>
      </c>
      <c r="C473" s="69">
        <v>0.101173</v>
      </c>
      <c r="N473">
        <f t="shared" si="28"/>
        <v>8.2700000000000655E-4</v>
      </c>
      <c r="T473">
        <f t="shared" si="29"/>
        <v>0.99882700000000002</v>
      </c>
    </row>
    <row r="474" spans="2:20">
      <c r="B474" s="69">
        <v>-3.8537000000000002E-2</v>
      </c>
      <c r="C474" s="69">
        <v>0.101164</v>
      </c>
      <c r="N474">
        <f t="shared" si="28"/>
        <v>8.3600000000000167E-4</v>
      </c>
      <c r="T474">
        <f t="shared" si="29"/>
        <v>0.99883600000000006</v>
      </c>
    </row>
    <row r="475" spans="2:20">
      <c r="B475" s="69">
        <v>-3.8103999999999999E-2</v>
      </c>
      <c r="C475" s="69">
        <v>0.10115399999999999</v>
      </c>
      <c r="N475">
        <f t="shared" si="28"/>
        <v>8.4600000000001167E-4</v>
      </c>
      <c r="T475">
        <f t="shared" si="29"/>
        <v>0.99884600000000001</v>
      </c>
    </row>
    <row r="476" spans="2:20">
      <c r="B476" s="69">
        <v>-3.7671000000000003E-2</v>
      </c>
      <c r="C476" s="69">
        <v>0.101144</v>
      </c>
      <c r="N476">
        <f t="shared" si="28"/>
        <v>8.560000000000078E-4</v>
      </c>
      <c r="T476">
        <f t="shared" si="29"/>
        <v>0.99885599999999997</v>
      </c>
    </row>
    <row r="477" spans="2:20">
      <c r="B477" s="69">
        <v>-3.7235999999999998E-2</v>
      </c>
      <c r="C477" s="69">
        <v>0.101133</v>
      </c>
      <c r="N477">
        <f t="shared" si="28"/>
        <v>8.6700000000000492E-4</v>
      </c>
      <c r="T477">
        <f t="shared" si="29"/>
        <v>0.99886699999999995</v>
      </c>
    </row>
    <row r="478" spans="2:20">
      <c r="B478" s="69">
        <v>-3.6801E-2</v>
      </c>
      <c r="C478" s="69">
        <v>0.101122</v>
      </c>
      <c r="N478">
        <f t="shared" si="28"/>
        <v>8.7800000000000204E-4</v>
      </c>
      <c r="T478">
        <f t="shared" si="29"/>
        <v>0.99887800000000004</v>
      </c>
    </row>
    <row r="479" spans="2:20">
      <c r="B479" s="69">
        <v>-3.6365000000000001E-2</v>
      </c>
      <c r="C479" s="69">
        <v>0.10111000000000001</v>
      </c>
      <c r="N479">
        <f t="shared" si="28"/>
        <v>8.9000000000000017E-4</v>
      </c>
      <c r="T479">
        <f t="shared" si="29"/>
        <v>0.99889000000000006</v>
      </c>
    </row>
    <row r="480" spans="2:20">
      <c r="B480" s="69">
        <v>-3.5928000000000002E-2</v>
      </c>
      <c r="C480" s="69">
        <v>0.10109799999999999</v>
      </c>
      <c r="N480">
        <f t="shared" si="28"/>
        <v>9.0200000000001217E-4</v>
      </c>
      <c r="T480">
        <f t="shared" si="29"/>
        <v>0.99890199999999996</v>
      </c>
    </row>
    <row r="481" spans="2:20">
      <c r="B481" s="69">
        <v>-3.5491000000000002E-2</v>
      </c>
      <c r="C481" s="69">
        <v>0.10108499999999999</v>
      </c>
      <c r="N481">
        <f t="shared" si="28"/>
        <v>9.1500000000001129E-4</v>
      </c>
      <c r="T481">
        <f t="shared" si="29"/>
        <v>0.998915</v>
      </c>
    </row>
    <row r="482" spans="2:20">
      <c r="B482" s="69">
        <v>-3.5053000000000001E-2</v>
      </c>
      <c r="C482" s="69">
        <v>0.10107099999999999</v>
      </c>
      <c r="N482">
        <f t="shared" si="28"/>
        <v>9.2900000000001141E-4</v>
      </c>
      <c r="T482">
        <f t="shared" si="29"/>
        <v>0.99892899999999996</v>
      </c>
    </row>
    <row r="483" spans="2:20">
      <c r="B483" s="69">
        <v>-3.4613999999999999E-2</v>
      </c>
      <c r="C483" s="69">
        <v>0.10105699999999999</v>
      </c>
      <c r="N483">
        <f t="shared" si="28"/>
        <v>9.4300000000001154E-4</v>
      </c>
      <c r="T483">
        <f t="shared" si="29"/>
        <v>0.99894300000000003</v>
      </c>
    </row>
    <row r="484" spans="2:20">
      <c r="B484" s="69">
        <v>-3.4174999999999997E-2</v>
      </c>
      <c r="C484" s="69">
        <v>0.10104299999999999</v>
      </c>
      <c r="N484">
        <f t="shared" si="28"/>
        <v>9.5700000000001166E-4</v>
      </c>
      <c r="T484">
        <f t="shared" si="29"/>
        <v>0.99895699999999998</v>
      </c>
    </row>
    <row r="485" spans="2:20">
      <c r="B485" s="69">
        <v>-3.3736000000000002E-2</v>
      </c>
      <c r="C485" s="69">
        <v>0.10102700000000001</v>
      </c>
      <c r="N485">
        <f t="shared" si="28"/>
        <v>9.7299999999999991E-4</v>
      </c>
      <c r="T485">
        <f t="shared" si="29"/>
        <v>0.998973</v>
      </c>
    </row>
    <row r="486" spans="2:20">
      <c r="B486" s="69">
        <v>-3.3295999999999999E-2</v>
      </c>
      <c r="C486" s="69">
        <v>0.101012</v>
      </c>
      <c r="N486">
        <f t="shared" si="28"/>
        <v>9.8800000000000103E-4</v>
      </c>
      <c r="T486">
        <f t="shared" si="29"/>
        <v>0.99898799999999999</v>
      </c>
    </row>
    <row r="487" spans="2:20">
      <c r="B487" s="69">
        <v>-3.2855000000000002E-2</v>
      </c>
      <c r="C487" s="69">
        <v>0.100995</v>
      </c>
      <c r="N487">
        <f t="shared" si="28"/>
        <v>1.0050000000000042E-3</v>
      </c>
      <c r="T487">
        <f t="shared" si="29"/>
        <v>0.99900500000000003</v>
      </c>
    </row>
    <row r="488" spans="2:20">
      <c r="B488" s="69">
        <v>-3.2413999999999998E-2</v>
      </c>
      <c r="C488" s="69">
        <v>0.100978</v>
      </c>
      <c r="N488">
        <f t="shared" si="28"/>
        <v>1.0220000000000073E-3</v>
      </c>
      <c r="T488">
        <f t="shared" si="29"/>
        <v>0.99902199999999997</v>
      </c>
    </row>
    <row r="489" spans="2:20">
      <c r="B489" s="69">
        <v>-3.1973000000000001E-2</v>
      </c>
      <c r="C489" s="69">
        <v>0.10095999999999999</v>
      </c>
      <c r="N489">
        <f t="shared" si="28"/>
        <v>1.0400000000000114E-3</v>
      </c>
      <c r="T489">
        <f t="shared" si="29"/>
        <v>0.99904000000000004</v>
      </c>
    </row>
    <row r="490" spans="2:20">
      <c r="B490" s="69">
        <v>-3.1531999999999998E-2</v>
      </c>
      <c r="C490" s="69">
        <v>0.100942</v>
      </c>
      <c r="N490">
        <f t="shared" si="28"/>
        <v>1.0580000000000016E-3</v>
      </c>
      <c r="T490">
        <f t="shared" si="29"/>
        <v>0.999058</v>
      </c>
    </row>
    <row r="491" spans="2:20">
      <c r="B491" s="69">
        <v>-3.109E-2</v>
      </c>
      <c r="C491" s="69">
        <v>0.100923</v>
      </c>
      <c r="N491">
        <f t="shared" si="28"/>
        <v>1.0770000000000068E-3</v>
      </c>
      <c r="T491">
        <f t="shared" si="29"/>
        <v>0.99907699999999999</v>
      </c>
    </row>
    <row r="492" spans="2:20">
      <c r="B492" s="69">
        <v>-3.0648000000000002E-2</v>
      </c>
      <c r="C492" s="69">
        <v>0.10090399999999999</v>
      </c>
      <c r="N492">
        <f t="shared" si="28"/>
        <v>1.0960000000000119E-3</v>
      </c>
      <c r="T492">
        <f t="shared" si="29"/>
        <v>0.99909599999999998</v>
      </c>
    </row>
    <row r="493" spans="2:20">
      <c r="B493" s="69">
        <v>-3.0204999999999999E-2</v>
      </c>
      <c r="C493" s="69">
        <v>0.100883</v>
      </c>
      <c r="N493">
        <f t="shared" si="28"/>
        <v>1.1170000000000051E-3</v>
      </c>
      <c r="T493">
        <f t="shared" si="29"/>
        <v>0.99911700000000003</v>
      </c>
    </row>
    <row r="494" spans="2:20">
      <c r="B494" s="69">
        <v>-2.9763000000000001E-2</v>
      </c>
      <c r="C494" s="69">
        <v>0.10086199999999999</v>
      </c>
      <c r="N494">
        <f t="shared" si="28"/>
        <v>1.1380000000000123E-3</v>
      </c>
      <c r="T494">
        <f t="shared" si="29"/>
        <v>0.99913799999999997</v>
      </c>
    </row>
    <row r="495" spans="2:20">
      <c r="B495" s="69">
        <v>-2.9319999999999999E-2</v>
      </c>
      <c r="C495" s="69">
        <v>0.100841</v>
      </c>
      <c r="N495">
        <f t="shared" si="28"/>
        <v>1.1590000000000055E-3</v>
      </c>
      <c r="T495">
        <f t="shared" si="29"/>
        <v>0.99915900000000002</v>
      </c>
    </row>
    <row r="496" spans="2:20">
      <c r="B496" s="69">
        <v>-2.8877E-2</v>
      </c>
      <c r="C496" s="69">
        <v>0.10081900000000001</v>
      </c>
      <c r="N496">
        <f t="shared" si="28"/>
        <v>1.1809999999999998E-3</v>
      </c>
      <c r="T496">
        <f t="shared" si="29"/>
        <v>0.99918099999999999</v>
      </c>
    </row>
    <row r="497" spans="2:20">
      <c r="B497" s="69">
        <v>-2.8434000000000001E-2</v>
      </c>
      <c r="C497" s="69">
        <v>0.100796</v>
      </c>
      <c r="N497">
        <f t="shared" si="28"/>
        <v>1.2040000000000089E-3</v>
      </c>
      <c r="T497">
        <f t="shared" si="29"/>
        <v>0.99920399999999998</v>
      </c>
    </row>
    <row r="498" spans="2:20">
      <c r="B498" s="69">
        <v>-2.7990999999999999E-2</v>
      </c>
      <c r="C498" s="69">
        <v>0.100772</v>
      </c>
      <c r="N498">
        <f t="shared" si="28"/>
        <v>1.2280000000000051E-3</v>
      </c>
      <c r="T498">
        <f t="shared" si="29"/>
        <v>0.99922800000000001</v>
      </c>
    </row>
    <row r="499" spans="2:20">
      <c r="B499" s="69">
        <v>-2.7546999999999999E-2</v>
      </c>
      <c r="C499" s="69">
        <v>0.100748</v>
      </c>
      <c r="N499">
        <f t="shared" si="28"/>
        <v>1.2520000000000014E-3</v>
      </c>
      <c r="T499">
        <f t="shared" si="29"/>
        <v>0.99925200000000003</v>
      </c>
    </row>
    <row r="500" spans="2:20">
      <c r="B500" s="69">
        <v>-2.7104E-2</v>
      </c>
      <c r="C500" s="69">
        <v>0.10072399999999999</v>
      </c>
      <c r="N500">
        <f t="shared" si="28"/>
        <v>1.2760000000000115E-3</v>
      </c>
      <c r="T500">
        <f t="shared" si="29"/>
        <v>0.99927600000000005</v>
      </c>
    </row>
    <row r="501" spans="2:20">
      <c r="B501" s="69">
        <v>-2.6661000000000001E-2</v>
      </c>
      <c r="C501" s="69">
        <v>0.100698</v>
      </c>
      <c r="N501">
        <f t="shared" si="28"/>
        <v>1.3020000000000097E-3</v>
      </c>
      <c r="T501">
        <f t="shared" si="29"/>
        <v>0.99930200000000002</v>
      </c>
    </row>
    <row r="502" spans="2:20">
      <c r="B502" s="69">
        <v>-2.6218000000000002E-2</v>
      </c>
      <c r="C502" s="69">
        <v>0.100672</v>
      </c>
      <c r="N502">
        <f t="shared" si="28"/>
        <v>1.328000000000008E-3</v>
      </c>
      <c r="T502">
        <f t="shared" si="29"/>
        <v>0.99932799999999999</v>
      </c>
    </row>
    <row r="503" spans="2:20">
      <c r="B503" s="69">
        <v>-2.5774999999999999E-2</v>
      </c>
      <c r="C503" s="69">
        <v>0.100646</v>
      </c>
      <c r="N503">
        <f t="shared" si="28"/>
        <v>1.3540000000000062E-3</v>
      </c>
      <c r="T503">
        <f t="shared" si="29"/>
        <v>0.99935399999999996</v>
      </c>
    </row>
    <row r="504" spans="2:20">
      <c r="B504" s="69">
        <v>-2.5332E-2</v>
      </c>
      <c r="C504" s="69">
        <v>0.100619</v>
      </c>
      <c r="N504">
        <f t="shared" si="28"/>
        <v>1.3810000000000055E-3</v>
      </c>
      <c r="T504">
        <f t="shared" si="29"/>
        <v>0.99938099999999996</v>
      </c>
    </row>
    <row r="505" spans="2:20">
      <c r="B505" s="69">
        <v>-2.4889000000000001E-2</v>
      </c>
      <c r="C505" s="69">
        <v>0.100591</v>
      </c>
      <c r="N505">
        <f t="shared" si="28"/>
        <v>1.4090000000000057E-3</v>
      </c>
      <c r="T505">
        <f t="shared" si="29"/>
        <v>0.99940899999999999</v>
      </c>
    </row>
    <row r="506" spans="2:20">
      <c r="B506" s="69">
        <v>-2.4445999999999999E-2</v>
      </c>
      <c r="C506" s="69">
        <v>0.100562</v>
      </c>
      <c r="N506">
        <f t="shared" si="28"/>
        <v>1.438000000000007E-3</v>
      </c>
      <c r="T506">
        <f t="shared" si="29"/>
        <v>0.99943800000000005</v>
      </c>
    </row>
    <row r="507" spans="2:20">
      <c r="B507" s="69">
        <v>-2.4003E-2</v>
      </c>
      <c r="C507" s="69">
        <v>0.100534</v>
      </c>
      <c r="N507">
        <f t="shared" si="28"/>
        <v>1.4660000000000072E-3</v>
      </c>
      <c r="T507">
        <f t="shared" si="29"/>
        <v>0.99946599999999997</v>
      </c>
    </row>
    <row r="508" spans="2:20">
      <c r="B508" s="69">
        <v>-2.3560999999999999E-2</v>
      </c>
      <c r="C508" s="69">
        <v>0.100504</v>
      </c>
      <c r="N508">
        <f t="shared" si="28"/>
        <v>1.4960000000000095E-3</v>
      </c>
      <c r="T508">
        <f t="shared" si="29"/>
        <v>0.99949600000000005</v>
      </c>
    </row>
    <row r="509" spans="2:20">
      <c r="B509" s="69">
        <v>-2.3119000000000001E-2</v>
      </c>
      <c r="C509" s="69">
        <v>0.10047399999999999</v>
      </c>
      <c r="N509">
        <f t="shared" si="28"/>
        <v>1.5260000000000117E-3</v>
      </c>
      <c r="T509">
        <f t="shared" si="29"/>
        <v>0.99952600000000003</v>
      </c>
    </row>
    <row r="510" spans="2:20">
      <c r="B510" s="69">
        <v>-2.2676999999999999E-2</v>
      </c>
      <c r="C510" s="69">
        <v>0.10044400000000001</v>
      </c>
      <c r="N510">
        <f t="shared" si="28"/>
        <v>1.5560000000000001E-3</v>
      </c>
      <c r="T510">
        <f t="shared" si="29"/>
        <v>0.999556</v>
      </c>
    </row>
    <row r="511" spans="2:20">
      <c r="B511" s="69">
        <v>-2.2235000000000001E-2</v>
      </c>
      <c r="C511" s="69">
        <v>0.100413</v>
      </c>
      <c r="N511">
        <f t="shared" si="28"/>
        <v>1.5870000000000033E-3</v>
      </c>
      <c r="T511">
        <f t="shared" si="29"/>
        <v>0.999587</v>
      </c>
    </row>
    <row r="512" spans="2:20">
      <c r="B512" s="69">
        <v>-2.1793E-2</v>
      </c>
      <c r="C512" s="69">
        <v>0.100382</v>
      </c>
      <c r="N512">
        <f t="shared" si="28"/>
        <v>1.6180000000000066E-3</v>
      </c>
      <c r="T512">
        <f t="shared" si="29"/>
        <v>0.99961800000000001</v>
      </c>
    </row>
    <row r="513" spans="2:20">
      <c r="B513" s="69">
        <v>-2.1351999999999999E-2</v>
      </c>
      <c r="C513" s="69">
        <v>0.10034999999999999</v>
      </c>
      <c r="N513">
        <f t="shared" si="28"/>
        <v>1.6500000000000108E-3</v>
      </c>
      <c r="T513">
        <f t="shared" si="29"/>
        <v>0.99965000000000004</v>
      </c>
    </row>
    <row r="514" spans="2:20">
      <c r="B514" s="69">
        <v>-2.0910999999999999E-2</v>
      </c>
      <c r="C514" s="69">
        <v>0.100318</v>
      </c>
      <c r="N514">
        <f t="shared" si="28"/>
        <v>1.6820000000000012E-3</v>
      </c>
      <c r="T514">
        <f t="shared" si="29"/>
        <v>0.99968199999999996</v>
      </c>
    </row>
    <row r="515" spans="2:20">
      <c r="B515" s="69">
        <v>-2.0469999999999999E-2</v>
      </c>
      <c r="C515" s="69">
        <v>0.100285</v>
      </c>
      <c r="N515">
        <f t="shared" si="28"/>
        <v>1.7150000000000064E-3</v>
      </c>
      <c r="T515">
        <f t="shared" si="29"/>
        <v>0.99971500000000002</v>
      </c>
    </row>
    <row r="516" spans="2:20">
      <c r="B516" s="69">
        <v>-2.0029999999999999E-2</v>
      </c>
      <c r="C516" s="69">
        <v>0.10025199999999999</v>
      </c>
      <c r="N516">
        <f t="shared" si="28"/>
        <v>1.7480000000000117E-3</v>
      </c>
      <c r="T516">
        <f t="shared" si="29"/>
        <v>0.99974799999999997</v>
      </c>
    </row>
    <row r="517" spans="2:20">
      <c r="B517" s="69">
        <v>-1.959E-2</v>
      </c>
      <c r="C517" s="69">
        <v>0.100219</v>
      </c>
      <c r="N517">
        <f t="shared" si="28"/>
        <v>1.7810000000000031E-3</v>
      </c>
      <c r="T517">
        <f t="shared" si="29"/>
        <v>0.99978100000000003</v>
      </c>
    </row>
    <row r="518" spans="2:20">
      <c r="B518" s="69">
        <v>-1.915E-2</v>
      </c>
      <c r="C518" s="69">
        <v>0.100186</v>
      </c>
      <c r="N518">
        <f t="shared" si="28"/>
        <v>1.8140000000000083E-3</v>
      </c>
      <c r="T518">
        <f t="shared" si="29"/>
        <v>0.99981399999999998</v>
      </c>
    </row>
    <row r="519" spans="2:20">
      <c r="B519" s="69">
        <v>-1.8710999999999998E-2</v>
      </c>
      <c r="C519" s="69">
        <v>0.100152</v>
      </c>
      <c r="N519">
        <f t="shared" si="28"/>
        <v>1.8480000000000007E-3</v>
      </c>
      <c r="T519">
        <f t="shared" si="29"/>
        <v>0.99984799999999996</v>
      </c>
    </row>
    <row r="520" spans="2:20">
      <c r="B520" s="69">
        <v>-1.8272E-2</v>
      </c>
      <c r="C520" s="69">
        <v>0.100119</v>
      </c>
      <c r="N520">
        <f t="shared" si="28"/>
        <v>1.8810000000000059E-3</v>
      </c>
      <c r="T520">
        <f t="shared" si="29"/>
        <v>0.99988100000000002</v>
      </c>
    </row>
    <row r="521" spans="2:20">
      <c r="B521" s="69">
        <v>-1.7833000000000002E-2</v>
      </c>
      <c r="C521" s="69">
        <v>0.10008499999999999</v>
      </c>
      <c r="N521">
        <f t="shared" si="28"/>
        <v>1.9150000000000122E-3</v>
      </c>
      <c r="T521">
        <f t="shared" si="29"/>
        <v>0.999915</v>
      </c>
    </row>
    <row r="522" spans="2:20">
      <c r="B522" s="69">
        <v>-1.7395000000000001E-2</v>
      </c>
      <c r="C522" s="69">
        <v>0.100051</v>
      </c>
      <c r="N522">
        <f t="shared" si="28"/>
        <v>1.9490000000000045E-3</v>
      </c>
      <c r="T522">
        <f t="shared" si="29"/>
        <v>0.99994899999999998</v>
      </c>
    </row>
    <row r="523" spans="2:20">
      <c r="B523" s="69">
        <v>-1.6957E-2</v>
      </c>
      <c r="C523" s="69">
        <v>0.10001599999999999</v>
      </c>
      <c r="N523">
        <f t="shared" si="28"/>
        <v>1.9840000000000118E-3</v>
      </c>
      <c r="T523">
        <f t="shared" si="29"/>
        <v>0.99998399999999998</v>
      </c>
    </row>
    <row r="524" spans="2:20">
      <c r="B524" s="69">
        <v>-1.652E-2</v>
      </c>
      <c r="C524" s="69">
        <v>9.9982000000000001E-2</v>
      </c>
      <c r="N524">
        <f t="shared" ref="N524:N587" si="30">$N$458-C524+$N$457</f>
        <v>2.0180000000000042E-3</v>
      </c>
      <c r="T524">
        <f t="shared" si="29"/>
        <v>1.0000180000000001</v>
      </c>
    </row>
    <row r="525" spans="2:20">
      <c r="B525" s="69">
        <v>-1.6083E-2</v>
      </c>
      <c r="C525" s="69">
        <v>9.9947999999999995E-2</v>
      </c>
      <c r="N525">
        <f t="shared" si="30"/>
        <v>2.0520000000000104E-3</v>
      </c>
      <c r="T525">
        <f t="shared" ref="T525:T588" si="31">$T$458-C525+$T$457</f>
        <v>1.0000519999999999</v>
      </c>
    </row>
    <row r="526" spans="2:20">
      <c r="B526" s="69">
        <v>-1.5646E-2</v>
      </c>
      <c r="C526" s="69">
        <v>9.9914000000000003E-2</v>
      </c>
      <c r="N526">
        <f t="shared" si="30"/>
        <v>2.0860000000000028E-3</v>
      </c>
      <c r="T526">
        <f t="shared" si="31"/>
        <v>1.000086</v>
      </c>
    </row>
    <row r="527" spans="2:20">
      <c r="B527" s="69">
        <v>-1.521E-2</v>
      </c>
      <c r="C527" s="69">
        <v>9.9879999999999997E-2</v>
      </c>
      <c r="N527">
        <f t="shared" si="30"/>
        <v>2.120000000000009E-3</v>
      </c>
      <c r="T527">
        <f t="shared" si="31"/>
        <v>1.0001199999999999</v>
      </c>
    </row>
    <row r="528" spans="2:20">
      <c r="B528" s="69">
        <v>-1.4774000000000001E-2</v>
      </c>
      <c r="C528" s="69">
        <v>9.9846000000000004E-2</v>
      </c>
      <c r="N528">
        <f t="shared" si="30"/>
        <v>2.1540000000000014E-3</v>
      </c>
      <c r="T528">
        <f t="shared" si="31"/>
        <v>1.000154</v>
      </c>
    </row>
    <row r="529" spans="2:20">
      <c r="B529" s="69">
        <v>-1.4338999999999999E-2</v>
      </c>
      <c r="C529" s="69">
        <v>9.9812999999999999E-2</v>
      </c>
      <c r="N529">
        <f t="shared" si="30"/>
        <v>2.1870000000000066E-3</v>
      </c>
      <c r="T529">
        <f t="shared" si="31"/>
        <v>1.0001869999999999</v>
      </c>
    </row>
    <row r="530" spans="2:20">
      <c r="B530" s="69">
        <v>-1.3904E-2</v>
      </c>
      <c r="C530" s="69">
        <v>9.9779999999999994E-2</v>
      </c>
      <c r="N530">
        <f t="shared" si="30"/>
        <v>2.2200000000000119E-3</v>
      </c>
      <c r="T530">
        <f t="shared" si="31"/>
        <v>1.0002200000000001</v>
      </c>
    </row>
    <row r="531" spans="2:20">
      <c r="B531" s="69">
        <v>-1.3469999999999999E-2</v>
      </c>
      <c r="C531" s="69">
        <v>9.9747000000000002E-2</v>
      </c>
      <c r="N531">
        <f t="shared" si="30"/>
        <v>2.2530000000000033E-3</v>
      </c>
      <c r="T531">
        <f t="shared" si="31"/>
        <v>1.0002530000000001</v>
      </c>
    </row>
    <row r="532" spans="2:20">
      <c r="B532" s="69">
        <v>-1.3036000000000001E-2</v>
      </c>
      <c r="C532" s="69">
        <v>9.9713999999999997E-2</v>
      </c>
      <c r="N532">
        <f t="shared" si="30"/>
        <v>2.2860000000000085E-3</v>
      </c>
      <c r="T532">
        <f t="shared" si="31"/>
        <v>1.000286</v>
      </c>
    </row>
    <row r="533" spans="2:20">
      <c r="B533" s="69">
        <v>-1.2602E-2</v>
      </c>
      <c r="C533" s="69">
        <v>9.9682000000000007E-2</v>
      </c>
      <c r="N533">
        <f t="shared" si="30"/>
        <v>2.3179999999999989E-3</v>
      </c>
      <c r="T533">
        <f t="shared" si="31"/>
        <v>1.000318</v>
      </c>
    </row>
    <row r="534" spans="2:20">
      <c r="B534" s="69">
        <v>-1.2168999999999999E-2</v>
      </c>
      <c r="C534" s="69">
        <v>9.9650000000000002E-2</v>
      </c>
      <c r="N534">
        <f t="shared" si="30"/>
        <v>2.3500000000000031E-3</v>
      </c>
      <c r="T534">
        <f t="shared" si="31"/>
        <v>1.0003500000000001</v>
      </c>
    </row>
    <row r="535" spans="2:20">
      <c r="B535" s="69">
        <v>-1.1736E-2</v>
      </c>
      <c r="C535" s="69">
        <v>9.9618999999999999E-2</v>
      </c>
      <c r="N535">
        <f t="shared" si="30"/>
        <v>2.3810000000000064E-3</v>
      </c>
      <c r="T535">
        <f t="shared" si="31"/>
        <v>1.000381</v>
      </c>
    </row>
    <row r="536" spans="2:20">
      <c r="B536" s="69">
        <v>-1.1304E-2</v>
      </c>
      <c r="C536" s="69">
        <v>9.9587999999999996E-2</v>
      </c>
      <c r="N536">
        <f t="shared" si="30"/>
        <v>2.4120000000000096E-3</v>
      </c>
      <c r="T536">
        <f t="shared" si="31"/>
        <v>1.0004120000000001</v>
      </c>
    </row>
    <row r="537" spans="2:20">
      <c r="B537" s="69">
        <v>-1.0872E-2</v>
      </c>
      <c r="C537" s="69">
        <v>9.9557999999999994E-2</v>
      </c>
      <c r="N537">
        <f t="shared" si="30"/>
        <v>2.4420000000000119E-3</v>
      </c>
      <c r="T537">
        <f t="shared" si="31"/>
        <v>1.0004420000000001</v>
      </c>
    </row>
    <row r="538" spans="2:20">
      <c r="B538" s="69">
        <v>-1.044E-2</v>
      </c>
      <c r="C538" s="69">
        <v>9.9529000000000006E-2</v>
      </c>
      <c r="N538">
        <f t="shared" si="30"/>
        <v>2.4709999999999992E-3</v>
      </c>
      <c r="T538">
        <f t="shared" si="31"/>
        <v>1.0004710000000001</v>
      </c>
    </row>
    <row r="539" spans="2:20">
      <c r="B539" s="69">
        <v>-1.0009000000000001E-2</v>
      </c>
      <c r="C539" s="69">
        <v>9.9500000000000005E-2</v>
      </c>
      <c r="N539">
        <f t="shared" si="30"/>
        <v>2.5000000000000005E-3</v>
      </c>
      <c r="T539">
        <f t="shared" si="31"/>
        <v>1.0004999999999999</v>
      </c>
    </row>
    <row r="540" spans="2:20">
      <c r="B540" s="69">
        <v>-9.5779999999999997E-3</v>
      </c>
      <c r="C540" s="69">
        <v>9.9473000000000006E-2</v>
      </c>
      <c r="N540">
        <f t="shared" si="30"/>
        <v>2.5269999999999997E-3</v>
      </c>
      <c r="T540">
        <f t="shared" si="31"/>
        <v>1.0005269999999999</v>
      </c>
    </row>
    <row r="541" spans="2:20">
      <c r="B541" s="69">
        <v>-9.1479999999999999E-3</v>
      </c>
      <c r="C541" s="69">
        <v>9.9446000000000007E-2</v>
      </c>
      <c r="N541">
        <f t="shared" si="30"/>
        <v>2.553999999999999E-3</v>
      </c>
      <c r="T541">
        <f t="shared" si="31"/>
        <v>1.0005539999999999</v>
      </c>
    </row>
    <row r="542" spans="2:20">
      <c r="B542" s="69">
        <v>-8.7170000000000008E-3</v>
      </c>
      <c r="C542" s="69">
        <v>9.9419999999999994E-2</v>
      </c>
      <c r="N542">
        <f t="shared" si="30"/>
        <v>2.5800000000000111E-3</v>
      </c>
      <c r="T542">
        <f t="shared" si="31"/>
        <v>1.00058</v>
      </c>
    </row>
    <row r="543" spans="2:20">
      <c r="B543" s="69">
        <v>-8.2880000000000002E-3</v>
      </c>
      <c r="C543" s="69">
        <v>9.9393999999999996E-2</v>
      </c>
      <c r="N543">
        <f t="shared" si="30"/>
        <v>2.6060000000000094E-3</v>
      </c>
      <c r="T543">
        <f t="shared" si="31"/>
        <v>1.0006060000000001</v>
      </c>
    </row>
    <row r="544" spans="2:20">
      <c r="B544" s="69">
        <v>-7.8580000000000004E-3</v>
      </c>
      <c r="C544" s="69">
        <v>9.937E-2</v>
      </c>
      <c r="N544">
        <f t="shared" si="30"/>
        <v>2.6300000000000056E-3</v>
      </c>
      <c r="T544">
        <f t="shared" si="31"/>
        <v>1.0006299999999999</v>
      </c>
    </row>
    <row r="545" spans="2:20">
      <c r="B545" s="69">
        <v>-7.4289999999999998E-3</v>
      </c>
      <c r="C545" s="69">
        <v>9.9347000000000005E-2</v>
      </c>
      <c r="N545">
        <f t="shared" si="30"/>
        <v>2.6530000000000008E-3</v>
      </c>
      <c r="T545">
        <f t="shared" si="31"/>
        <v>1.000653</v>
      </c>
    </row>
    <row r="546" spans="2:20">
      <c r="B546" s="69">
        <v>-7.0000000000000001E-3</v>
      </c>
      <c r="C546" s="69">
        <v>9.9324999999999997E-2</v>
      </c>
      <c r="N546">
        <f t="shared" si="30"/>
        <v>2.675000000000009E-3</v>
      </c>
      <c r="T546">
        <f t="shared" si="31"/>
        <v>1.000675</v>
      </c>
    </row>
    <row r="547" spans="2:20">
      <c r="B547" s="69">
        <v>-6.5719999999999997E-3</v>
      </c>
      <c r="C547" s="69">
        <v>9.9304000000000003E-2</v>
      </c>
      <c r="N547">
        <f t="shared" si="30"/>
        <v>2.6960000000000022E-3</v>
      </c>
      <c r="T547">
        <f t="shared" si="31"/>
        <v>1.000696</v>
      </c>
    </row>
    <row r="548" spans="2:20">
      <c r="B548" s="69">
        <v>-6.1440000000000002E-3</v>
      </c>
      <c r="C548" s="69">
        <v>9.9283999999999997E-2</v>
      </c>
      <c r="N548">
        <f t="shared" si="30"/>
        <v>2.7160000000000083E-3</v>
      </c>
      <c r="T548">
        <f t="shared" si="31"/>
        <v>1.0007159999999999</v>
      </c>
    </row>
    <row r="549" spans="2:20">
      <c r="B549" s="69">
        <v>-5.7159999999999997E-3</v>
      </c>
      <c r="C549" s="69">
        <v>9.9265999999999993E-2</v>
      </c>
      <c r="N549">
        <f t="shared" si="30"/>
        <v>2.7340000000000125E-3</v>
      </c>
      <c r="T549">
        <f t="shared" si="31"/>
        <v>1.000734</v>
      </c>
    </row>
    <row r="550" spans="2:20">
      <c r="B550" s="69">
        <v>-5.2880000000000002E-3</v>
      </c>
      <c r="C550" s="69">
        <v>9.9248000000000003E-2</v>
      </c>
      <c r="N550">
        <f t="shared" si="30"/>
        <v>2.7520000000000027E-3</v>
      </c>
      <c r="T550">
        <f t="shared" si="31"/>
        <v>1.0007520000000001</v>
      </c>
    </row>
    <row r="551" spans="2:20">
      <c r="B551" s="69">
        <v>-4.8609999999999999E-3</v>
      </c>
      <c r="C551" s="69">
        <v>9.9232000000000001E-2</v>
      </c>
      <c r="N551">
        <f t="shared" si="30"/>
        <v>2.7680000000000048E-3</v>
      </c>
      <c r="T551">
        <f t="shared" si="31"/>
        <v>1.0007680000000001</v>
      </c>
    </row>
    <row r="552" spans="2:20">
      <c r="B552" s="69">
        <v>-4.4339999999999996E-3</v>
      </c>
      <c r="C552" s="69">
        <v>9.9218000000000001E-2</v>
      </c>
      <c r="N552">
        <f t="shared" si="30"/>
        <v>2.782000000000005E-3</v>
      </c>
      <c r="T552">
        <f t="shared" si="31"/>
        <v>1.0007820000000001</v>
      </c>
    </row>
    <row r="553" spans="2:20">
      <c r="B553" s="69">
        <v>-4.0070000000000001E-3</v>
      </c>
      <c r="C553" s="69">
        <v>9.9204000000000001E-2</v>
      </c>
      <c r="N553">
        <f t="shared" si="30"/>
        <v>2.7960000000000051E-3</v>
      </c>
      <c r="T553">
        <f t="shared" si="31"/>
        <v>1.000796</v>
      </c>
    </row>
    <row r="554" spans="2:20">
      <c r="B554" s="69">
        <v>-3.5799999999999998E-3</v>
      </c>
      <c r="C554" s="69">
        <v>9.9192000000000002E-2</v>
      </c>
      <c r="N554">
        <f t="shared" si="30"/>
        <v>2.8080000000000032E-3</v>
      </c>
      <c r="T554">
        <f t="shared" si="31"/>
        <v>1.0008079999999999</v>
      </c>
    </row>
    <row r="555" spans="2:20">
      <c r="B555" s="69">
        <v>-3.153E-3</v>
      </c>
      <c r="C555" s="69">
        <v>9.9181000000000005E-2</v>
      </c>
      <c r="N555">
        <f t="shared" si="30"/>
        <v>2.8190000000000003E-3</v>
      </c>
      <c r="T555">
        <f t="shared" si="31"/>
        <v>1.0008189999999999</v>
      </c>
    </row>
    <row r="556" spans="2:20">
      <c r="B556" s="69">
        <v>-2.7269999999999998E-3</v>
      </c>
      <c r="C556" s="69">
        <v>9.9171999999999996E-2</v>
      </c>
      <c r="N556">
        <f t="shared" si="30"/>
        <v>2.8280000000000093E-3</v>
      </c>
      <c r="T556">
        <f t="shared" si="31"/>
        <v>1.0008280000000001</v>
      </c>
    </row>
    <row r="557" spans="2:20">
      <c r="B557" s="69">
        <v>-2.3E-3</v>
      </c>
      <c r="C557" s="69">
        <v>9.9164000000000002E-2</v>
      </c>
      <c r="N557">
        <f t="shared" si="30"/>
        <v>2.8360000000000034E-3</v>
      </c>
      <c r="T557">
        <f t="shared" si="31"/>
        <v>1.0008360000000001</v>
      </c>
    </row>
    <row r="558" spans="2:20">
      <c r="B558" s="69">
        <v>-1.874E-3</v>
      </c>
      <c r="C558" s="69">
        <v>9.9156999999999995E-2</v>
      </c>
      <c r="N558">
        <f t="shared" si="30"/>
        <v>2.8430000000000104E-3</v>
      </c>
      <c r="T558">
        <f t="shared" si="31"/>
        <v>1.0008429999999999</v>
      </c>
    </row>
    <row r="559" spans="2:20">
      <c r="B559" s="69">
        <v>-1.4480000000000001E-3</v>
      </c>
      <c r="C559" s="69">
        <v>9.9152000000000004E-2</v>
      </c>
      <c r="N559">
        <f t="shared" si="30"/>
        <v>2.8480000000000016E-3</v>
      </c>
      <c r="T559">
        <f t="shared" si="31"/>
        <v>1.000848</v>
      </c>
    </row>
    <row r="560" spans="2:20">
      <c r="B560" s="69">
        <v>-1.0219999999999999E-3</v>
      </c>
      <c r="C560" s="69">
        <v>9.9149000000000001E-2</v>
      </c>
      <c r="N560">
        <f t="shared" si="30"/>
        <v>2.8510000000000046E-3</v>
      </c>
      <c r="T560">
        <f t="shared" si="31"/>
        <v>1.0008509999999999</v>
      </c>
    </row>
    <row r="561" spans="2:20">
      <c r="B561" s="69">
        <v>-5.9500000000000004E-4</v>
      </c>
      <c r="C561" s="69">
        <v>9.9146999999999999E-2</v>
      </c>
      <c r="N561">
        <f t="shared" si="30"/>
        <v>2.8530000000000066E-3</v>
      </c>
      <c r="T561">
        <f t="shared" si="31"/>
        <v>1.000853</v>
      </c>
    </row>
    <row r="562" spans="2:20">
      <c r="B562" s="69">
        <v>-1.6899999999999999E-4</v>
      </c>
      <c r="C562" s="69">
        <v>9.9145999999999998E-2</v>
      </c>
      <c r="N562">
        <f t="shared" si="30"/>
        <v>2.8540000000000076E-3</v>
      </c>
      <c r="T562">
        <f t="shared" si="31"/>
        <v>1.0008539999999999</v>
      </c>
    </row>
    <row r="563" spans="2:20">
      <c r="B563" s="69">
        <v>2.5700000000000001E-4</v>
      </c>
      <c r="C563" s="69">
        <v>9.9146999999999999E-2</v>
      </c>
      <c r="N563">
        <f t="shared" si="30"/>
        <v>2.8530000000000066E-3</v>
      </c>
      <c r="T563">
        <f t="shared" si="31"/>
        <v>1.000853</v>
      </c>
    </row>
    <row r="564" spans="2:20">
      <c r="B564" s="69">
        <v>6.8300000000000001E-4</v>
      </c>
      <c r="C564" s="69">
        <v>9.9149000000000001E-2</v>
      </c>
      <c r="N564">
        <f t="shared" si="30"/>
        <v>2.8510000000000046E-3</v>
      </c>
      <c r="T564">
        <f t="shared" si="31"/>
        <v>1.0008509999999999</v>
      </c>
    </row>
    <row r="565" spans="2:20">
      <c r="B565" s="69">
        <v>1.109E-3</v>
      </c>
      <c r="C565" s="69">
        <v>9.9153000000000005E-2</v>
      </c>
      <c r="N565">
        <f t="shared" si="30"/>
        <v>2.8470000000000006E-3</v>
      </c>
      <c r="T565">
        <f t="shared" si="31"/>
        <v>1.000847</v>
      </c>
    </row>
    <row r="566" spans="2:20">
      <c r="B566" s="69">
        <v>1.5349999999999999E-3</v>
      </c>
      <c r="C566" s="69">
        <v>9.9157999999999996E-2</v>
      </c>
      <c r="N566">
        <f t="shared" si="30"/>
        <v>2.8420000000000094E-3</v>
      </c>
      <c r="T566">
        <f t="shared" si="31"/>
        <v>1.000842</v>
      </c>
    </row>
    <row r="567" spans="2:20">
      <c r="B567" s="69">
        <v>1.9610000000000001E-3</v>
      </c>
      <c r="C567" s="69">
        <v>9.9165000000000003E-2</v>
      </c>
      <c r="N567">
        <f t="shared" si="30"/>
        <v>2.8350000000000024E-3</v>
      </c>
      <c r="T567">
        <f t="shared" si="31"/>
        <v>1.0008349999999999</v>
      </c>
    </row>
    <row r="568" spans="2:20">
      <c r="B568" s="69">
        <v>2.3869999999999998E-3</v>
      </c>
      <c r="C568" s="69">
        <v>9.9172999999999997E-2</v>
      </c>
      <c r="N568">
        <f t="shared" si="30"/>
        <v>2.8270000000000083E-3</v>
      </c>
      <c r="T568">
        <f t="shared" si="31"/>
        <v>1.0008269999999999</v>
      </c>
    </row>
    <row r="569" spans="2:20">
      <c r="B569" s="69">
        <v>2.8140000000000001E-3</v>
      </c>
      <c r="C569" s="69">
        <v>9.9182999999999993E-2</v>
      </c>
      <c r="N569">
        <f t="shared" si="30"/>
        <v>2.8170000000000122E-3</v>
      </c>
      <c r="T569">
        <f t="shared" si="31"/>
        <v>1.0008170000000001</v>
      </c>
    </row>
    <row r="570" spans="2:20">
      <c r="B570" s="69">
        <v>3.2399999999999998E-3</v>
      </c>
      <c r="C570" s="69">
        <v>9.9194000000000004E-2</v>
      </c>
      <c r="N570">
        <f t="shared" si="30"/>
        <v>2.8060000000000012E-3</v>
      </c>
      <c r="T570">
        <f t="shared" si="31"/>
        <v>1.0008060000000001</v>
      </c>
    </row>
    <row r="571" spans="2:20">
      <c r="B571" s="69">
        <v>3.6670000000000001E-3</v>
      </c>
      <c r="C571" s="69">
        <v>9.9206000000000003E-2</v>
      </c>
      <c r="N571">
        <f t="shared" si="30"/>
        <v>2.7940000000000031E-3</v>
      </c>
      <c r="T571">
        <f t="shared" si="31"/>
        <v>1.000794</v>
      </c>
    </row>
    <row r="572" spans="2:20">
      <c r="B572" s="69">
        <v>4.0940000000000004E-3</v>
      </c>
      <c r="C572" s="69">
        <v>9.9220000000000003E-2</v>
      </c>
      <c r="N572">
        <f t="shared" si="30"/>
        <v>2.780000000000003E-3</v>
      </c>
      <c r="T572">
        <f t="shared" si="31"/>
        <v>1.00078</v>
      </c>
    </row>
    <row r="573" spans="2:20">
      <c r="B573" s="69">
        <v>4.5209999999999998E-3</v>
      </c>
      <c r="C573" s="69">
        <v>9.9235000000000004E-2</v>
      </c>
      <c r="N573">
        <f t="shared" si="30"/>
        <v>2.7650000000000018E-3</v>
      </c>
      <c r="T573">
        <f t="shared" si="31"/>
        <v>1.0007649999999999</v>
      </c>
    </row>
    <row r="574" spans="2:20">
      <c r="B574" s="69">
        <v>4.9480000000000001E-3</v>
      </c>
      <c r="C574" s="69">
        <v>9.9251000000000006E-2</v>
      </c>
      <c r="N574">
        <f t="shared" si="30"/>
        <v>2.7489999999999997E-3</v>
      </c>
      <c r="T574">
        <f t="shared" si="31"/>
        <v>1.0007489999999999</v>
      </c>
    </row>
    <row r="575" spans="2:20">
      <c r="B575" s="69">
        <v>5.3759999999999997E-3</v>
      </c>
      <c r="C575" s="69">
        <v>9.9268999999999996E-2</v>
      </c>
      <c r="N575">
        <f t="shared" si="30"/>
        <v>2.7310000000000095E-3</v>
      </c>
      <c r="T575">
        <f t="shared" si="31"/>
        <v>1.000731</v>
      </c>
    </row>
    <row r="576" spans="2:20">
      <c r="B576" s="69">
        <v>5.803E-3</v>
      </c>
      <c r="C576" s="69">
        <v>9.9288000000000001E-2</v>
      </c>
      <c r="N576">
        <f t="shared" si="30"/>
        <v>2.7120000000000043E-3</v>
      </c>
      <c r="T576">
        <f t="shared" si="31"/>
        <v>1.000712</v>
      </c>
    </row>
    <row r="577" spans="2:20">
      <c r="B577" s="69">
        <v>6.2310000000000004E-3</v>
      </c>
      <c r="C577" s="69">
        <v>9.9307999999999994E-2</v>
      </c>
      <c r="N577">
        <f t="shared" si="30"/>
        <v>2.6920000000000121E-3</v>
      </c>
      <c r="T577">
        <f t="shared" si="31"/>
        <v>1.0006919999999999</v>
      </c>
    </row>
    <row r="578" spans="2:20">
      <c r="B578" s="69">
        <v>6.6600000000000001E-3</v>
      </c>
      <c r="C578" s="69">
        <v>9.9329000000000001E-2</v>
      </c>
      <c r="N578">
        <f t="shared" si="30"/>
        <v>2.671000000000005E-3</v>
      </c>
      <c r="T578">
        <f t="shared" si="31"/>
        <v>1.0006710000000001</v>
      </c>
    </row>
    <row r="579" spans="2:20">
      <c r="B579" s="69">
        <v>7.0879999999999997E-3</v>
      </c>
      <c r="C579" s="69">
        <v>9.9350999999999995E-2</v>
      </c>
      <c r="N579">
        <f t="shared" si="30"/>
        <v>2.6490000000000107E-3</v>
      </c>
      <c r="T579">
        <f t="shared" si="31"/>
        <v>1.0006490000000001</v>
      </c>
    </row>
    <row r="580" spans="2:20">
      <c r="B580" s="69">
        <v>7.5170000000000002E-3</v>
      </c>
      <c r="C580" s="69">
        <v>9.9375000000000005E-2</v>
      </c>
      <c r="N580">
        <f t="shared" si="30"/>
        <v>2.6250000000000006E-3</v>
      </c>
      <c r="T580">
        <f t="shared" si="31"/>
        <v>1.0006250000000001</v>
      </c>
    </row>
    <row r="581" spans="2:20">
      <c r="B581" s="69">
        <v>7.9459999999999999E-3</v>
      </c>
      <c r="C581" s="69">
        <v>9.9399000000000001E-2</v>
      </c>
      <c r="N581">
        <f t="shared" si="30"/>
        <v>2.6010000000000044E-3</v>
      </c>
      <c r="T581">
        <f t="shared" si="31"/>
        <v>1.0006010000000001</v>
      </c>
    </row>
    <row r="582" spans="2:20">
      <c r="B582" s="69">
        <v>8.3759999999999998E-3</v>
      </c>
      <c r="C582" s="69">
        <v>9.9423999999999998E-2</v>
      </c>
      <c r="N582">
        <f t="shared" si="30"/>
        <v>2.5760000000000071E-3</v>
      </c>
      <c r="T582">
        <f t="shared" si="31"/>
        <v>1.0005759999999999</v>
      </c>
    </row>
    <row r="583" spans="2:20">
      <c r="B583" s="69">
        <v>8.8050000000000003E-3</v>
      </c>
      <c r="C583" s="69">
        <v>9.9450999999999998E-2</v>
      </c>
      <c r="N583">
        <f t="shared" si="30"/>
        <v>2.5490000000000079E-3</v>
      </c>
      <c r="T583">
        <f t="shared" si="31"/>
        <v>1.0005489999999999</v>
      </c>
    </row>
    <row r="584" spans="2:20">
      <c r="B584" s="69">
        <v>9.2359999999999994E-3</v>
      </c>
      <c r="C584" s="69">
        <v>9.9477999999999997E-2</v>
      </c>
      <c r="N584">
        <f t="shared" si="30"/>
        <v>2.5220000000000086E-3</v>
      </c>
      <c r="T584">
        <f t="shared" si="31"/>
        <v>1.0005219999999999</v>
      </c>
    </row>
    <row r="585" spans="2:20">
      <c r="B585" s="69">
        <v>9.6659999999999992E-3</v>
      </c>
      <c r="C585" s="69">
        <v>9.9505999999999997E-2</v>
      </c>
      <c r="N585">
        <f t="shared" si="30"/>
        <v>2.4940000000000084E-3</v>
      </c>
      <c r="T585">
        <f t="shared" si="31"/>
        <v>1.000494</v>
      </c>
    </row>
    <row r="586" spans="2:20">
      <c r="B586" s="69">
        <v>1.0097E-2</v>
      </c>
      <c r="C586" s="69">
        <v>9.9533999999999997E-2</v>
      </c>
      <c r="N586">
        <f t="shared" si="30"/>
        <v>2.4660000000000081E-3</v>
      </c>
      <c r="T586">
        <f t="shared" si="31"/>
        <v>1.0004660000000001</v>
      </c>
    </row>
    <row r="587" spans="2:20">
      <c r="B587" s="69">
        <v>1.0527999999999999E-2</v>
      </c>
      <c r="C587" s="69">
        <v>9.9564E-2</v>
      </c>
      <c r="N587">
        <f t="shared" si="30"/>
        <v>2.4360000000000059E-3</v>
      </c>
      <c r="T587">
        <f t="shared" si="31"/>
        <v>1.0004360000000001</v>
      </c>
    </row>
    <row r="588" spans="2:20">
      <c r="B588" s="69">
        <v>1.0959999999999999E-2</v>
      </c>
      <c r="C588" s="69">
        <v>9.9594000000000002E-2</v>
      </c>
      <c r="N588">
        <f t="shared" ref="N588:N651" si="32">$N$458-C588+$N$457</f>
        <v>2.4060000000000036E-3</v>
      </c>
      <c r="T588">
        <f t="shared" si="31"/>
        <v>1.0004059999999999</v>
      </c>
    </row>
    <row r="589" spans="2:20">
      <c r="B589" s="69">
        <v>1.1391999999999999E-2</v>
      </c>
      <c r="C589" s="69">
        <v>9.9625000000000005E-2</v>
      </c>
      <c r="N589">
        <f t="shared" si="32"/>
        <v>2.3750000000000004E-3</v>
      </c>
      <c r="T589">
        <f t="shared" ref="T589:T652" si="33">$T$458-C589+$T$457</f>
        <v>1.000375</v>
      </c>
    </row>
    <row r="590" spans="2:20">
      <c r="B590" s="69">
        <v>1.1823999999999999E-2</v>
      </c>
      <c r="C590" s="69">
        <v>9.9655999999999995E-2</v>
      </c>
      <c r="N590">
        <f t="shared" si="32"/>
        <v>2.344000000000011E-3</v>
      </c>
      <c r="T590">
        <f t="shared" si="33"/>
        <v>1.0003440000000001</v>
      </c>
    </row>
    <row r="591" spans="2:20">
      <c r="B591" s="69">
        <v>1.2257000000000001E-2</v>
      </c>
      <c r="C591" s="69">
        <v>9.9687999999999999E-2</v>
      </c>
      <c r="N591">
        <f t="shared" si="32"/>
        <v>2.3120000000000068E-3</v>
      </c>
      <c r="T591">
        <f t="shared" si="33"/>
        <v>1.0003120000000001</v>
      </c>
    </row>
    <row r="592" spans="2:20">
      <c r="B592" s="69">
        <v>1.2690999999999999E-2</v>
      </c>
      <c r="C592" s="69">
        <v>9.9721000000000004E-2</v>
      </c>
      <c r="N592">
        <f t="shared" si="32"/>
        <v>2.2790000000000015E-3</v>
      </c>
      <c r="T592">
        <f t="shared" si="33"/>
        <v>1.0002789999999999</v>
      </c>
    </row>
    <row r="593" spans="2:20">
      <c r="B593" s="69">
        <v>1.3124E-2</v>
      </c>
      <c r="C593" s="69">
        <v>9.9752999999999994E-2</v>
      </c>
      <c r="N593">
        <f t="shared" si="32"/>
        <v>2.2470000000000111E-3</v>
      </c>
      <c r="T593">
        <f t="shared" si="33"/>
        <v>1.0002470000000001</v>
      </c>
    </row>
    <row r="594" spans="2:20">
      <c r="B594" s="69">
        <v>1.3558000000000001E-2</v>
      </c>
      <c r="C594" s="69">
        <v>9.9787000000000001E-2</v>
      </c>
      <c r="N594">
        <f t="shared" si="32"/>
        <v>2.2130000000000049E-3</v>
      </c>
      <c r="T594">
        <f t="shared" si="33"/>
        <v>1.000213</v>
      </c>
    </row>
    <row r="595" spans="2:20">
      <c r="B595" s="69">
        <v>1.3993E-2</v>
      </c>
      <c r="C595" s="69">
        <v>9.9820000000000006E-2</v>
      </c>
      <c r="N595">
        <f t="shared" si="32"/>
        <v>2.1799999999999996E-3</v>
      </c>
      <c r="T595">
        <f t="shared" si="33"/>
        <v>1.0001800000000001</v>
      </c>
    </row>
    <row r="596" spans="2:20">
      <c r="B596" s="69">
        <v>1.4428E-2</v>
      </c>
      <c r="C596" s="69">
        <v>9.9853999999999998E-2</v>
      </c>
      <c r="N596">
        <f t="shared" si="32"/>
        <v>2.1460000000000073E-3</v>
      </c>
      <c r="T596">
        <f t="shared" si="33"/>
        <v>1.000146</v>
      </c>
    </row>
    <row r="597" spans="2:20">
      <c r="B597" s="69">
        <v>1.4862999999999999E-2</v>
      </c>
      <c r="C597" s="69">
        <v>9.9888000000000005E-2</v>
      </c>
      <c r="N597">
        <f t="shared" si="32"/>
        <v>2.112000000000001E-3</v>
      </c>
      <c r="T597">
        <f t="shared" si="33"/>
        <v>1.0001120000000001</v>
      </c>
    </row>
    <row r="598" spans="2:20">
      <c r="B598" s="69">
        <v>1.5299E-2</v>
      </c>
      <c r="C598" s="69">
        <v>9.9921999999999997E-2</v>
      </c>
      <c r="N598">
        <f t="shared" si="32"/>
        <v>2.0780000000000087E-3</v>
      </c>
      <c r="T598">
        <f t="shared" si="33"/>
        <v>1.000078</v>
      </c>
    </row>
    <row r="599" spans="2:20">
      <c r="B599" s="69">
        <v>1.5734999999999999E-2</v>
      </c>
      <c r="C599" s="69">
        <v>9.9956000000000003E-2</v>
      </c>
      <c r="N599">
        <f t="shared" si="32"/>
        <v>2.0440000000000024E-3</v>
      </c>
      <c r="T599">
        <f t="shared" si="33"/>
        <v>1.0000439999999999</v>
      </c>
    </row>
    <row r="600" spans="2:20">
      <c r="B600" s="69">
        <v>1.6171999999999999E-2</v>
      </c>
      <c r="C600" s="69">
        <v>9.9989999999999996E-2</v>
      </c>
      <c r="N600">
        <f t="shared" si="32"/>
        <v>2.01000000000001E-3</v>
      </c>
      <c r="T600">
        <f t="shared" si="33"/>
        <v>1.0000100000000001</v>
      </c>
    </row>
    <row r="601" spans="2:20">
      <c r="B601" s="69">
        <v>1.6608999999999999E-2</v>
      </c>
      <c r="C601" s="69">
        <v>0.100024</v>
      </c>
      <c r="N601">
        <f t="shared" si="32"/>
        <v>1.9760000000000038E-3</v>
      </c>
      <c r="T601">
        <f t="shared" si="33"/>
        <v>0.99997599999999998</v>
      </c>
    </row>
    <row r="602" spans="2:20">
      <c r="B602" s="69">
        <v>1.7047E-2</v>
      </c>
      <c r="C602" s="69">
        <v>0.100059</v>
      </c>
      <c r="N602">
        <f t="shared" si="32"/>
        <v>1.9410000000000104E-3</v>
      </c>
      <c r="T602">
        <f t="shared" si="33"/>
        <v>0.99994099999999997</v>
      </c>
    </row>
    <row r="603" spans="2:20">
      <c r="B603" s="69">
        <v>1.7484E-2</v>
      </c>
      <c r="C603" s="69">
        <v>0.100093</v>
      </c>
      <c r="N603">
        <f t="shared" si="32"/>
        <v>1.9070000000000042E-3</v>
      </c>
      <c r="T603">
        <f t="shared" si="33"/>
        <v>0.99990699999999999</v>
      </c>
    </row>
    <row r="604" spans="2:20">
      <c r="B604" s="69">
        <v>1.7923000000000001E-2</v>
      </c>
      <c r="C604" s="69">
        <v>0.10012699999999999</v>
      </c>
      <c r="N604">
        <f t="shared" si="32"/>
        <v>1.8730000000000118E-3</v>
      </c>
      <c r="T604">
        <f t="shared" si="33"/>
        <v>0.99987300000000001</v>
      </c>
    </row>
    <row r="605" spans="2:20">
      <c r="B605" s="69">
        <v>1.8360999999999999E-2</v>
      </c>
      <c r="C605" s="69">
        <v>0.100161</v>
      </c>
      <c r="N605">
        <f t="shared" si="32"/>
        <v>1.8390000000000056E-3</v>
      </c>
      <c r="T605">
        <f t="shared" si="33"/>
        <v>0.99983900000000003</v>
      </c>
    </row>
    <row r="606" spans="2:20">
      <c r="B606" s="69">
        <v>1.8800000000000001E-2</v>
      </c>
      <c r="C606" s="69">
        <v>0.10019400000000001</v>
      </c>
      <c r="N606">
        <f t="shared" si="32"/>
        <v>1.8060000000000003E-3</v>
      </c>
      <c r="T606">
        <f t="shared" si="33"/>
        <v>0.99980599999999997</v>
      </c>
    </row>
    <row r="607" spans="2:20">
      <c r="B607" s="69">
        <v>1.924E-2</v>
      </c>
      <c r="C607" s="69">
        <v>0.100228</v>
      </c>
      <c r="N607">
        <f t="shared" si="32"/>
        <v>1.7720000000000079E-3</v>
      </c>
      <c r="T607">
        <f t="shared" si="33"/>
        <v>0.99977199999999999</v>
      </c>
    </row>
    <row r="608" spans="2:20">
      <c r="B608" s="69">
        <v>1.968E-2</v>
      </c>
      <c r="C608" s="69">
        <v>0.100261</v>
      </c>
      <c r="N608">
        <f t="shared" si="32"/>
        <v>1.7390000000000027E-3</v>
      </c>
      <c r="T608">
        <f t="shared" si="33"/>
        <v>0.99973900000000004</v>
      </c>
    </row>
    <row r="609" spans="2:20">
      <c r="B609" s="69">
        <v>2.0119999999999999E-2</v>
      </c>
      <c r="C609" s="69">
        <v>0.10029399999999999</v>
      </c>
      <c r="N609">
        <f t="shared" si="32"/>
        <v>1.7060000000000113E-3</v>
      </c>
      <c r="T609">
        <f t="shared" si="33"/>
        <v>0.99970599999999998</v>
      </c>
    </row>
    <row r="610" spans="2:20">
      <c r="B610" s="69">
        <v>2.0559999999999998E-2</v>
      </c>
      <c r="C610" s="69">
        <v>0.100326</v>
      </c>
      <c r="N610">
        <f t="shared" si="32"/>
        <v>1.6740000000000071E-3</v>
      </c>
      <c r="T610">
        <f t="shared" si="33"/>
        <v>0.99967399999999995</v>
      </c>
    </row>
    <row r="611" spans="2:20">
      <c r="B611" s="69">
        <v>2.1000999999999999E-2</v>
      </c>
      <c r="C611" s="69">
        <v>0.100358</v>
      </c>
      <c r="N611">
        <f t="shared" si="32"/>
        <v>1.6420000000000028E-3</v>
      </c>
      <c r="T611">
        <f t="shared" si="33"/>
        <v>0.99964200000000003</v>
      </c>
    </row>
    <row r="612" spans="2:20">
      <c r="B612" s="69">
        <v>2.1441999999999999E-2</v>
      </c>
      <c r="C612" s="69">
        <v>0.10038999999999999</v>
      </c>
      <c r="N612">
        <f t="shared" si="32"/>
        <v>1.6100000000000125E-3</v>
      </c>
      <c r="T612">
        <f t="shared" si="33"/>
        <v>0.99961</v>
      </c>
    </row>
    <row r="613" spans="2:20">
      <c r="B613" s="69">
        <v>2.1883E-2</v>
      </c>
      <c r="C613" s="69">
        <v>0.100421</v>
      </c>
      <c r="N613">
        <f t="shared" si="32"/>
        <v>1.5790000000000092E-3</v>
      </c>
      <c r="T613">
        <f t="shared" si="33"/>
        <v>0.999579</v>
      </c>
    </row>
    <row r="614" spans="2:20">
      <c r="B614" s="69">
        <v>2.2325000000000001E-2</v>
      </c>
      <c r="C614" s="69">
        <v>0.100452</v>
      </c>
      <c r="N614">
        <f t="shared" si="32"/>
        <v>1.548000000000006E-3</v>
      </c>
      <c r="T614">
        <f t="shared" si="33"/>
        <v>0.99954799999999999</v>
      </c>
    </row>
    <row r="615" spans="2:20">
      <c r="B615" s="69">
        <v>2.2766999999999999E-2</v>
      </c>
      <c r="C615" s="69">
        <v>0.100482</v>
      </c>
      <c r="N615">
        <f t="shared" si="32"/>
        <v>1.5180000000000037E-3</v>
      </c>
      <c r="T615">
        <f t="shared" si="33"/>
        <v>0.99951800000000002</v>
      </c>
    </row>
    <row r="616" spans="2:20">
      <c r="B616" s="69">
        <v>2.3209E-2</v>
      </c>
      <c r="C616" s="69">
        <v>0.100512</v>
      </c>
      <c r="N616">
        <f t="shared" si="32"/>
        <v>1.4880000000000015E-3</v>
      </c>
      <c r="T616">
        <f t="shared" si="33"/>
        <v>0.99948800000000004</v>
      </c>
    </row>
    <row r="617" spans="2:20">
      <c r="B617" s="69">
        <v>2.3650999999999998E-2</v>
      </c>
      <c r="C617" s="69">
        <v>0.10054200000000001</v>
      </c>
      <c r="N617">
        <f t="shared" si="32"/>
        <v>1.4579999999999992E-3</v>
      </c>
      <c r="T617">
        <f t="shared" si="33"/>
        <v>0.99945799999999996</v>
      </c>
    </row>
    <row r="618" spans="2:20">
      <c r="B618" s="69">
        <v>2.4094000000000001E-2</v>
      </c>
      <c r="C618" s="69">
        <v>0.10057000000000001</v>
      </c>
      <c r="N618">
        <f t="shared" si="32"/>
        <v>1.429999999999999E-3</v>
      </c>
      <c r="T618">
        <f t="shared" si="33"/>
        <v>0.99943000000000004</v>
      </c>
    </row>
    <row r="619" spans="2:20">
      <c r="B619" s="69">
        <v>2.4535999999999999E-2</v>
      </c>
      <c r="C619" s="69">
        <v>0.10059800000000001</v>
      </c>
      <c r="N619">
        <f t="shared" si="32"/>
        <v>1.4019999999999987E-3</v>
      </c>
      <c r="T619">
        <f t="shared" si="33"/>
        <v>0.99940200000000001</v>
      </c>
    </row>
    <row r="620" spans="2:20">
      <c r="B620" s="69">
        <v>2.4979000000000001E-2</v>
      </c>
      <c r="C620" s="69">
        <v>0.10062599999999999</v>
      </c>
      <c r="N620">
        <f t="shared" si="32"/>
        <v>1.3740000000000124E-3</v>
      </c>
      <c r="T620">
        <f t="shared" si="33"/>
        <v>0.99937399999999998</v>
      </c>
    </row>
    <row r="621" spans="2:20">
      <c r="B621" s="69">
        <v>2.5422E-2</v>
      </c>
      <c r="C621" s="69">
        <v>0.10065300000000001</v>
      </c>
      <c r="N621">
        <f t="shared" si="32"/>
        <v>1.3469999999999992E-3</v>
      </c>
      <c r="T621">
        <f t="shared" si="33"/>
        <v>0.99934699999999999</v>
      </c>
    </row>
    <row r="622" spans="2:20">
      <c r="B622" s="69">
        <v>2.5864999999999999E-2</v>
      </c>
      <c r="C622" s="69">
        <v>0.100679</v>
      </c>
      <c r="N622">
        <f t="shared" si="32"/>
        <v>1.321000000000001E-3</v>
      </c>
      <c r="T622">
        <f t="shared" si="33"/>
        <v>0.99932100000000001</v>
      </c>
    </row>
    <row r="623" spans="2:20">
      <c r="B623" s="69">
        <v>2.6308000000000002E-2</v>
      </c>
      <c r="C623" s="69">
        <v>0.100705</v>
      </c>
      <c r="N623">
        <f t="shared" si="32"/>
        <v>1.2950000000000027E-3</v>
      </c>
      <c r="T623">
        <f t="shared" si="33"/>
        <v>0.99929500000000004</v>
      </c>
    </row>
    <row r="624" spans="2:20">
      <c r="B624" s="69">
        <v>2.6752000000000001E-2</v>
      </c>
      <c r="C624" s="69">
        <v>0.10073</v>
      </c>
      <c r="N624">
        <f t="shared" si="32"/>
        <v>1.2700000000000055E-3</v>
      </c>
      <c r="T624">
        <f t="shared" si="33"/>
        <v>0.99926999999999999</v>
      </c>
    </row>
    <row r="625" spans="2:20">
      <c r="B625" s="69">
        <v>2.7195E-2</v>
      </c>
      <c r="C625" s="69">
        <v>0.100755</v>
      </c>
      <c r="N625">
        <f t="shared" si="32"/>
        <v>1.2450000000000083E-3</v>
      </c>
      <c r="T625">
        <f t="shared" si="33"/>
        <v>0.99924500000000005</v>
      </c>
    </row>
    <row r="626" spans="2:20">
      <c r="B626" s="69">
        <v>2.7637999999999999E-2</v>
      </c>
      <c r="C626" s="69">
        <v>0.10077899999999999</v>
      </c>
      <c r="N626">
        <f t="shared" si="32"/>
        <v>1.221000000000012E-3</v>
      </c>
      <c r="T626">
        <f t="shared" si="33"/>
        <v>0.99922100000000003</v>
      </c>
    </row>
    <row r="627" spans="2:20">
      <c r="B627" s="69">
        <v>2.8080999999999998E-2</v>
      </c>
      <c r="C627" s="69">
        <v>0.100802</v>
      </c>
      <c r="N627">
        <f t="shared" si="32"/>
        <v>1.1980000000000029E-3</v>
      </c>
      <c r="T627">
        <f t="shared" si="33"/>
        <v>0.99919800000000003</v>
      </c>
    </row>
    <row r="628" spans="2:20">
      <c r="B628" s="69">
        <v>2.8524000000000001E-2</v>
      </c>
      <c r="C628" s="69">
        <v>0.100824</v>
      </c>
      <c r="N628">
        <f t="shared" si="32"/>
        <v>1.1760000000000086E-3</v>
      </c>
      <c r="T628">
        <f t="shared" si="33"/>
        <v>0.99917600000000006</v>
      </c>
    </row>
    <row r="629" spans="2:20">
      <c r="B629" s="69">
        <v>2.8967E-2</v>
      </c>
      <c r="C629" s="69">
        <v>0.10084600000000001</v>
      </c>
      <c r="N629">
        <f t="shared" si="32"/>
        <v>1.1540000000000005E-3</v>
      </c>
      <c r="T629">
        <f t="shared" si="33"/>
        <v>0.99915399999999999</v>
      </c>
    </row>
    <row r="630" spans="2:20">
      <c r="B630" s="69">
        <v>2.9409999999999999E-2</v>
      </c>
      <c r="C630" s="69">
        <v>0.100867</v>
      </c>
      <c r="N630">
        <f t="shared" si="32"/>
        <v>1.1330000000000073E-3</v>
      </c>
      <c r="T630">
        <f t="shared" si="33"/>
        <v>0.99913300000000005</v>
      </c>
    </row>
    <row r="631" spans="2:20">
      <c r="B631" s="69">
        <v>2.9853000000000001E-2</v>
      </c>
      <c r="C631" s="69">
        <v>0.10088800000000001</v>
      </c>
      <c r="N631">
        <f t="shared" si="32"/>
        <v>1.1120000000000001E-3</v>
      </c>
      <c r="T631">
        <f t="shared" si="33"/>
        <v>0.999112</v>
      </c>
    </row>
    <row r="632" spans="2:20">
      <c r="B632" s="69">
        <v>3.0296E-2</v>
      </c>
      <c r="C632" s="69">
        <v>0.100908</v>
      </c>
      <c r="N632">
        <f t="shared" si="32"/>
        <v>1.0920000000000079E-3</v>
      </c>
      <c r="T632">
        <f t="shared" si="33"/>
        <v>0.99909199999999998</v>
      </c>
    </row>
    <row r="633" spans="2:20">
      <c r="B633" s="69">
        <v>3.0738000000000001E-2</v>
      </c>
      <c r="C633" s="69">
        <v>0.100927</v>
      </c>
      <c r="N633">
        <f t="shared" si="32"/>
        <v>1.0730000000000028E-3</v>
      </c>
      <c r="T633">
        <f t="shared" si="33"/>
        <v>0.99907299999999999</v>
      </c>
    </row>
    <row r="634" spans="2:20">
      <c r="B634" s="69">
        <v>3.1179999999999999E-2</v>
      </c>
      <c r="C634" s="69">
        <v>0.10094500000000001</v>
      </c>
      <c r="N634">
        <f t="shared" si="32"/>
        <v>1.0549999999999986E-3</v>
      </c>
      <c r="T634">
        <f t="shared" si="33"/>
        <v>0.99905500000000003</v>
      </c>
    </row>
    <row r="635" spans="2:20">
      <c r="B635" s="69">
        <v>3.1621999999999997E-2</v>
      </c>
      <c r="C635" s="69">
        <v>0.100963</v>
      </c>
      <c r="N635">
        <f t="shared" si="32"/>
        <v>1.0370000000000084E-3</v>
      </c>
      <c r="T635">
        <f t="shared" si="33"/>
        <v>0.99903699999999995</v>
      </c>
    </row>
    <row r="636" spans="2:20">
      <c r="B636" s="69">
        <v>3.2063000000000001E-2</v>
      </c>
      <c r="C636" s="69">
        <v>0.100981</v>
      </c>
      <c r="N636">
        <f t="shared" si="32"/>
        <v>1.0190000000000043E-3</v>
      </c>
      <c r="T636">
        <f t="shared" si="33"/>
        <v>0.99901899999999999</v>
      </c>
    </row>
    <row r="637" spans="2:20">
      <c r="B637" s="69">
        <v>3.2504999999999999E-2</v>
      </c>
      <c r="C637" s="69">
        <v>0.100997</v>
      </c>
      <c r="N637">
        <f t="shared" si="32"/>
        <v>1.0030000000000022E-3</v>
      </c>
      <c r="T637">
        <f t="shared" si="33"/>
        <v>0.99900299999999997</v>
      </c>
    </row>
    <row r="638" spans="2:20">
      <c r="B638" s="69">
        <v>3.2945000000000002E-2</v>
      </c>
      <c r="C638" s="69">
        <v>0.10101300000000001</v>
      </c>
      <c r="N638">
        <f t="shared" si="32"/>
        <v>9.8700000000000003E-4</v>
      </c>
      <c r="T638">
        <f t="shared" si="33"/>
        <v>0.99898699999999996</v>
      </c>
    </row>
    <row r="639" spans="2:20">
      <c r="B639" s="69">
        <v>3.3385999999999999E-2</v>
      </c>
      <c r="C639" s="69">
        <v>0.10102899999999999</v>
      </c>
      <c r="N639">
        <f t="shared" si="32"/>
        <v>9.7100000000001178E-4</v>
      </c>
      <c r="T639">
        <f t="shared" si="33"/>
        <v>0.99897100000000005</v>
      </c>
    </row>
    <row r="640" spans="2:20">
      <c r="B640" s="69">
        <v>3.3826000000000002E-2</v>
      </c>
      <c r="C640" s="69">
        <v>0.10104299999999999</v>
      </c>
      <c r="N640">
        <f t="shared" si="32"/>
        <v>9.5700000000001166E-4</v>
      </c>
      <c r="T640">
        <f t="shared" si="33"/>
        <v>0.99895699999999998</v>
      </c>
    </row>
    <row r="641" spans="2:20">
      <c r="B641" s="69">
        <v>3.4264999999999997E-2</v>
      </c>
      <c r="C641" s="69">
        <v>0.10105699999999999</v>
      </c>
      <c r="N641">
        <f t="shared" si="32"/>
        <v>9.4300000000001154E-4</v>
      </c>
      <c r="T641">
        <f t="shared" si="33"/>
        <v>0.99894300000000003</v>
      </c>
    </row>
    <row r="642" spans="2:20">
      <c r="B642" s="69">
        <v>3.4703999999999999E-2</v>
      </c>
      <c r="C642" s="69">
        <v>0.10107099999999999</v>
      </c>
      <c r="N642">
        <f t="shared" si="32"/>
        <v>9.2900000000001141E-4</v>
      </c>
      <c r="T642">
        <f t="shared" si="33"/>
        <v>0.99892899999999996</v>
      </c>
    </row>
    <row r="643" spans="2:20">
      <c r="B643" s="69">
        <v>3.5143000000000001E-2</v>
      </c>
      <c r="C643" s="69">
        <v>0.10108399999999999</v>
      </c>
      <c r="N643">
        <f t="shared" si="32"/>
        <v>9.1600000000001229E-4</v>
      </c>
      <c r="T643">
        <f t="shared" si="33"/>
        <v>0.99891600000000003</v>
      </c>
    </row>
    <row r="644" spans="2:20">
      <c r="B644" s="69">
        <v>3.5580000000000001E-2</v>
      </c>
      <c r="C644" s="69">
        <v>0.10109600000000001</v>
      </c>
      <c r="N644">
        <f t="shared" si="32"/>
        <v>9.0400000000000029E-4</v>
      </c>
      <c r="T644">
        <f t="shared" si="33"/>
        <v>0.99890400000000001</v>
      </c>
    </row>
    <row r="645" spans="2:20">
      <c r="B645" s="69">
        <v>3.6018000000000001E-2</v>
      </c>
      <c r="C645" s="69">
        <v>0.101108</v>
      </c>
      <c r="N645">
        <f t="shared" si="32"/>
        <v>8.9200000000000217E-4</v>
      </c>
      <c r="T645">
        <f t="shared" si="33"/>
        <v>0.998892</v>
      </c>
    </row>
    <row r="646" spans="2:20">
      <c r="B646" s="69">
        <v>3.6454E-2</v>
      </c>
      <c r="C646" s="69">
        <v>0.101119</v>
      </c>
      <c r="N646">
        <f t="shared" si="32"/>
        <v>8.8100000000000504E-4</v>
      </c>
      <c r="T646">
        <f t="shared" si="33"/>
        <v>0.99888100000000002</v>
      </c>
    </row>
    <row r="647" spans="2:20">
      <c r="B647" s="69">
        <v>3.6889999999999999E-2</v>
      </c>
      <c r="C647" s="69">
        <v>0.10113</v>
      </c>
      <c r="N647">
        <f t="shared" si="32"/>
        <v>8.7000000000000792E-4</v>
      </c>
      <c r="T647">
        <f t="shared" si="33"/>
        <v>0.99887000000000004</v>
      </c>
    </row>
    <row r="648" spans="2:20">
      <c r="B648" s="69">
        <v>3.7324999999999997E-2</v>
      </c>
      <c r="C648" s="69">
        <v>0.10113999999999999</v>
      </c>
      <c r="N648">
        <f t="shared" si="32"/>
        <v>8.600000000000118E-4</v>
      </c>
      <c r="T648">
        <f t="shared" si="33"/>
        <v>0.99885999999999997</v>
      </c>
    </row>
    <row r="649" spans="2:20">
      <c r="B649" s="69">
        <v>3.7760000000000002E-2</v>
      </c>
      <c r="C649" s="69">
        <v>0.10115</v>
      </c>
      <c r="N649">
        <f t="shared" si="32"/>
        <v>8.500000000000018E-4</v>
      </c>
      <c r="T649">
        <f t="shared" si="33"/>
        <v>0.99885000000000002</v>
      </c>
    </row>
    <row r="650" spans="2:20">
      <c r="B650" s="69">
        <v>3.8192999999999998E-2</v>
      </c>
      <c r="C650" s="69">
        <v>0.101159</v>
      </c>
      <c r="N650">
        <f t="shared" si="32"/>
        <v>8.4100000000000667E-4</v>
      </c>
      <c r="T650">
        <f t="shared" si="33"/>
        <v>0.99884099999999998</v>
      </c>
    </row>
    <row r="651" spans="2:20">
      <c r="B651" s="69">
        <v>3.8626000000000001E-2</v>
      </c>
      <c r="C651" s="69">
        <v>0.10116700000000001</v>
      </c>
      <c r="N651">
        <f t="shared" si="32"/>
        <v>8.3299999999999867E-4</v>
      </c>
      <c r="T651">
        <f t="shared" si="33"/>
        <v>0.99883299999999997</v>
      </c>
    </row>
    <row r="652" spans="2:20">
      <c r="B652" s="69">
        <v>3.9058000000000002E-2</v>
      </c>
      <c r="C652" s="69">
        <v>0.101175</v>
      </c>
      <c r="N652">
        <f t="shared" ref="N652:N675" si="34">$N$458-C652+$N$457</f>
        <v>8.2500000000000455E-4</v>
      </c>
      <c r="T652">
        <f t="shared" si="33"/>
        <v>0.99882499999999996</v>
      </c>
    </row>
    <row r="653" spans="2:20">
      <c r="B653" s="69">
        <v>3.9489000000000003E-2</v>
      </c>
      <c r="C653" s="69">
        <v>0.101183</v>
      </c>
      <c r="N653">
        <f t="shared" si="34"/>
        <v>8.1700000000001043E-4</v>
      </c>
      <c r="T653">
        <f t="shared" ref="T653:T675" si="35">$T$458-C653+$T$457</f>
        <v>0.99881700000000007</v>
      </c>
    </row>
    <row r="654" spans="2:20">
      <c r="B654" s="69">
        <v>3.9919000000000003E-2</v>
      </c>
      <c r="C654" s="69">
        <v>0.10119</v>
      </c>
      <c r="N654">
        <f t="shared" si="34"/>
        <v>8.1000000000000343E-4</v>
      </c>
      <c r="T654">
        <f t="shared" si="35"/>
        <v>0.99880999999999998</v>
      </c>
    </row>
    <row r="655" spans="2:20">
      <c r="B655" s="69">
        <v>4.0348000000000002E-2</v>
      </c>
      <c r="C655" s="69">
        <v>0.101197</v>
      </c>
      <c r="N655">
        <f t="shared" si="34"/>
        <v>8.030000000000103E-4</v>
      </c>
      <c r="T655">
        <f t="shared" si="35"/>
        <v>0.998803</v>
      </c>
    </row>
    <row r="656" spans="2:20">
      <c r="B656" s="69">
        <v>4.0776E-2</v>
      </c>
      <c r="C656" s="69">
        <v>0.101203</v>
      </c>
      <c r="N656">
        <f t="shared" si="34"/>
        <v>7.970000000000043E-4</v>
      </c>
      <c r="T656">
        <f t="shared" si="35"/>
        <v>0.99879700000000005</v>
      </c>
    </row>
    <row r="657" spans="2:20">
      <c r="B657" s="69">
        <v>4.1202999999999997E-2</v>
      </c>
      <c r="C657" s="69">
        <v>0.10120899999999999</v>
      </c>
      <c r="N657">
        <f t="shared" si="34"/>
        <v>7.9100000000001218E-4</v>
      </c>
      <c r="T657">
        <f t="shared" si="35"/>
        <v>0.99879099999999998</v>
      </c>
    </row>
    <row r="658" spans="2:20">
      <c r="B658" s="69">
        <v>4.1628999999999999E-2</v>
      </c>
      <c r="C658" s="69">
        <v>0.101214</v>
      </c>
      <c r="N658">
        <f t="shared" si="34"/>
        <v>7.8600000000000718E-4</v>
      </c>
      <c r="T658">
        <f t="shared" si="35"/>
        <v>0.99878599999999995</v>
      </c>
    </row>
    <row r="659" spans="2:20">
      <c r="B659" s="69">
        <v>4.2053E-2</v>
      </c>
      <c r="C659" s="69">
        <v>0.101219</v>
      </c>
      <c r="N659">
        <f t="shared" si="34"/>
        <v>7.8100000000000218E-4</v>
      </c>
      <c r="T659">
        <f t="shared" si="35"/>
        <v>0.99878100000000003</v>
      </c>
    </row>
    <row r="660" spans="2:20">
      <c r="B660" s="69">
        <v>4.2477000000000001E-2</v>
      </c>
      <c r="C660" s="69">
        <v>0.10122399999999999</v>
      </c>
      <c r="N660">
        <f t="shared" si="34"/>
        <v>7.7600000000001106E-4</v>
      </c>
      <c r="T660">
        <f t="shared" si="35"/>
        <v>0.998776</v>
      </c>
    </row>
    <row r="661" spans="2:20">
      <c r="B661" s="69">
        <v>4.2899E-2</v>
      </c>
      <c r="C661" s="69">
        <v>0.101228</v>
      </c>
      <c r="N661">
        <f t="shared" si="34"/>
        <v>7.7200000000000706E-4</v>
      </c>
      <c r="T661">
        <f t="shared" si="35"/>
        <v>0.99877199999999999</v>
      </c>
    </row>
    <row r="662" spans="2:20">
      <c r="B662" s="69">
        <v>4.3320999999999998E-2</v>
      </c>
      <c r="C662" s="69">
        <v>0.101232</v>
      </c>
      <c r="N662">
        <f t="shared" si="34"/>
        <v>7.6800000000000306E-4</v>
      </c>
      <c r="T662">
        <f t="shared" si="35"/>
        <v>0.99876799999999999</v>
      </c>
    </row>
    <row r="663" spans="2:20">
      <c r="B663" s="69">
        <v>4.3741000000000002E-2</v>
      </c>
      <c r="C663" s="69">
        <v>0.10123500000000001</v>
      </c>
      <c r="N663">
        <f t="shared" si="34"/>
        <v>7.6500000000000005E-4</v>
      </c>
      <c r="T663">
        <f t="shared" si="35"/>
        <v>0.99876500000000001</v>
      </c>
    </row>
    <row r="664" spans="2:20">
      <c r="B664" s="69">
        <v>4.4158999999999997E-2</v>
      </c>
      <c r="C664" s="69">
        <v>0.101239</v>
      </c>
      <c r="N664">
        <f t="shared" si="34"/>
        <v>7.6100000000000993E-4</v>
      </c>
      <c r="T664">
        <f t="shared" si="35"/>
        <v>0.99876100000000001</v>
      </c>
    </row>
    <row r="665" spans="2:20">
      <c r="B665" s="69">
        <v>4.4576999999999999E-2</v>
      </c>
      <c r="C665" s="69">
        <v>0.101241</v>
      </c>
      <c r="N665">
        <f t="shared" si="34"/>
        <v>7.5900000000000793E-4</v>
      </c>
      <c r="T665">
        <f t="shared" si="35"/>
        <v>0.99875899999999995</v>
      </c>
    </row>
    <row r="666" spans="2:20">
      <c r="B666" s="69">
        <v>4.4992999999999998E-2</v>
      </c>
      <c r="C666" s="69">
        <v>0.101244</v>
      </c>
      <c r="N666">
        <f t="shared" si="34"/>
        <v>7.5600000000000493E-4</v>
      </c>
      <c r="T666">
        <f t="shared" si="35"/>
        <v>0.99875599999999998</v>
      </c>
    </row>
    <row r="667" spans="2:20">
      <c r="B667" s="69">
        <v>4.5407000000000003E-2</v>
      </c>
      <c r="C667" s="69">
        <v>0.101246</v>
      </c>
      <c r="N667">
        <f t="shared" si="34"/>
        <v>7.5400000000000293E-4</v>
      </c>
      <c r="T667">
        <f t="shared" si="35"/>
        <v>0.99875400000000003</v>
      </c>
    </row>
    <row r="668" spans="2:20">
      <c r="B668" s="69">
        <v>4.5821000000000001E-2</v>
      </c>
      <c r="C668" s="69">
        <v>0.101248</v>
      </c>
      <c r="N668">
        <f t="shared" si="34"/>
        <v>7.5200000000000093E-4</v>
      </c>
      <c r="T668">
        <f t="shared" si="35"/>
        <v>0.99875199999999997</v>
      </c>
    </row>
    <row r="669" spans="2:20">
      <c r="B669" s="69">
        <v>4.6233000000000003E-2</v>
      </c>
      <c r="C669" s="69">
        <v>0.10125000000000001</v>
      </c>
      <c r="N669">
        <f t="shared" si="34"/>
        <v>7.4999999999999893E-4</v>
      </c>
      <c r="T669">
        <f t="shared" si="35"/>
        <v>0.99875000000000003</v>
      </c>
    </row>
    <row r="670" spans="2:20">
      <c r="B670" s="69">
        <v>4.6642999999999997E-2</v>
      </c>
      <c r="C670" s="69">
        <v>0.10125099999999999</v>
      </c>
      <c r="N670">
        <f t="shared" si="34"/>
        <v>7.4900000000001181E-4</v>
      </c>
      <c r="T670">
        <f t="shared" si="35"/>
        <v>0.998749</v>
      </c>
    </row>
    <row r="671" spans="2:20">
      <c r="B671" s="69">
        <v>4.7051999999999997E-2</v>
      </c>
      <c r="C671" s="69">
        <v>0.10125199999999999</v>
      </c>
      <c r="N671">
        <f t="shared" si="34"/>
        <v>7.4800000000001081E-4</v>
      </c>
      <c r="T671">
        <f t="shared" si="35"/>
        <v>0.99874799999999997</v>
      </c>
    </row>
    <row r="672" spans="2:20">
      <c r="B672" s="69">
        <v>4.7459000000000001E-2</v>
      </c>
      <c r="C672" s="69">
        <v>0.101253</v>
      </c>
      <c r="N672">
        <f t="shared" si="34"/>
        <v>7.4700000000000981E-4</v>
      </c>
      <c r="T672">
        <f t="shared" si="35"/>
        <v>0.99874700000000005</v>
      </c>
    </row>
    <row r="673" spans="2:20">
      <c r="B673" s="69">
        <v>4.7864999999999998E-2</v>
      </c>
      <c r="C673" s="69">
        <v>0.101254</v>
      </c>
      <c r="N673">
        <f t="shared" si="34"/>
        <v>7.4600000000000881E-4</v>
      </c>
      <c r="T673">
        <f t="shared" si="35"/>
        <v>0.99874600000000002</v>
      </c>
    </row>
    <row r="674" spans="2:20">
      <c r="B674" s="69">
        <v>4.8268999999999999E-2</v>
      </c>
      <c r="C674" s="69">
        <v>0.101254</v>
      </c>
      <c r="N674">
        <f t="shared" si="34"/>
        <v>7.4600000000000881E-4</v>
      </c>
      <c r="T674">
        <f t="shared" si="35"/>
        <v>0.99874600000000002</v>
      </c>
    </row>
    <row r="675" spans="2:20">
      <c r="B675" s="69">
        <v>4.8672E-2</v>
      </c>
      <c r="C675" s="69">
        <v>0.101254</v>
      </c>
      <c r="N675">
        <f t="shared" si="34"/>
        <v>7.4600000000000881E-4</v>
      </c>
      <c r="T675">
        <f t="shared" si="35"/>
        <v>0.99874600000000002</v>
      </c>
    </row>
    <row r="677" spans="2:20">
      <c r="B677" s="13">
        <v>-5.8000000000000003E-2</v>
      </c>
      <c r="D677" s="13">
        <v>0.10100000000000001</v>
      </c>
      <c r="M677">
        <f t="shared" ref="M677:M740" si="36">$M$458-D677+$M$457</f>
        <v>2.9999999999999992E-3</v>
      </c>
      <c r="S677">
        <f>$S$458-D677+$S$457</f>
        <v>0.3634670050761421</v>
      </c>
    </row>
    <row r="678" spans="2:20">
      <c r="B678" s="13">
        <v>-5.7999000000000002E-2</v>
      </c>
      <c r="D678" s="13">
        <v>0.10100000000000001</v>
      </c>
      <c r="M678">
        <f t="shared" si="36"/>
        <v>2.9999999999999992E-3</v>
      </c>
      <c r="S678">
        <f t="shared" ref="S678:S741" si="37">$S$458-D678+$S$457</f>
        <v>0.3634670050761421</v>
      </c>
    </row>
    <row r="679" spans="2:20">
      <c r="B679" s="13">
        <v>-5.7995999999999999E-2</v>
      </c>
      <c r="D679" s="13">
        <v>0.10100000000000001</v>
      </c>
      <c r="M679">
        <f t="shared" si="36"/>
        <v>2.9999999999999992E-3</v>
      </c>
      <c r="S679">
        <f t="shared" si="37"/>
        <v>0.3634670050761421</v>
      </c>
    </row>
    <row r="680" spans="2:20">
      <c r="B680" s="13">
        <v>-5.799E-2</v>
      </c>
      <c r="D680" s="13">
        <v>0.10100000000000001</v>
      </c>
      <c r="M680">
        <f t="shared" si="36"/>
        <v>2.9999999999999992E-3</v>
      </c>
      <c r="S680">
        <f t="shared" si="37"/>
        <v>0.3634670050761421</v>
      </c>
    </row>
    <row r="681" spans="2:20">
      <c r="B681" s="13">
        <v>-5.7983E-2</v>
      </c>
      <c r="D681" s="13">
        <v>0.10100000000000001</v>
      </c>
      <c r="M681">
        <f t="shared" si="36"/>
        <v>2.9999999999999992E-3</v>
      </c>
      <c r="S681">
        <f t="shared" si="37"/>
        <v>0.3634670050761421</v>
      </c>
    </row>
    <row r="682" spans="2:20">
      <c r="B682" s="13">
        <v>-5.7972999999999997E-2</v>
      </c>
      <c r="D682" s="13">
        <v>0.10099900000000001</v>
      </c>
      <c r="M682">
        <f t="shared" si="36"/>
        <v>3.0010000000000002E-3</v>
      </c>
      <c r="S682">
        <f t="shared" si="37"/>
        <v>0.36346800507614208</v>
      </c>
    </row>
    <row r="683" spans="2:20">
      <c r="B683" s="13">
        <v>-5.7960999999999999E-2</v>
      </c>
      <c r="D683" s="13">
        <v>0.10099900000000001</v>
      </c>
      <c r="M683">
        <f t="shared" si="36"/>
        <v>3.0010000000000002E-3</v>
      </c>
      <c r="S683">
        <f t="shared" si="37"/>
        <v>0.36346800507614208</v>
      </c>
    </row>
    <row r="684" spans="2:20">
      <c r="B684" s="13">
        <v>-5.7946999999999999E-2</v>
      </c>
      <c r="D684" s="13">
        <v>0.10099900000000001</v>
      </c>
      <c r="M684">
        <f t="shared" si="36"/>
        <v>3.0010000000000002E-3</v>
      </c>
      <c r="S684">
        <f t="shared" si="37"/>
        <v>0.36346800507614208</v>
      </c>
    </row>
    <row r="685" spans="2:20">
      <c r="B685" s="13">
        <v>-5.7931000000000003E-2</v>
      </c>
      <c r="D685" s="13">
        <v>0.100998</v>
      </c>
      <c r="M685">
        <f t="shared" si="36"/>
        <v>3.0020000000000012E-3</v>
      </c>
      <c r="S685">
        <f t="shared" si="37"/>
        <v>0.3634690050761421</v>
      </c>
    </row>
    <row r="686" spans="2:20">
      <c r="B686" s="13">
        <v>-5.7912999999999999E-2</v>
      </c>
      <c r="D686" s="13">
        <v>0.100998</v>
      </c>
      <c r="M686">
        <f t="shared" si="36"/>
        <v>3.0020000000000012E-3</v>
      </c>
      <c r="S686">
        <f t="shared" si="37"/>
        <v>0.3634690050761421</v>
      </c>
    </row>
    <row r="687" spans="2:20">
      <c r="B687" s="13">
        <v>-5.7891999999999999E-2</v>
      </c>
      <c r="D687" s="13">
        <v>0.100998</v>
      </c>
      <c r="M687">
        <f t="shared" si="36"/>
        <v>3.0020000000000012E-3</v>
      </c>
      <c r="S687">
        <f t="shared" si="37"/>
        <v>0.3634690050761421</v>
      </c>
    </row>
    <row r="688" spans="2:20">
      <c r="B688" s="13">
        <v>-5.7869999999999998E-2</v>
      </c>
      <c r="D688" s="13">
        <v>0.100997</v>
      </c>
      <c r="M688">
        <f t="shared" si="36"/>
        <v>3.0030000000000022E-3</v>
      </c>
      <c r="S688">
        <f t="shared" si="37"/>
        <v>0.36347000507614213</v>
      </c>
    </row>
    <row r="689" spans="2:19">
      <c r="B689" s="13">
        <v>-5.7845000000000001E-2</v>
      </c>
      <c r="D689" s="13">
        <v>0.100996</v>
      </c>
      <c r="M689">
        <f t="shared" si="36"/>
        <v>3.0040000000000032E-3</v>
      </c>
      <c r="S689">
        <f t="shared" si="37"/>
        <v>0.36347100507614211</v>
      </c>
    </row>
    <row r="690" spans="2:19">
      <c r="B690" s="13">
        <v>-5.7818000000000001E-2</v>
      </c>
      <c r="D690" s="13">
        <v>0.100996</v>
      </c>
      <c r="M690">
        <f t="shared" si="36"/>
        <v>3.0040000000000032E-3</v>
      </c>
      <c r="S690">
        <f t="shared" si="37"/>
        <v>0.36347100507614211</v>
      </c>
    </row>
    <row r="691" spans="2:19">
      <c r="B691" s="13">
        <v>-5.7789E-2</v>
      </c>
      <c r="D691" s="13">
        <v>0.100995</v>
      </c>
      <c r="M691">
        <f t="shared" si="36"/>
        <v>3.0050000000000042E-3</v>
      </c>
      <c r="S691">
        <f t="shared" si="37"/>
        <v>0.36347200507614208</v>
      </c>
    </row>
    <row r="692" spans="2:19">
      <c r="B692" s="13">
        <v>-5.7757999999999997E-2</v>
      </c>
      <c r="D692" s="13">
        <v>0.100994</v>
      </c>
      <c r="M692">
        <f t="shared" si="36"/>
        <v>3.0060000000000052E-3</v>
      </c>
      <c r="S692">
        <f t="shared" si="37"/>
        <v>0.36347300507614211</v>
      </c>
    </row>
    <row r="693" spans="2:19">
      <c r="B693" s="13">
        <v>-5.7723999999999998E-2</v>
      </c>
      <c r="D693" s="13">
        <v>0.100994</v>
      </c>
      <c r="M693">
        <f t="shared" si="36"/>
        <v>3.0060000000000052E-3</v>
      </c>
      <c r="S693">
        <f t="shared" si="37"/>
        <v>0.36347300507614211</v>
      </c>
    </row>
    <row r="694" spans="2:19">
      <c r="B694" s="13">
        <v>-5.7688999999999997E-2</v>
      </c>
      <c r="D694" s="13">
        <v>0.100993</v>
      </c>
      <c r="M694">
        <f t="shared" si="36"/>
        <v>3.0070000000000062E-3</v>
      </c>
      <c r="S694">
        <f t="shared" si="37"/>
        <v>0.36347400507614214</v>
      </c>
    </row>
    <row r="695" spans="2:19">
      <c r="B695" s="13">
        <v>-5.7651000000000001E-2</v>
      </c>
      <c r="D695" s="13">
        <v>0.100992</v>
      </c>
      <c r="M695">
        <f t="shared" si="36"/>
        <v>3.0080000000000072E-3</v>
      </c>
      <c r="S695">
        <f t="shared" si="37"/>
        <v>0.36347500507614211</v>
      </c>
    </row>
    <row r="696" spans="2:19">
      <c r="B696" s="13">
        <v>-5.7611000000000002E-2</v>
      </c>
      <c r="D696" s="13">
        <v>0.100991</v>
      </c>
      <c r="M696">
        <f t="shared" si="36"/>
        <v>3.0090000000000082E-3</v>
      </c>
      <c r="S696">
        <f t="shared" si="37"/>
        <v>0.36347600507614208</v>
      </c>
    </row>
    <row r="697" spans="2:19">
      <c r="B697" s="13">
        <v>-5.7569000000000002E-2</v>
      </c>
      <c r="D697" s="13">
        <v>0.10099</v>
      </c>
      <c r="M697">
        <f t="shared" si="36"/>
        <v>3.0100000000000092E-3</v>
      </c>
      <c r="S697">
        <f t="shared" si="37"/>
        <v>0.36347700507614211</v>
      </c>
    </row>
    <row r="698" spans="2:19">
      <c r="B698" s="13">
        <v>-5.7525E-2</v>
      </c>
      <c r="D698" s="13">
        <v>0.100989</v>
      </c>
      <c r="M698">
        <f t="shared" si="36"/>
        <v>3.0110000000000102E-3</v>
      </c>
      <c r="S698">
        <f t="shared" si="37"/>
        <v>0.36347800507614214</v>
      </c>
    </row>
    <row r="699" spans="2:19">
      <c r="B699" s="13">
        <v>-5.7479000000000002E-2</v>
      </c>
      <c r="D699" s="13">
        <v>0.10098799999999999</v>
      </c>
      <c r="M699">
        <f t="shared" si="36"/>
        <v>3.0120000000000112E-3</v>
      </c>
      <c r="S699">
        <f t="shared" si="37"/>
        <v>0.36347900507614211</v>
      </c>
    </row>
    <row r="700" spans="2:19">
      <c r="B700" s="13">
        <v>-5.7431000000000003E-2</v>
      </c>
      <c r="D700" s="13">
        <v>0.10098699999999999</v>
      </c>
      <c r="M700">
        <f t="shared" si="36"/>
        <v>3.0130000000000122E-3</v>
      </c>
      <c r="S700">
        <f t="shared" si="37"/>
        <v>0.36348000507614209</v>
      </c>
    </row>
    <row r="701" spans="2:19">
      <c r="B701" s="13">
        <v>-5.738E-2</v>
      </c>
      <c r="D701" s="13">
        <v>0.10098600000000001</v>
      </c>
      <c r="M701">
        <f t="shared" si="36"/>
        <v>3.0139999999999993E-3</v>
      </c>
      <c r="S701">
        <f t="shared" si="37"/>
        <v>0.36348100507614212</v>
      </c>
    </row>
    <row r="702" spans="2:19">
      <c r="B702" s="13">
        <v>-5.7327999999999997E-2</v>
      </c>
      <c r="D702" s="13">
        <v>0.100984</v>
      </c>
      <c r="M702">
        <f t="shared" si="36"/>
        <v>3.0160000000000013E-3</v>
      </c>
      <c r="S702">
        <f t="shared" si="37"/>
        <v>0.36348300507614212</v>
      </c>
    </row>
    <row r="703" spans="2:19">
      <c r="B703" s="13">
        <v>-5.7272999999999998E-2</v>
      </c>
      <c r="D703" s="13">
        <v>0.100983</v>
      </c>
      <c r="M703">
        <f t="shared" si="36"/>
        <v>3.0170000000000023E-3</v>
      </c>
      <c r="S703">
        <f t="shared" si="37"/>
        <v>0.36348400507614209</v>
      </c>
    </row>
    <row r="704" spans="2:19">
      <c r="B704" s="13">
        <v>-5.7216000000000003E-2</v>
      </c>
      <c r="D704" s="13">
        <v>0.100982</v>
      </c>
      <c r="M704">
        <f t="shared" si="36"/>
        <v>3.0180000000000033E-3</v>
      </c>
      <c r="S704">
        <f t="shared" si="37"/>
        <v>0.36348500507614212</v>
      </c>
    </row>
    <row r="705" spans="2:19">
      <c r="B705" s="13">
        <v>-5.7156999999999999E-2</v>
      </c>
      <c r="D705" s="13">
        <v>0.10098</v>
      </c>
      <c r="M705">
        <f t="shared" si="36"/>
        <v>3.0200000000000053E-3</v>
      </c>
      <c r="S705">
        <f t="shared" si="37"/>
        <v>0.36348700507614212</v>
      </c>
    </row>
    <row r="706" spans="2:19">
      <c r="B706" s="13">
        <v>-5.7096000000000001E-2</v>
      </c>
      <c r="D706" s="13">
        <v>0.100979</v>
      </c>
      <c r="M706">
        <f t="shared" si="36"/>
        <v>3.0210000000000063E-3</v>
      </c>
      <c r="S706">
        <f t="shared" si="37"/>
        <v>0.3634880050761421</v>
      </c>
    </row>
    <row r="707" spans="2:19">
      <c r="B707" s="13">
        <v>-5.7033E-2</v>
      </c>
      <c r="D707" s="13">
        <v>0.100977</v>
      </c>
      <c r="M707">
        <f t="shared" si="36"/>
        <v>3.0230000000000083E-3</v>
      </c>
      <c r="S707">
        <f t="shared" si="37"/>
        <v>0.3634900050761421</v>
      </c>
    </row>
    <row r="708" spans="2:19">
      <c r="B708" s="13">
        <v>-5.6967999999999998E-2</v>
      </c>
      <c r="D708" s="13">
        <v>0.100976</v>
      </c>
      <c r="M708">
        <f t="shared" si="36"/>
        <v>3.0240000000000093E-3</v>
      </c>
      <c r="S708">
        <f t="shared" si="37"/>
        <v>0.36349100507614213</v>
      </c>
    </row>
    <row r="709" spans="2:19">
      <c r="B709" s="13">
        <v>-5.6899999999999999E-2</v>
      </c>
      <c r="D709" s="13">
        <v>0.10097399999999999</v>
      </c>
      <c r="M709">
        <f t="shared" si="36"/>
        <v>3.0260000000000113E-3</v>
      </c>
      <c r="S709">
        <f t="shared" si="37"/>
        <v>0.36349300507614213</v>
      </c>
    </row>
    <row r="710" spans="2:19">
      <c r="B710" s="13">
        <v>-5.6831E-2</v>
      </c>
      <c r="D710" s="13">
        <v>0.10097299999999999</v>
      </c>
      <c r="M710">
        <f t="shared" si="36"/>
        <v>3.0270000000000123E-3</v>
      </c>
      <c r="S710">
        <f t="shared" si="37"/>
        <v>0.3634940050761421</v>
      </c>
    </row>
    <row r="711" spans="2:19">
      <c r="B711" s="13">
        <v>-5.6758999999999997E-2</v>
      </c>
      <c r="D711" s="13">
        <v>0.10097100000000001</v>
      </c>
      <c r="M711">
        <f t="shared" si="36"/>
        <v>3.0290000000000004E-3</v>
      </c>
      <c r="S711">
        <f t="shared" si="37"/>
        <v>0.3634960050761421</v>
      </c>
    </row>
    <row r="712" spans="2:19">
      <c r="B712" s="13">
        <v>-5.6684999999999999E-2</v>
      </c>
      <c r="D712" s="13">
        <v>0.100969</v>
      </c>
      <c r="M712">
        <f t="shared" si="36"/>
        <v>3.0310000000000024E-3</v>
      </c>
      <c r="S712">
        <f t="shared" si="37"/>
        <v>0.36349800507614211</v>
      </c>
    </row>
    <row r="713" spans="2:19">
      <c r="B713" s="13">
        <v>-5.6610000000000001E-2</v>
      </c>
      <c r="D713" s="13">
        <v>0.100967</v>
      </c>
      <c r="M713">
        <f t="shared" si="36"/>
        <v>3.0330000000000044E-3</v>
      </c>
      <c r="S713">
        <f t="shared" si="37"/>
        <v>0.36350000507614211</v>
      </c>
    </row>
    <row r="714" spans="2:19">
      <c r="B714" s="13">
        <v>-5.6531999999999999E-2</v>
      </c>
      <c r="D714" s="13">
        <v>0.100965</v>
      </c>
      <c r="M714">
        <f t="shared" si="36"/>
        <v>3.0350000000000064E-3</v>
      </c>
      <c r="S714">
        <f t="shared" si="37"/>
        <v>0.36350200507614211</v>
      </c>
    </row>
    <row r="715" spans="2:19">
      <c r="B715" s="13">
        <v>-5.6452000000000002E-2</v>
      </c>
      <c r="D715" s="13">
        <v>0.100963</v>
      </c>
      <c r="M715">
        <f t="shared" si="36"/>
        <v>3.0370000000000084E-3</v>
      </c>
      <c r="S715">
        <f t="shared" si="37"/>
        <v>0.36350400507614211</v>
      </c>
    </row>
    <row r="716" spans="2:19">
      <c r="B716" s="13">
        <v>-5.6369000000000002E-2</v>
      </c>
      <c r="D716" s="13">
        <v>0.100961</v>
      </c>
      <c r="M716">
        <f t="shared" si="36"/>
        <v>3.0390000000000104E-3</v>
      </c>
      <c r="S716">
        <f t="shared" si="37"/>
        <v>0.36350600507614211</v>
      </c>
    </row>
    <row r="717" spans="2:19">
      <c r="B717" s="13">
        <v>-5.6285000000000002E-2</v>
      </c>
      <c r="D717" s="13">
        <v>0.10095899999999999</v>
      </c>
      <c r="M717">
        <f t="shared" si="36"/>
        <v>3.0410000000000124E-3</v>
      </c>
      <c r="S717">
        <f t="shared" si="37"/>
        <v>0.36350800507614212</v>
      </c>
    </row>
    <row r="718" spans="2:19">
      <c r="B718" s="13">
        <v>-5.6198999999999999E-2</v>
      </c>
      <c r="D718" s="13">
        <v>0.10095700000000001</v>
      </c>
      <c r="M718">
        <f t="shared" si="36"/>
        <v>3.0430000000000006E-3</v>
      </c>
      <c r="S718">
        <f t="shared" si="37"/>
        <v>0.36351000507614212</v>
      </c>
    </row>
    <row r="719" spans="2:19">
      <c r="B719" s="13">
        <v>-5.6111000000000001E-2</v>
      </c>
      <c r="D719" s="13">
        <v>0.100955</v>
      </c>
      <c r="M719">
        <f t="shared" si="36"/>
        <v>3.0450000000000026E-3</v>
      </c>
      <c r="S719">
        <f t="shared" si="37"/>
        <v>0.36351200507614212</v>
      </c>
    </row>
    <row r="720" spans="2:19">
      <c r="B720" s="13">
        <v>-5.602E-2</v>
      </c>
      <c r="D720" s="13">
        <v>0.100952</v>
      </c>
      <c r="M720">
        <f t="shared" si="36"/>
        <v>3.0480000000000056E-3</v>
      </c>
      <c r="S720">
        <f t="shared" si="37"/>
        <v>0.36351500507614209</v>
      </c>
    </row>
    <row r="721" spans="2:19">
      <c r="B721" s="13">
        <v>-5.5927999999999999E-2</v>
      </c>
      <c r="D721" s="13">
        <v>0.10095</v>
      </c>
      <c r="M721">
        <f t="shared" si="36"/>
        <v>3.0500000000000076E-3</v>
      </c>
      <c r="S721">
        <f t="shared" si="37"/>
        <v>0.3635170050761421</v>
      </c>
    </row>
    <row r="722" spans="2:19">
      <c r="B722" s="13">
        <v>-5.5833000000000001E-2</v>
      </c>
      <c r="D722" s="13">
        <v>0.100948</v>
      </c>
      <c r="M722">
        <f t="shared" si="36"/>
        <v>3.0520000000000096E-3</v>
      </c>
      <c r="S722">
        <f t="shared" si="37"/>
        <v>0.3635190050761421</v>
      </c>
    </row>
    <row r="723" spans="2:19">
      <c r="B723" s="13">
        <v>-5.5736000000000001E-2</v>
      </c>
      <c r="D723" s="13">
        <v>0.10094500000000001</v>
      </c>
      <c r="M723">
        <f t="shared" si="36"/>
        <v>3.0549999999999987E-3</v>
      </c>
      <c r="S723">
        <f t="shared" si="37"/>
        <v>0.36352200507614207</v>
      </c>
    </row>
    <row r="724" spans="2:19">
      <c r="B724" s="13">
        <v>-5.5638E-2</v>
      </c>
      <c r="D724" s="13">
        <v>0.100942</v>
      </c>
      <c r="M724">
        <f t="shared" si="36"/>
        <v>3.0580000000000017E-3</v>
      </c>
      <c r="S724">
        <f t="shared" si="37"/>
        <v>0.3635250050761421</v>
      </c>
    </row>
    <row r="725" spans="2:19">
      <c r="B725" s="13">
        <v>-5.5537000000000003E-2</v>
      </c>
      <c r="D725" s="13">
        <v>0.10094</v>
      </c>
      <c r="M725">
        <f t="shared" si="36"/>
        <v>3.0600000000000037E-3</v>
      </c>
      <c r="S725">
        <f t="shared" si="37"/>
        <v>0.36352700507614211</v>
      </c>
    </row>
    <row r="726" spans="2:19">
      <c r="B726" s="13">
        <v>-5.5433999999999997E-2</v>
      </c>
      <c r="D726" s="13">
        <v>0.100937</v>
      </c>
      <c r="M726">
        <f t="shared" si="36"/>
        <v>3.0630000000000067E-3</v>
      </c>
      <c r="S726">
        <f t="shared" si="37"/>
        <v>0.36353000507614208</v>
      </c>
    </row>
    <row r="727" spans="2:19">
      <c r="B727" s="13">
        <v>-5.5329000000000003E-2</v>
      </c>
      <c r="D727" s="13">
        <v>0.100934</v>
      </c>
      <c r="M727">
        <f t="shared" si="36"/>
        <v>3.0660000000000097E-3</v>
      </c>
      <c r="S727">
        <f t="shared" si="37"/>
        <v>0.36353300507614211</v>
      </c>
    </row>
    <row r="728" spans="2:19">
      <c r="B728" s="13">
        <v>-5.5223000000000001E-2</v>
      </c>
      <c r="D728" s="13">
        <v>0.10093199999999999</v>
      </c>
      <c r="M728">
        <f t="shared" si="36"/>
        <v>3.0680000000000117E-3</v>
      </c>
      <c r="S728">
        <f t="shared" si="37"/>
        <v>0.36353500507614211</v>
      </c>
    </row>
    <row r="729" spans="2:19">
      <c r="B729" s="13">
        <v>-5.5114000000000003E-2</v>
      </c>
      <c r="D729" s="13">
        <v>0.100929</v>
      </c>
      <c r="M729">
        <f t="shared" si="36"/>
        <v>3.0710000000000008E-3</v>
      </c>
      <c r="S729">
        <f t="shared" si="37"/>
        <v>0.36353800507614209</v>
      </c>
    </row>
    <row r="730" spans="2:19">
      <c r="B730" s="13">
        <v>-5.5003000000000003E-2</v>
      </c>
      <c r="D730" s="13">
        <v>0.100926</v>
      </c>
      <c r="M730">
        <f t="shared" si="36"/>
        <v>3.0740000000000038E-3</v>
      </c>
      <c r="S730">
        <f t="shared" si="37"/>
        <v>0.36354100507614212</v>
      </c>
    </row>
    <row r="731" spans="2:19">
      <c r="B731" s="13">
        <v>-5.4890000000000001E-2</v>
      </c>
      <c r="D731" s="13">
        <v>0.100923</v>
      </c>
      <c r="M731">
        <f t="shared" si="36"/>
        <v>3.0770000000000068E-3</v>
      </c>
      <c r="S731">
        <f t="shared" si="37"/>
        <v>0.3635440050761421</v>
      </c>
    </row>
    <row r="732" spans="2:19">
      <c r="B732" s="13">
        <v>-5.4774999999999997E-2</v>
      </c>
      <c r="D732" s="13">
        <v>0.10091899999999999</v>
      </c>
      <c r="M732">
        <f t="shared" si="36"/>
        <v>3.0810000000000108E-3</v>
      </c>
      <c r="S732">
        <f t="shared" si="37"/>
        <v>0.3635480050761421</v>
      </c>
    </row>
    <row r="733" spans="2:19">
      <c r="B733" s="13">
        <v>-5.4657999999999998E-2</v>
      </c>
      <c r="D733" s="13">
        <v>0.10091600000000001</v>
      </c>
      <c r="M733">
        <f t="shared" si="36"/>
        <v>3.0839999999999999E-3</v>
      </c>
      <c r="S733">
        <f t="shared" si="37"/>
        <v>0.36355100507614213</v>
      </c>
    </row>
    <row r="734" spans="2:19">
      <c r="B734" s="13">
        <v>-5.4538999999999997E-2</v>
      </c>
      <c r="D734" s="13">
        <v>0.100913</v>
      </c>
      <c r="M734">
        <f t="shared" si="36"/>
        <v>3.0870000000000029E-3</v>
      </c>
      <c r="S734">
        <f t="shared" si="37"/>
        <v>0.36355400507614211</v>
      </c>
    </row>
    <row r="735" spans="2:19">
      <c r="B735" s="13">
        <v>-5.4418000000000001E-2</v>
      </c>
      <c r="D735" s="13">
        <v>0.10091</v>
      </c>
      <c r="M735">
        <f t="shared" si="36"/>
        <v>3.0900000000000059E-3</v>
      </c>
      <c r="S735">
        <f t="shared" si="37"/>
        <v>0.36355700507614208</v>
      </c>
    </row>
    <row r="736" spans="2:19">
      <c r="B736" s="13">
        <v>-5.4295000000000003E-2</v>
      </c>
      <c r="D736" s="13">
        <v>0.100906</v>
      </c>
      <c r="M736">
        <f t="shared" si="36"/>
        <v>3.0940000000000099E-3</v>
      </c>
      <c r="S736">
        <f t="shared" si="37"/>
        <v>0.36356100507614209</v>
      </c>
    </row>
    <row r="737" spans="2:19">
      <c r="B737" s="13">
        <v>-5.4170000000000003E-2</v>
      </c>
      <c r="D737" s="13">
        <v>0.10090300000000001</v>
      </c>
      <c r="M737">
        <f t="shared" si="36"/>
        <v>3.0969999999999991E-3</v>
      </c>
      <c r="S737">
        <f t="shared" si="37"/>
        <v>0.36356400507614212</v>
      </c>
    </row>
    <row r="738" spans="2:19">
      <c r="B738" s="13">
        <v>-5.4043000000000001E-2</v>
      </c>
      <c r="D738" s="13">
        <v>0.100899</v>
      </c>
      <c r="M738">
        <f t="shared" si="36"/>
        <v>3.1010000000000031E-3</v>
      </c>
      <c r="S738">
        <f t="shared" si="37"/>
        <v>0.36356800507614212</v>
      </c>
    </row>
    <row r="739" spans="2:19">
      <c r="B739" s="13">
        <v>-5.3914999999999998E-2</v>
      </c>
      <c r="D739" s="13">
        <v>0.100895</v>
      </c>
      <c r="M739">
        <f t="shared" si="36"/>
        <v>3.1050000000000071E-3</v>
      </c>
      <c r="S739">
        <f t="shared" si="37"/>
        <v>0.36357200507614212</v>
      </c>
    </row>
    <row r="740" spans="2:19">
      <c r="B740" s="13">
        <v>-5.3783999999999998E-2</v>
      </c>
      <c r="D740" s="13">
        <v>0.100892</v>
      </c>
      <c r="M740">
        <f t="shared" si="36"/>
        <v>3.1080000000000101E-3</v>
      </c>
      <c r="S740">
        <f t="shared" si="37"/>
        <v>0.3635750050761421</v>
      </c>
    </row>
    <row r="741" spans="2:19">
      <c r="B741" s="13">
        <v>-5.3650999999999997E-2</v>
      </c>
      <c r="D741" s="13">
        <v>0.10088800000000001</v>
      </c>
      <c r="M741">
        <f t="shared" ref="M741:M804" si="38">$M$458-D741+$M$457</f>
        <v>3.1120000000000002E-3</v>
      </c>
      <c r="S741">
        <f t="shared" si="37"/>
        <v>0.3635790050761421</v>
      </c>
    </row>
    <row r="742" spans="2:19">
      <c r="B742" s="13">
        <v>-5.3516000000000001E-2</v>
      </c>
      <c r="D742" s="13">
        <v>0.100884</v>
      </c>
      <c r="M742">
        <f t="shared" si="38"/>
        <v>3.1160000000000042E-3</v>
      </c>
      <c r="S742">
        <f t="shared" ref="S742:S805" si="39">$S$458-D742+$S$457</f>
        <v>0.36358300507614211</v>
      </c>
    </row>
    <row r="743" spans="2:19">
      <c r="B743" s="13">
        <v>-5.3379000000000003E-2</v>
      </c>
      <c r="D743" s="13">
        <v>0.10088</v>
      </c>
      <c r="M743">
        <f t="shared" si="38"/>
        <v>3.1200000000000082E-3</v>
      </c>
      <c r="S743">
        <f t="shared" si="39"/>
        <v>0.36358700507614211</v>
      </c>
    </row>
    <row r="744" spans="2:19">
      <c r="B744" s="13">
        <v>-5.3240999999999997E-2</v>
      </c>
      <c r="D744" s="13">
        <v>0.10087599999999999</v>
      </c>
      <c r="M744">
        <f t="shared" si="38"/>
        <v>3.1240000000000122E-3</v>
      </c>
      <c r="S744">
        <f t="shared" si="39"/>
        <v>0.36359100507614212</v>
      </c>
    </row>
    <row r="745" spans="2:19">
      <c r="B745" s="13">
        <v>-5.3100000000000001E-2</v>
      </c>
      <c r="D745" s="13">
        <v>0.100871</v>
      </c>
      <c r="M745">
        <f t="shared" si="38"/>
        <v>3.1290000000000033E-3</v>
      </c>
      <c r="S745">
        <f t="shared" si="39"/>
        <v>0.36359600507614209</v>
      </c>
    </row>
    <row r="746" spans="2:19">
      <c r="B746" s="13">
        <v>-5.2957999999999998E-2</v>
      </c>
      <c r="D746" s="13">
        <v>0.100867</v>
      </c>
      <c r="M746">
        <f t="shared" si="38"/>
        <v>3.1330000000000073E-3</v>
      </c>
      <c r="S746">
        <f t="shared" si="39"/>
        <v>0.3636000050761421</v>
      </c>
    </row>
    <row r="747" spans="2:19">
      <c r="B747" s="13">
        <v>-5.2814E-2</v>
      </c>
      <c r="D747" s="13">
        <v>0.10086299999999999</v>
      </c>
      <c r="M747">
        <f t="shared" si="38"/>
        <v>3.1370000000000113E-3</v>
      </c>
      <c r="S747">
        <f t="shared" si="39"/>
        <v>0.3636040050761421</v>
      </c>
    </row>
    <row r="748" spans="2:19">
      <c r="B748" s="13">
        <v>-5.2666999999999999E-2</v>
      </c>
      <c r="D748" s="13">
        <v>0.100858</v>
      </c>
      <c r="M748">
        <f t="shared" si="38"/>
        <v>3.1420000000000024E-3</v>
      </c>
      <c r="S748">
        <f t="shared" si="39"/>
        <v>0.36360900507614213</v>
      </c>
    </row>
    <row r="749" spans="2:19">
      <c r="B749" s="13">
        <v>-5.2519000000000003E-2</v>
      </c>
      <c r="D749" s="13">
        <v>0.100854</v>
      </c>
      <c r="M749">
        <f t="shared" si="38"/>
        <v>3.1460000000000064E-3</v>
      </c>
      <c r="S749">
        <f t="shared" si="39"/>
        <v>0.36361300507614214</v>
      </c>
    </row>
    <row r="750" spans="2:19">
      <c r="B750" s="13">
        <v>-5.2368999999999999E-2</v>
      </c>
      <c r="D750" s="13">
        <v>0.10084899999999999</v>
      </c>
      <c r="M750">
        <f t="shared" si="38"/>
        <v>3.1510000000000114E-3</v>
      </c>
      <c r="S750">
        <f t="shared" si="39"/>
        <v>0.36361800507614211</v>
      </c>
    </row>
    <row r="751" spans="2:19">
      <c r="B751" s="13">
        <v>-5.2217E-2</v>
      </c>
      <c r="D751" s="13">
        <v>0.100844</v>
      </c>
      <c r="M751">
        <f t="shared" si="38"/>
        <v>3.1560000000000026E-3</v>
      </c>
      <c r="S751">
        <f t="shared" si="39"/>
        <v>0.36362300507614209</v>
      </c>
    </row>
    <row r="752" spans="2:19">
      <c r="B752" s="13">
        <v>-5.2062999999999998E-2</v>
      </c>
      <c r="D752" s="13">
        <v>0.10084</v>
      </c>
      <c r="M752">
        <f t="shared" si="38"/>
        <v>3.1600000000000066E-3</v>
      </c>
      <c r="S752">
        <f t="shared" si="39"/>
        <v>0.3636270050761421</v>
      </c>
    </row>
    <row r="753" spans="2:19">
      <c r="B753" s="13">
        <v>-5.1908000000000003E-2</v>
      </c>
      <c r="D753" s="13">
        <v>0.10083499999999999</v>
      </c>
      <c r="M753">
        <f t="shared" si="38"/>
        <v>3.1650000000000116E-3</v>
      </c>
      <c r="S753">
        <f t="shared" si="39"/>
        <v>0.36363200507614213</v>
      </c>
    </row>
    <row r="754" spans="2:19">
      <c r="B754" s="13">
        <v>-5.1749999999999997E-2</v>
      </c>
      <c r="D754" s="13">
        <v>0.10083</v>
      </c>
      <c r="M754">
        <f t="shared" si="38"/>
        <v>3.1700000000000027E-3</v>
      </c>
      <c r="S754">
        <f t="shared" si="39"/>
        <v>0.36363700507614211</v>
      </c>
    </row>
    <row r="755" spans="2:19">
      <c r="B755" s="13">
        <v>-5.1590999999999998E-2</v>
      </c>
      <c r="D755" s="13">
        <v>0.100824</v>
      </c>
      <c r="M755">
        <f t="shared" si="38"/>
        <v>3.1760000000000087E-3</v>
      </c>
      <c r="S755">
        <f t="shared" si="39"/>
        <v>0.36364300507614211</v>
      </c>
    </row>
    <row r="756" spans="2:19">
      <c r="B756" s="13">
        <v>-5.1429000000000002E-2</v>
      </c>
      <c r="D756" s="13">
        <v>0.10081900000000001</v>
      </c>
      <c r="M756">
        <f t="shared" si="38"/>
        <v>3.1809999999999998E-3</v>
      </c>
      <c r="S756">
        <f t="shared" si="39"/>
        <v>0.36364800507614209</v>
      </c>
    </row>
    <row r="757" spans="2:19">
      <c r="B757" s="13">
        <v>-5.1265999999999999E-2</v>
      </c>
      <c r="D757" s="13">
        <v>0.100814</v>
      </c>
      <c r="M757">
        <f t="shared" si="38"/>
        <v>3.1860000000000048E-3</v>
      </c>
      <c r="S757">
        <f t="shared" si="39"/>
        <v>0.36365300507614212</v>
      </c>
    </row>
    <row r="758" spans="2:19">
      <c r="B758" s="13">
        <v>-5.1102000000000002E-2</v>
      </c>
      <c r="D758" s="13">
        <v>0.10080799999999999</v>
      </c>
      <c r="M758">
        <f t="shared" si="38"/>
        <v>3.1920000000000108E-3</v>
      </c>
      <c r="S758">
        <f t="shared" si="39"/>
        <v>0.36365900507614213</v>
      </c>
    </row>
    <row r="759" spans="2:19">
      <c r="B759" s="13">
        <v>-5.0935000000000001E-2</v>
      </c>
      <c r="D759" s="13">
        <v>0.100803</v>
      </c>
      <c r="M759">
        <f t="shared" si="38"/>
        <v>3.1970000000000019E-3</v>
      </c>
      <c r="S759">
        <f t="shared" si="39"/>
        <v>0.36366400507614211</v>
      </c>
    </row>
    <row r="760" spans="2:19">
      <c r="B760" s="13">
        <v>-5.0767E-2</v>
      </c>
      <c r="D760" s="13">
        <v>0.100797</v>
      </c>
      <c r="M760">
        <f t="shared" si="38"/>
        <v>3.2030000000000079E-3</v>
      </c>
      <c r="S760">
        <f t="shared" si="39"/>
        <v>0.36367000507614211</v>
      </c>
    </row>
    <row r="761" spans="2:19">
      <c r="B761" s="13">
        <v>-5.0596000000000002E-2</v>
      </c>
      <c r="D761" s="13">
        <v>0.10079100000000001</v>
      </c>
      <c r="M761">
        <f t="shared" si="38"/>
        <v>3.209E-3</v>
      </c>
      <c r="S761">
        <f t="shared" si="39"/>
        <v>0.36367600507614212</v>
      </c>
    </row>
    <row r="762" spans="2:19">
      <c r="B762" s="13">
        <v>-5.0423999999999997E-2</v>
      </c>
      <c r="D762" s="13">
        <v>0.100785</v>
      </c>
      <c r="M762">
        <f t="shared" si="38"/>
        <v>3.215000000000006E-3</v>
      </c>
      <c r="S762">
        <f t="shared" si="39"/>
        <v>0.36368200507614212</v>
      </c>
    </row>
    <row r="763" spans="2:19">
      <c r="B763" s="13">
        <v>-5.0250999999999997E-2</v>
      </c>
      <c r="D763" s="13">
        <v>0.10077899999999999</v>
      </c>
      <c r="M763">
        <f t="shared" si="38"/>
        <v>3.221000000000012E-3</v>
      </c>
      <c r="S763">
        <f t="shared" si="39"/>
        <v>0.36368800507614213</v>
      </c>
    </row>
    <row r="764" spans="2:19">
      <c r="B764" s="13">
        <v>-5.0075000000000001E-2</v>
      </c>
      <c r="D764" s="13">
        <v>0.100773</v>
      </c>
      <c r="M764">
        <f t="shared" si="38"/>
        <v>3.2270000000000042E-3</v>
      </c>
      <c r="S764">
        <f t="shared" si="39"/>
        <v>0.36369400507614214</v>
      </c>
    </row>
    <row r="765" spans="2:19">
      <c r="B765" s="13">
        <v>-4.9897999999999998E-2</v>
      </c>
      <c r="D765" s="13">
        <v>0.100767</v>
      </c>
      <c r="M765">
        <f t="shared" si="38"/>
        <v>3.2330000000000102E-3</v>
      </c>
      <c r="S765">
        <f t="shared" si="39"/>
        <v>0.36370000507614209</v>
      </c>
    </row>
    <row r="766" spans="2:19">
      <c r="B766" s="13">
        <v>-4.9718999999999999E-2</v>
      </c>
      <c r="D766" s="13">
        <v>0.100761</v>
      </c>
      <c r="M766">
        <f t="shared" si="38"/>
        <v>3.2390000000000023E-3</v>
      </c>
      <c r="S766">
        <f t="shared" si="39"/>
        <v>0.36370600507614209</v>
      </c>
    </row>
    <row r="767" spans="2:19">
      <c r="B767" s="13">
        <v>-4.9537999999999999E-2</v>
      </c>
      <c r="D767" s="13">
        <v>0.100754</v>
      </c>
      <c r="M767">
        <f t="shared" si="38"/>
        <v>3.2460000000000093E-3</v>
      </c>
      <c r="S767">
        <f t="shared" si="39"/>
        <v>0.36371300507614213</v>
      </c>
    </row>
    <row r="768" spans="2:19">
      <c r="B768" s="13">
        <v>-4.9355999999999997E-2</v>
      </c>
      <c r="D768" s="13">
        <v>0.100748</v>
      </c>
      <c r="M768">
        <f t="shared" si="38"/>
        <v>3.2520000000000014E-3</v>
      </c>
      <c r="S768">
        <f t="shared" si="39"/>
        <v>0.36371900507614208</v>
      </c>
    </row>
    <row r="769" spans="2:19">
      <c r="B769" s="13">
        <v>-4.9172E-2</v>
      </c>
      <c r="D769" s="13">
        <v>0.100741</v>
      </c>
      <c r="M769">
        <f t="shared" si="38"/>
        <v>3.2590000000000084E-3</v>
      </c>
      <c r="S769">
        <f t="shared" si="39"/>
        <v>0.36372600507614211</v>
      </c>
    </row>
    <row r="770" spans="2:19">
      <c r="B770" s="13">
        <v>-4.8986000000000002E-2</v>
      </c>
      <c r="D770" s="13">
        <v>0.100734</v>
      </c>
      <c r="M770">
        <f t="shared" si="38"/>
        <v>3.2660000000000015E-3</v>
      </c>
      <c r="S770">
        <f t="shared" si="39"/>
        <v>0.36373300507614209</v>
      </c>
    </row>
    <row r="771" spans="2:19">
      <c r="B771" s="13">
        <v>-4.8798000000000001E-2</v>
      </c>
      <c r="D771" s="13">
        <v>0.100727</v>
      </c>
      <c r="M771">
        <f t="shared" si="38"/>
        <v>3.2730000000000085E-3</v>
      </c>
      <c r="S771">
        <f t="shared" si="39"/>
        <v>0.36374000507614213</v>
      </c>
    </row>
    <row r="772" spans="2:19">
      <c r="B772" s="13">
        <v>-4.8608999999999999E-2</v>
      </c>
      <c r="D772" s="13">
        <v>0.10072</v>
      </c>
      <c r="M772">
        <f t="shared" si="38"/>
        <v>3.2800000000000017E-3</v>
      </c>
      <c r="S772">
        <f t="shared" si="39"/>
        <v>0.3637470050761421</v>
      </c>
    </row>
    <row r="773" spans="2:19">
      <c r="B773" s="13">
        <v>-4.8418000000000003E-2</v>
      </c>
      <c r="D773" s="13">
        <v>0.100713</v>
      </c>
      <c r="M773">
        <f t="shared" si="38"/>
        <v>3.2870000000000087E-3</v>
      </c>
      <c r="S773">
        <f t="shared" si="39"/>
        <v>0.36375400507614208</v>
      </c>
    </row>
    <row r="774" spans="2:19">
      <c r="B774" s="13">
        <v>-4.8225999999999998E-2</v>
      </c>
      <c r="D774" s="13">
        <v>0.100706</v>
      </c>
      <c r="M774">
        <f t="shared" si="38"/>
        <v>3.2940000000000018E-3</v>
      </c>
      <c r="S774">
        <f t="shared" si="39"/>
        <v>0.36376100507614212</v>
      </c>
    </row>
    <row r="775" spans="2:19">
      <c r="B775" s="13">
        <v>-4.8031999999999998E-2</v>
      </c>
      <c r="D775" s="13">
        <v>0.100698</v>
      </c>
      <c r="M775">
        <f t="shared" si="38"/>
        <v>3.3020000000000098E-3</v>
      </c>
      <c r="S775">
        <f t="shared" si="39"/>
        <v>0.36376900507614213</v>
      </c>
    </row>
    <row r="776" spans="2:19">
      <c r="B776" s="13">
        <v>-4.7835999999999997E-2</v>
      </c>
      <c r="D776" s="13">
        <v>0.100691</v>
      </c>
      <c r="M776">
        <f t="shared" si="38"/>
        <v>3.3090000000000029E-3</v>
      </c>
      <c r="S776">
        <f t="shared" si="39"/>
        <v>0.36377600507614211</v>
      </c>
    </row>
    <row r="777" spans="2:19">
      <c r="B777" s="13">
        <v>-4.7639000000000001E-2</v>
      </c>
      <c r="D777" s="13">
        <v>0.10068299999999999</v>
      </c>
      <c r="M777">
        <f t="shared" si="38"/>
        <v>3.3170000000000109E-3</v>
      </c>
      <c r="S777">
        <f t="shared" si="39"/>
        <v>0.36378400507614211</v>
      </c>
    </row>
    <row r="778" spans="2:19">
      <c r="B778" s="13">
        <v>-4.7440000000000003E-2</v>
      </c>
      <c r="D778" s="13">
        <v>0.100675</v>
      </c>
      <c r="M778">
        <f t="shared" si="38"/>
        <v>3.325000000000005E-3</v>
      </c>
      <c r="S778">
        <f t="shared" si="39"/>
        <v>0.36379200507614212</v>
      </c>
    </row>
    <row r="779" spans="2:19">
      <c r="B779" s="13">
        <v>-4.7239999999999997E-2</v>
      </c>
      <c r="D779" s="13">
        <v>0.10066700000000001</v>
      </c>
      <c r="M779">
        <f t="shared" si="38"/>
        <v>3.3329999999999992E-3</v>
      </c>
      <c r="S779">
        <f t="shared" si="39"/>
        <v>0.36380000507614207</v>
      </c>
    </row>
    <row r="780" spans="2:19">
      <c r="B780" s="13">
        <v>-4.7038000000000003E-2</v>
      </c>
      <c r="D780" s="13">
        <v>0.100659</v>
      </c>
      <c r="M780">
        <f t="shared" si="38"/>
        <v>3.3410000000000072E-3</v>
      </c>
      <c r="S780">
        <f t="shared" si="39"/>
        <v>0.36380800507614208</v>
      </c>
    </row>
    <row r="781" spans="2:19">
      <c r="B781" s="13">
        <v>-4.6835000000000002E-2</v>
      </c>
      <c r="D781" s="13">
        <v>0.100651</v>
      </c>
      <c r="M781">
        <f t="shared" si="38"/>
        <v>3.3490000000000013E-3</v>
      </c>
      <c r="S781">
        <f t="shared" si="39"/>
        <v>0.36381600507614209</v>
      </c>
    </row>
    <row r="782" spans="2:19">
      <c r="B782" s="13">
        <v>-4.6629999999999998E-2</v>
      </c>
      <c r="D782" s="13">
        <v>0.100643</v>
      </c>
      <c r="M782">
        <f t="shared" si="38"/>
        <v>3.3570000000000093E-3</v>
      </c>
      <c r="S782">
        <f t="shared" si="39"/>
        <v>0.3638240050761421</v>
      </c>
    </row>
    <row r="783" spans="2:19">
      <c r="B783" s="13">
        <v>-4.6422999999999999E-2</v>
      </c>
      <c r="D783" s="13">
        <v>0.100634</v>
      </c>
      <c r="M783">
        <f t="shared" si="38"/>
        <v>3.3660000000000044E-3</v>
      </c>
      <c r="S783">
        <f t="shared" si="39"/>
        <v>0.36383300507614214</v>
      </c>
    </row>
    <row r="784" spans="2:19">
      <c r="B784" s="13">
        <v>-4.6214999999999999E-2</v>
      </c>
      <c r="D784" s="13">
        <v>0.10062500000000001</v>
      </c>
      <c r="M784">
        <f t="shared" si="38"/>
        <v>3.3749999999999995E-3</v>
      </c>
      <c r="S784">
        <f t="shared" si="39"/>
        <v>0.36384200507614212</v>
      </c>
    </row>
    <row r="785" spans="2:19">
      <c r="B785" s="13">
        <v>-4.6005999999999998E-2</v>
      </c>
      <c r="D785" s="13">
        <v>0.100617</v>
      </c>
      <c r="M785">
        <f t="shared" si="38"/>
        <v>3.3830000000000075E-3</v>
      </c>
      <c r="S785">
        <f t="shared" si="39"/>
        <v>0.36385000507614212</v>
      </c>
    </row>
    <row r="786" spans="2:19">
      <c r="B786" s="13">
        <v>-4.5795000000000002E-2</v>
      </c>
      <c r="D786" s="13">
        <v>0.100608</v>
      </c>
      <c r="M786">
        <f t="shared" si="38"/>
        <v>3.3920000000000027E-3</v>
      </c>
      <c r="S786">
        <f t="shared" si="39"/>
        <v>0.36385900507614211</v>
      </c>
    </row>
    <row r="787" spans="2:19">
      <c r="B787" s="13">
        <v>-4.5581999999999998E-2</v>
      </c>
      <c r="D787" s="13">
        <v>0.10059899999999999</v>
      </c>
      <c r="M787">
        <f t="shared" si="38"/>
        <v>3.4010000000000117E-3</v>
      </c>
      <c r="S787">
        <f t="shared" si="39"/>
        <v>0.36386800507614214</v>
      </c>
    </row>
    <row r="788" spans="2:19">
      <c r="B788" s="13">
        <v>-4.5369E-2</v>
      </c>
      <c r="D788" s="13">
        <v>0.10059</v>
      </c>
      <c r="M788">
        <f t="shared" si="38"/>
        <v>3.4100000000000068E-3</v>
      </c>
      <c r="S788">
        <f t="shared" si="39"/>
        <v>0.36387700507614212</v>
      </c>
    </row>
    <row r="789" spans="2:19">
      <c r="B789" s="13">
        <v>-4.5152999999999999E-2</v>
      </c>
      <c r="D789" s="13">
        <v>0.10058</v>
      </c>
      <c r="M789">
        <f t="shared" si="38"/>
        <v>3.4200000000000029E-3</v>
      </c>
      <c r="S789">
        <f t="shared" si="39"/>
        <v>0.36388700507614213</v>
      </c>
    </row>
    <row r="790" spans="2:19">
      <c r="B790" s="13">
        <v>-4.4936999999999998E-2</v>
      </c>
      <c r="D790" s="13">
        <v>0.10057099999999999</v>
      </c>
      <c r="M790">
        <f t="shared" si="38"/>
        <v>3.4290000000000119E-3</v>
      </c>
      <c r="S790">
        <f t="shared" si="39"/>
        <v>0.36389600507614211</v>
      </c>
    </row>
    <row r="791" spans="2:19">
      <c r="B791" s="13">
        <v>-4.4719000000000002E-2</v>
      </c>
      <c r="D791" s="13">
        <v>0.100561</v>
      </c>
      <c r="M791">
        <f t="shared" si="38"/>
        <v>3.439000000000008E-3</v>
      </c>
      <c r="S791">
        <f t="shared" si="39"/>
        <v>0.36390600507614212</v>
      </c>
    </row>
    <row r="792" spans="2:19">
      <c r="B792" s="13">
        <v>-4.4498999999999997E-2</v>
      </c>
      <c r="D792" s="13">
        <v>0.100551</v>
      </c>
      <c r="M792">
        <f t="shared" si="38"/>
        <v>3.4490000000000041E-3</v>
      </c>
      <c r="S792">
        <f t="shared" si="39"/>
        <v>0.36391600507614208</v>
      </c>
    </row>
    <row r="793" spans="2:19">
      <c r="B793" s="13">
        <v>-4.4277999999999998E-2</v>
      </c>
      <c r="D793" s="13">
        <v>0.10054200000000001</v>
      </c>
      <c r="M793">
        <f t="shared" si="38"/>
        <v>3.4579999999999993E-3</v>
      </c>
      <c r="S793">
        <f t="shared" si="39"/>
        <v>0.36392500507614212</v>
      </c>
    </row>
    <row r="794" spans="2:19">
      <c r="B794" s="13">
        <v>-4.4055999999999998E-2</v>
      </c>
      <c r="D794" s="13">
        <v>0.100532</v>
      </c>
      <c r="M794">
        <f t="shared" si="38"/>
        <v>3.4680000000000093E-3</v>
      </c>
      <c r="S794">
        <f t="shared" si="39"/>
        <v>0.36393500507614213</v>
      </c>
    </row>
    <row r="795" spans="2:19">
      <c r="B795" s="13">
        <v>-4.3832999999999997E-2</v>
      </c>
      <c r="D795" s="13">
        <v>0.100521</v>
      </c>
      <c r="M795">
        <f t="shared" si="38"/>
        <v>3.4790000000000064E-3</v>
      </c>
      <c r="S795">
        <f t="shared" si="39"/>
        <v>0.36394600507614211</v>
      </c>
    </row>
    <row r="796" spans="2:19">
      <c r="B796" s="13">
        <v>-4.3608000000000001E-2</v>
      </c>
      <c r="D796" s="13">
        <v>0.100511</v>
      </c>
      <c r="M796">
        <f t="shared" si="38"/>
        <v>3.4890000000000025E-3</v>
      </c>
      <c r="S796">
        <f t="shared" si="39"/>
        <v>0.36395600507614212</v>
      </c>
    </row>
    <row r="797" spans="2:19">
      <c r="B797" s="13">
        <v>-4.3381999999999997E-2</v>
      </c>
      <c r="D797" s="13">
        <v>0.10050099999999999</v>
      </c>
      <c r="M797">
        <f t="shared" si="38"/>
        <v>3.4990000000000125E-3</v>
      </c>
      <c r="S797">
        <f t="shared" si="39"/>
        <v>0.36396600507614213</v>
      </c>
    </row>
    <row r="798" spans="2:19">
      <c r="B798" s="13">
        <v>-4.3154999999999999E-2</v>
      </c>
      <c r="D798" s="13">
        <v>0.10049</v>
      </c>
      <c r="M798">
        <f t="shared" si="38"/>
        <v>3.5100000000000096E-3</v>
      </c>
      <c r="S798">
        <f t="shared" si="39"/>
        <v>0.36397700507614211</v>
      </c>
    </row>
    <row r="799" spans="2:19">
      <c r="B799" s="13">
        <v>-4.2925999999999999E-2</v>
      </c>
      <c r="D799" s="13">
        <v>0.100479</v>
      </c>
      <c r="M799">
        <f t="shared" si="38"/>
        <v>3.5210000000000068E-3</v>
      </c>
      <c r="S799">
        <f t="shared" si="39"/>
        <v>0.3639880050761421</v>
      </c>
    </row>
    <row r="800" spans="2:19">
      <c r="B800" s="13">
        <v>-4.2696999999999999E-2</v>
      </c>
      <c r="D800" s="13">
        <v>0.100468</v>
      </c>
      <c r="M800">
        <f t="shared" si="38"/>
        <v>3.5320000000000039E-3</v>
      </c>
      <c r="S800">
        <f t="shared" si="39"/>
        <v>0.36399900507614213</v>
      </c>
    </row>
    <row r="801" spans="2:19">
      <c r="B801" s="13">
        <v>-4.2465999999999997E-2</v>
      </c>
      <c r="D801" s="13">
        <v>0.100457</v>
      </c>
      <c r="M801">
        <f t="shared" si="38"/>
        <v>3.543000000000001E-3</v>
      </c>
      <c r="S801">
        <f t="shared" si="39"/>
        <v>0.36401000507614212</v>
      </c>
    </row>
    <row r="802" spans="2:19">
      <c r="B802" s="13">
        <v>-4.2233E-2</v>
      </c>
      <c r="D802" s="13">
        <v>0.10044599999999999</v>
      </c>
      <c r="M802">
        <f t="shared" si="38"/>
        <v>3.554000000000012E-3</v>
      </c>
      <c r="S802">
        <f t="shared" si="39"/>
        <v>0.3640210050761421</v>
      </c>
    </row>
    <row r="803" spans="2:19">
      <c r="B803" s="13">
        <v>-4.2000000000000003E-2</v>
      </c>
      <c r="D803" s="13">
        <v>0.100435</v>
      </c>
      <c r="M803">
        <f t="shared" si="38"/>
        <v>3.5650000000000091E-3</v>
      </c>
      <c r="S803">
        <f t="shared" si="39"/>
        <v>0.36403200507614208</v>
      </c>
    </row>
    <row r="804" spans="2:19">
      <c r="B804" s="13">
        <v>-4.1764999999999997E-2</v>
      </c>
      <c r="D804" s="13">
        <v>0.100423</v>
      </c>
      <c r="M804">
        <f t="shared" si="38"/>
        <v>3.5770000000000073E-3</v>
      </c>
      <c r="S804">
        <f t="shared" si="39"/>
        <v>0.3640440050761421</v>
      </c>
    </row>
    <row r="805" spans="2:19">
      <c r="B805" s="13">
        <v>-4.1529999999999997E-2</v>
      </c>
      <c r="D805" s="13">
        <v>0.100412</v>
      </c>
      <c r="M805">
        <f t="shared" ref="M805:M868" si="40">$M$458-D805+$M$457</f>
        <v>3.5880000000000044E-3</v>
      </c>
      <c r="S805">
        <f t="shared" si="39"/>
        <v>0.36405500507614208</v>
      </c>
    </row>
    <row r="806" spans="2:19">
      <c r="B806" s="13">
        <v>-4.1293000000000003E-2</v>
      </c>
      <c r="D806" s="13">
        <v>0.1004</v>
      </c>
      <c r="M806">
        <f t="shared" si="40"/>
        <v>3.6000000000000025E-3</v>
      </c>
      <c r="S806">
        <f t="shared" ref="S806:S869" si="41">$S$458-D806+$S$457</f>
        <v>0.36406700507614209</v>
      </c>
    </row>
    <row r="807" spans="2:19">
      <c r="B807" s="13">
        <v>-4.1055000000000001E-2</v>
      </c>
      <c r="D807" s="13">
        <v>0.10038800000000001</v>
      </c>
      <c r="M807">
        <f t="shared" si="40"/>
        <v>3.6120000000000006E-3</v>
      </c>
      <c r="S807">
        <f t="shared" si="41"/>
        <v>0.3640790050761421</v>
      </c>
    </row>
    <row r="808" spans="2:19">
      <c r="B808" s="13">
        <v>-4.0815999999999998E-2</v>
      </c>
      <c r="D808" s="13">
        <v>0.10037600000000001</v>
      </c>
      <c r="M808">
        <f t="shared" si="40"/>
        <v>3.6239999999999988E-3</v>
      </c>
      <c r="S808">
        <f t="shared" si="41"/>
        <v>0.36409100507614212</v>
      </c>
    </row>
    <row r="809" spans="2:19">
      <c r="B809" s="13">
        <v>-4.0576000000000001E-2</v>
      </c>
      <c r="D809" s="13">
        <v>0.10036399999999999</v>
      </c>
      <c r="M809">
        <f t="shared" si="40"/>
        <v>3.6360000000000108E-3</v>
      </c>
      <c r="S809">
        <f t="shared" si="41"/>
        <v>0.36410300507614213</v>
      </c>
    </row>
    <row r="810" spans="2:19">
      <c r="B810" s="13">
        <v>-4.0335000000000003E-2</v>
      </c>
      <c r="D810" s="13">
        <v>0.100352</v>
      </c>
      <c r="M810">
        <f t="shared" si="40"/>
        <v>3.6480000000000089E-3</v>
      </c>
      <c r="S810">
        <f t="shared" si="41"/>
        <v>0.36411500507614214</v>
      </c>
    </row>
    <row r="811" spans="2:19">
      <c r="B811" s="13">
        <v>-4.0092999999999997E-2</v>
      </c>
      <c r="D811" s="13">
        <v>0.100339</v>
      </c>
      <c r="M811">
        <f t="shared" si="40"/>
        <v>3.661000000000008E-3</v>
      </c>
      <c r="S811">
        <f t="shared" si="41"/>
        <v>0.36412800507614212</v>
      </c>
    </row>
    <row r="812" spans="2:19">
      <c r="B812" s="13">
        <v>-3.9849999999999997E-2</v>
      </c>
      <c r="D812" s="13">
        <v>0.100327</v>
      </c>
      <c r="M812">
        <f t="shared" si="40"/>
        <v>3.6730000000000061E-3</v>
      </c>
      <c r="S812">
        <f t="shared" si="41"/>
        <v>0.36414000507614208</v>
      </c>
    </row>
    <row r="813" spans="2:19">
      <c r="B813" s="13">
        <v>-3.9605000000000001E-2</v>
      </c>
      <c r="D813" s="13">
        <v>0.100314</v>
      </c>
      <c r="M813">
        <f t="shared" si="40"/>
        <v>3.6860000000000052E-3</v>
      </c>
      <c r="S813">
        <f t="shared" si="41"/>
        <v>0.36415300507614212</v>
      </c>
    </row>
    <row r="814" spans="2:19">
      <c r="B814" s="13">
        <v>-3.9359999999999999E-2</v>
      </c>
      <c r="D814" s="13">
        <v>0.100302</v>
      </c>
      <c r="M814">
        <f t="shared" si="40"/>
        <v>3.6980000000000034E-3</v>
      </c>
      <c r="S814">
        <f t="shared" si="41"/>
        <v>0.36416500507614213</v>
      </c>
    </row>
    <row r="815" spans="2:19">
      <c r="B815" s="13">
        <v>-3.9114000000000003E-2</v>
      </c>
      <c r="D815" s="13">
        <v>0.100289</v>
      </c>
      <c r="M815">
        <f t="shared" si="40"/>
        <v>3.7110000000000025E-3</v>
      </c>
      <c r="S815">
        <f t="shared" si="41"/>
        <v>0.36417800507614212</v>
      </c>
    </row>
    <row r="816" spans="2:19">
      <c r="B816" s="13">
        <v>-3.8866999999999999E-2</v>
      </c>
      <c r="D816" s="13">
        <v>0.100276</v>
      </c>
      <c r="M816">
        <f t="shared" si="40"/>
        <v>3.7240000000000016E-3</v>
      </c>
      <c r="S816">
        <f t="shared" si="41"/>
        <v>0.3641910050761421</v>
      </c>
    </row>
    <row r="817" spans="2:19">
      <c r="B817" s="13">
        <v>-3.8619000000000001E-2</v>
      </c>
      <c r="D817" s="13">
        <v>0.100263</v>
      </c>
      <c r="M817">
        <f t="shared" si="40"/>
        <v>3.7370000000000007E-3</v>
      </c>
      <c r="S817">
        <f t="shared" si="41"/>
        <v>0.36420400507614209</v>
      </c>
    </row>
    <row r="818" spans="2:19">
      <c r="B818" s="13">
        <v>-3.8371000000000002E-2</v>
      </c>
      <c r="D818" s="13">
        <v>0.100249</v>
      </c>
      <c r="M818">
        <f t="shared" si="40"/>
        <v>3.7510000000000009E-3</v>
      </c>
      <c r="S818">
        <f t="shared" si="41"/>
        <v>0.3642180050761421</v>
      </c>
    </row>
    <row r="819" spans="2:19">
      <c r="B819" s="13">
        <v>-3.8121000000000002E-2</v>
      </c>
      <c r="D819" s="13">
        <v>0.10023600000000001</v>
      </c>
      <c r="M819">
        <f t="shared" si="40"/>
        <v>3.764E-3</v>
      </c>
      <c r="S819">
        <f t="shared" si="41"/>
        <v>0.36423100507614209</v>
      </c>
    </row>
    <row r="820" spans="2:19">
      <c r="B820" s="13">
        <v>-3.7870000000000001E-2</v>
      </c>
      <c r="D820" s="13">
        <v>0.10022300000000001</v>
      </c>
      <c r="M820">
        <f t="shared" si="40"/>
        <v>3.7769999999999991E-3</v>
      </c>
      <c r="S820">
        <f t="shared" si="41"/>
        <v>0.36424400507614207</v>
      </c>
    </row>
    <row r="821" spans="2:19">
      <c r="B821" s="13">
        <v>-3.7619E-2</v>
      </c>
      <c r="D821" s="13">
        <v>0.10020900000000001</v>
      </c>
      <c r="M821">
        <f t="shared" si="40"/>
        <v>3.7909999999999992E-3</v>
      </c>
      <c r="S821">
        <f t="shared" si="41"/>
        <v>0.36425800507614209</v>
      </c>
    </row>
    <row r="822" spans="2:19">
      <c r="B822" s="13">
        <v>-3.7366999999999997E-2</v>
      </c>
      <c r="D822" s="13">
        <v>0.10019500000000001</v>
      </c>
      <c r="M822">
        <f t="shared" si="40"/>
        <v>3.8049999999999994E-3</v>
      </c>
      <c r="S822">
        <f t="shared" si="41"/>
        <v>0.3642720050761421</v>
      </c>
    </row>
    <row r="823" spans="2:19">
      <c r="B823" s="13">
        <v>-3.7114000000000001E-2</v>
      </c>
      <c r="D823" s="13">
        <v>0.10018199999999999</v>
      </c>
      <c r="M823">
        <f t="shared" si="40"/>
        <v>3.8180000000000124E-3</v>
      </c>
      <c r="S823">
        <f t="shared" si="41"/>
        <v>0.36428500507614214</v>
      </c>
    </row>
    <row r="824" spans="2:19">
      <c r="B824" s="13">
        <v>-3.6859999999999997E-2</v>
      </c>
      <c r="D824" s="13">
        <v>0.10016799999999999</v>
      </c>
      <c r="M824">
        <f t="shared" si="40"/>
        <v>3.8320000000000125E-3</v>
      </c>
      <c r="S824">
        <f t="shared" si="41"/>
        <v>0.3642990050761421</v>
      </c>
    </row>
    <row r="825" spans="2:19">
      <c r="B825" s="13">
        <v>-3.6606E-2</v>
      </c>
      <c r="D825" s="13">
        <v>0.10015400000000001</v>
      </c>
      <c r="M825">
        <f t="shared" si="40"/>
        <v>3.8459999999999987E-3</v>
      </c>
      <c r="S825">
        <f t="shared" si="41"/>
        <v>0.36431300507614212</v>
      </c>
    </row>
    <row r="826" spans="2:19">
      <c r="B826" s="13">
        <v>-3.6351000000000001E-2</v>
      </c>
      <c r="D826" s="13">
        <v>0.10014000000000001</v>
      </c>
      <c r="M826">
        <f t="shared" si="40"/>
        <v>3.8599999999999988E-3</v>
      </c>
      <c r="S826">
        <f t="shared" si="41"/>
        <v>0.36432700507614213</v>
      </c>
    </row>
    <row r="827" spans="2:19">
      <c r="B827" s="13">
        <v>-3.6095000000000002E-2</v>
      </c>
      <c r="D827" s="13">
        <v>0.10012600000000001</v>
      </c>
      <c r="M827">
        <f t="shared" si="40"/>
        <v>3.873999999999999E-3</v>
      </c>
      <c r="S827">
        <f t="shared" si="41"/>
        <v>0.36434100507614209</v>
      </c>
    </row>
    <row r="828" spans="2:19">
      <c r="B828" s="13">
        <v>-3.5838000000000002E-2</v>
      </c>
      <c r="D828" s="13">
        <v>0.10011200000000001</v>
      </c>
      <c r="M828">
        <f t="shared" si="40"/>
        <v>3.8879999999999991E-3</v>
      </c>
      <c r="S828">
        <f t="shared" si="41"/>
        <v>0.3643550050761421</v>
      </c>
    </row>
    <row r="829" spans="2:19">
      <c r="B829" s="13">
        <v>-3.5581000000000002E-2</v>
      </c>
      <c r="D829" s="13">
        <v>0.10009800000000001</v>
      </c>
      <c r="M829">
        <f t="shared" si="40"/>
        <v>3.9019999999999992E-3</v>
      </c>
      <c r="S829">
        <f t="shared" si="41"/>
        <v>0.36436900507614212</v>
      </c>
    </row>
    <row r="830" spans="2:19">
      <c r="B830" s="13">
        <v>-3.5323E-2</v>
      </c>
      <c r="D830" s="13">
        <v>0.10008400000000001</v>
      </c>
      <c r="M830">
        <f t="shared" si="40"/>
        <v>3.9159999999999993E-3</v>
      </c>
      <c r="S830">
        <f t="shared" si="41"/>
        <v>0.36438300507614207</v>
      </c>
    </row>
    <row r="831" spans="2:19">
      <c r="B831" s="13">
        <v>-3.5064999999999999E-2</v>
      </c>
      <c r="D831" s="13">
        <v>0.10007000000000001</v>
      </c>
      <c r="M831">
        <f t="shared" si="40"/>
        <v>3.9299999999999995E-3</v>
      </c>
      <c r="S831">
        <f t="shared" si="41"/>
        <v>0.36439700507614209</v>
      </c>
    </row>
    <row r="832" spans="2:19">
      <c r="B832" s="13">
        <v>-3.4805000000000003E-2</v>
      </c>
      <c r="D832" s="13">
        <v>0.10005500000000001</v>
      </c>
      <c r="M832">
        <f t="shared" si="40"/>
        <v>3.9450000000000006E-3</v>
      </c>
      <c r="S832">
        <f t="shared" si="41"/>
        <v>0.36441200507614213</v>
      </c>
    </row>
    <row r="833" spans="2:19">
      <c r="B833" s="13">
        <v>-3.4546E-2</v>
      </c>
      <c r="D833" s="13">
        <v>0.100041</v>
      </c>
      <c r="M833">
        <f t="shared" si="40"/>
        <v>3.9590000000000007E-3</v>
      </c>
      <c r="S833">
        <f t="shared" si="41"/>
        <v>0.36442600507614209</v>
      </c>
    </row>
    <row r="834" spans="2:19">
      <c r="B834" s="13">
        <v>-3.4285999999999997E-2</v>
      </c>
      <c r="D834" s="13">
        <v>0.100027</v>
      </c>
      <c r="M834">
        <f t="shared" si="40"/>
        <v>3.9730000000000008E-3</v>
      </c>
      <c r="S834">
        <f t="shared" si="41"/>
        <v>0.3644400050761421</v>
      </c>
    </row>
    <row r="835" spans="2:19">
      <c r="B835" s="13">
        <v>-3.4025E-2</v>
      </c>
      <c r="D835" s="13">
        <v>0.100012</v>
      </c>
      <c r="M835">
        <f t="shared" si="40"/>
        <v>3.988000000000002E-3</v>
      </c>
      <c r="S835">
        <f t="shared" si="41"/>
        <v>0.36445500507614209</v>
      </c>
    </row>
    <row r="836" spans="2:19">
      <c r="B836" s="13">
        <v>-3.3763000000000001E-2</v>
      </c>
      <c r="D836" s="13">
        <v>9.9998000000000004E-2</v>
      </c>
      <c r="M836">
        <f t="shared" si="40"/>
        <v>4.0020000000000021E-3</v>
      </c>
      <c r="S836">
        <f t="shared" si="41"/>
        <v>0.36446900507614211</v>
      </c>
    </row>
    <row r="837" spans="2:19">
      <c r="B837" s="13">
        <v>-3.3501999999999997E-2</v>
      </c>
      <c r="D837" s="13">
        <v>9.9984000000000003E-2</v>
      </c>
      <c r="M837">
        <f t="shared" si="40"/>
        <v>4.0160000000000022E-3</v>
      </c>
      <c r="S837">
        <f t="shared" si="41"/>
        <v>0.36448300507614212</v>
      </c>
    </row>
    <row r="838" spans="2:19">
      <c r="B838" s="13">
        <v>-3.3238999999999998E-2</v>
      </c>
      <c r="D838" s="13">
        <v>9.9969000000000002E-2</v>
      </c>
      <c r="M838">
        <f t="shared" si="40"/>
        <v>4.0310000000000033E-3</v>
      </c>
      <c r="S838">
        <f t="shared" si="41"/>
        <v>0.36449800507614211</v>
      </c>
    </row>
    <row r="839" spans="2:19">
      <c r="B839" s="13">
        <v>-3.2976999999999999E-2</v>
      </c>
      <c r="D839" s="13">
        <v>9.9955000000000002E-2</v>
      </c>
      <c r="M839">
        <f t="shared" si="40"/>
        <v>4.0450000000000035E-3</v>
      </c>
      <c r="S839">
        <f t="shared" si="41"/>
        <v>0.36451200507614212</v>
      </c>
    </row>
    <row r="840" spans="2:19">
      <c r="B840" s="13">
        <v>-3.2714E-2</v>
      </c>
      <c r="D840" s="13">
        <v>9.9941000000000002E-2</v>
      </c>
      <c r="M840">
        <f t="shared" si="40"/>
        <v>4.0590000000000036E-3</v>
      </c>
      <c r="S840">
        <f t="shared" si="41"/>
        <v>0.36452600507614208</v>
      </c>
    </row>
    <row r="841" spans="2:19">
      <c r="B841" s="13">
        <v>-3.245E-2</v>
      </c>
      <c r="D841" s="13">
        <v>9.9926000000000001E-2</v>
      </c>
      <c r="M841">
        <f t="shared" si="40"/>
        <v>4.0740000000000047E-3</v>
      </c>
      <c r="S841">
        <f t="shared" si="41"/>
        <v>0.36454100507614212</v>
      </c>
    </row>
    <row r="842" spans="2:19">
      <c r="B842" s="13">
        <v>-3.2185999999999999E-2</v>
      </c>
      <c r="D842" s="13">
        <v>9.9912000000000001E-2</v>
      </c>
      <c r="M842">
        <f t="shared" si="40"/>
        <v>4.0880000000000048E-3</v>
      </c>
      <c r="S842">
        <f t="shared" si="41"/>
        <v>0.36455500507614214</v>
      </c>
    </row>
    <row r="843" spans="2:19">
      <c r="B843" s="13">
        <v>-3.1921999999999999E-2</v>
      </c>
      <c r="D843" s="13">
        <v>9.9898000000000001E-2</v>
      </c>
      <c r="M843">
        <f t="shared" si="40"/>
        <v>4.1020000000000049E-3</v>
      </c>
      <c r="S843">
        <f t="shared" si="41"/>
        <v>0.36456900507614209</v>
      </c>
    </row>
    <row r="844" spans="2:19">
      <c r="B844" s="13">
        <v>-3.1656999999999998E-2</v>
      </c>
      <c r="D844" s="13">
        <v>9.9884000000000001E-2</v>
      </c>
      <c r="M844">
        <f t="shared" si="40"/>
        <v>4.1160000000000051E-3</v>
      </c>
      <c r="S844">
        <f t="shared" si="41"/>
        <v>0.36458300507614211</v>
      </c>
    </row>
    <row r="845" spans="2:19">
      <c r="B845" s="13">
        <v>-3.1392000000000003E-2</v>
      </c>
      <c r="D845" s="13">
        <v>9.987E-2</v>
      </c>
      <c r="M845">
        <f t="shared" si="40"/>
        <v>4.1300000000000052E-3</v>
      </c>
      <c r="S845">
        <f t="shared" si="41"/>
        <v>0.36459700507614212</v>
      </c>
    </row>
    <row r="846" spans="2:19">
      <c r="B846" s="13">
        <v>-3.1126999999999998E-2</v>
      </c>
      <c r="D846" s="13">
        <v>9.9856E-2</v>
      </c>
      <c r="M846">
        <f t="shared" si="40"/>
        <v>4.1440000000000053E-3</v>
      </c>
      <c r="S846">
        <f t="shared" si="41"/>
        <v>0.36461100507614208</v>
      </c>
    </row>
    <row r="847" spans="2:19">
      <c r="B847" s="13">
        <v>-3.0861E-2</v>
      </c>
      <c r="D847" s="13">
        <v>9.9842E-2</v>
      </c>
      <c r="M847">
        <f t="shared" si="40"/>
        <v>4.1580000000000054E-3</v>
      </c>
      <c r="S847">
        <f t="shared" si="41"/>
        <v>0.36462500507614209</v>
      </c>
    </row>
    <row r="848" spans="2:19">
      <c r="B848" s="13">
        <v>-3.0595000000000001E-2</v>
      </c>
      <c r="D848" s="13">
        <v>9.9829000000000001E-2</v>
      </c>
      <c r="M848">
        <f t="shared" si="40"/>
        <v>4.1710000000000046E-3</v>
      </c>
      <c r="S848">
        <f t="shared" si="41"/>
        <v>0.36463800507614208</v>
      </c>
    </row>
    <row r="849" spans="2:19">
      <c r="B849" s="13">
        <v>-3.0328999999999998E-2</v>
      </c>
      <c r="D849" s="13">
        <v>9.9815000000000001E-2</v>
      </c>
      <c r="M849">
        <f t="shared" si="40"/>
        <v>4.1850000000000047E-3</v>
      </c>
      <c r="S849">
        <f t="shared" si="41"/>
        <v>0.36465200507614209</v>
      </c>
    </row>
    <row r="850" spans="2:19">
      <c r="B850" s="13">
        <v>-3.0062999999999999E-2</v>
      </c>
      <c r="D850" s="13">
        <v>9.9802000000000002E-2</v>
      </c>
      <c r="M850">
        <f t="shared" si="40"/>
        <v>4.1980000000000038E-3</v>
      </c>
      <c r="S850">
        <f t="shared" si="41"/>
        <v>0.36466500507614208</v>
      </c>
    </row>
    <row r="851" spans="2:19">
      <c r="B851" s="13">
        <v>-2.9796E-2</v>
      </c>
      <c r="D851" s="13">
        <v>9.9788000000000002E-2</v>
      </c>
      <c r="M851">
        <f t="shared" si="40"/>
        <v>4.2120000000000039E-3</v>
      </c>
      <c r="S851">
        <f t="shared" si="41"/>
        <v>0.36467900507614209</v>
      </c>
    </row>
    <row r="852" spans="2:19">
      <c r="B852" s="13">
        <v>-2.9529E-2</v>
      </c>
      <c r="D852" s="13">
        <v>9.9775000000000003E-2</v>
      </c>
      <c r="M852">
        <f t="shared" si="40"/>
        <v>4.2250000000000031E-3</v>
      </c>
      <c r="S852">
        <f t="shared" si="41"/>
        <v>0.36469200507614208</v>
      </c>
    </row>
    <row r="853" spans="2:19">
      <c r="B853" s="13">
        <v>-2.9263000000000001E-2</v>
      </c>
      <c r="D853" s="13">
        <v>9.9762000000000003E-2</v>
      </c>
      <c r="M853">
        <f t="shared" si="40"/>
        <v>4.2380000000000022E-3</v>
      </c>
      <c r="S853">
        <f t="shared" si="41"/>
        <v>0.36470500507614212</v>
      </c>
    </row>
    <row r="854" spans="2:19">
      <c r="B854" s="13">
        <v>-2.8995E-2</v>
      </c>
      <c r="D854" s="13">
        <v>9.9749000000000004E-2</v>
      </c>
      <c r="M854">
        <f t="shared" si="40"/>
        <v>4.2510000000000013E-3</v>
      </c>
      <c r="S854">
        <f t="shared" si="41"/>
        <v>0.3647180050761421</v>
      </c>
    </row>
    <row r="855" spans="2:19">
      <c r="B855" s="13">
        <v>-2.8728E-2</v>
      </c>
      <c r="D855" s="13">
        <v>9.9737000000000006E-2</v>
      </c>
      <c r="M855">
        <f t="shared" si="40"/>
        <v>4.2629999999999994E-3</v>
      </c>
      <c r="S855">
        <f t="shared" si="41"/>
        <v>0.36473000507614212</v>
      </c>
    </row>
    <row r="856" spans="2:19">
      <c r="B856" s="13">
        <v>-2.8461E-2</v>
      </c>
      <c r="D856" s="13">
        <v>9.9723999999999993E-2</v>
      </c>
      <c r="M856">
        <f t="shared" si="40"/>
        <v>4.2760000000000124E-3</v>
      </c>
      <c r="S856">
        <f t="shared" si="41"/>
        <v>0.3647430050761421</v>
      </c>
    </row>
    <row r="857" spans="2:19">
      <c r="B857" s="13">
        <v>-2.8192999999999999E-2</v>
      </c>
      <c r="D857" s="13">
        <v>9.9711999999999995E-2</v>
      </c>
      <c r="M857">
        <f t="shared" si="40"/>
        <v>4.2880000000000106E-3</v>
      </c>
      <c r="S857">
        <f t="shared" si="41"/>
        <v>0.36475500507614211</v>
      </c>
    </row>
    <row r="858" spans="2:19">
      <c r="B858" s="13">
        <v>-2.7925999999999999E-2</v>
      </c>
      <c r="D858" s="13">
        <v>9.9699999999999997E-2</v>
      </c>
      <c r="M858">
        <f t="shared" si="40"/>
        <v>4.3000000000000087E-3</v>
      </c>
      <c r="S858">
        <f t="shared" si="41"/>
        <v>0.36476700507614213</v>
      </c>
    </row>
    <row r="859" spans="2:19">
      <c r="B859" s="13">
        <v>-2.7657999999999999E-2</v>
      </c>
      <c r="D859" s="13">
        <v>9.9689E-2</v>
      </c>
      <c r="M859">
        <f t="shared" si="40"/>
        <v>4.3110000000000058E-3</v>
      </c>
      <c r="S859">
        <f t="shared" si="41"/>
        <v>0.36477800507614211</v>
      </c>
    </row>
    <row r="860" spans="2:19">
      <c r="B860" s="13">
        <v>-2.7390999999999999E-2</v>
      </c>
      <c r="D860" s="13">
        <v>9.9677000000000002E-2</v>
      </c>
      <c r="M860">
        <f t="shared" si="40"/>
        <v>4.3230000000000039E-3</v>
      </c>
      <c r="S860">
        <f t="shared" si="41"/>
        <v>0.36479000507614212</v>
      </c>
    </row>
    <row r="861" spans="2:19">
      <c r="B861" s="13">
        <v>-2.7123000000000001E-2</v>
      </c>
      <c r="D861" s="13">
        <v>9.9666000000000005E-2</v>
      </c>
      <c r="M861">
        <f t="shared" si="40"/>
        <v>4.334000000000001E-3</v>
      </c>
      <c r="S861">
        <f t="shared" si="41"/>
        <v>0.3648010050761421</v>
      </c>
    </row>
    <row r="862" spans="2:19">
      <c r="B862" s="13">
        <v>-2.6855E-2</v>
      </c>
      <c r="D862" s="13">
        <v>9.9654999999999994E-2</v>
      </c>
      <c r="M862">
        <f t="shared" si="40"/>
        <v>4.345000000000012E-3</v>
      </c>
      <c r="S862">
        <f t="shared" si="41"/>
        <v>0.36481200507614209</v>
      </c>
    </row>
    <row r="863" spans="2:19">
      <c r="B863" s="13">
        <v>-2.6588000000000001E-2</v>
      </c>
      <c r="D863" s="13">
        <v>9.9644999999999997E-2</v>
      </c>
      <c r="M863">
        <f t="shared" si="40"/>
        <v>4.3550000000000082E-3</v>
      </c>
      <c r="S863">
        <f t="shared" si="41"/>
        <v>0.3648220050761421</v>
      </c>
    </row>
    <row r="864" spans="2:19">
      <c r="B864" s="13">
        <v>-2.632E-2</v>
      </c>
      <c r="D864" s="13">
        <v>9.9634E-2</v>
      </c>
      <c r="M864">
        <f t="shared" si="40"/>
        <v>4.3660000000000053E-3</v>
      </c>
      <c r="S864">
        <f t="shared" si="41"/>
        <v>0.36483300507614214</v>
      </c>
    </row>
    <row r="865" spans="2:19">
      <c r="B865" s="13">
        <v>-2.6053E-2</v>
      </c>
      <c r="D865" s="13">
        <v>9.9624000000000004E-2</v>
      </c>
      <c r="M865">
        <f t="shared" si="40"/>
        <v>4.3760000000000014E-3</v>
      </c>
      <c r="S865">
        <f t="shared" si="41"/>
        <v>0.36484300507614209</v>
      </c>
    </row>
    <row r="866" spans="2:19">
      <c r="B866" s="13">
        <v>-2.5784999999999999E-2</v>
      </c>
      <c r="D866" s="13">
        <v>9.9614999999999995E-2</v>
      </c>
      <c r="M866">
        <f t="shared" si="40"/>
        <v>4.3850000000000104E-3</v>
      </c>
      <c r="S866">
        <f t="shared" si="41"/>
        <v>0.36485200507614213</v>
      </c>
    </row>
    <row r="867" spans="2:19">
      <c r="B867" s="13">
        <v>-2.5517999999999999E-2</v>
      </c>
      <c r="D867" s="13">
        <v>9.9606E-2</v>
      </c>
      <c r="M867">
        <f t="shared" si="40"/>
        <v>4.3940000000000055E-3</v>
      </c>
      <c r="S867">
        <f t="shared" si="41"/>
        <v>0.36486100507614211</v>
      </c>
    </row>
    <row r="868" spans="2:19">
      <c r="B868" s="13">
        <v>-2.5250000000000002E-2</v>
      </c>
      <c r="D868" s="13">
        <v>9.9597000000000005E-2</v>
      </c>
      <c r="M868">
        <f t="shared" si="40"/>
        <v>4.4030000000000007E-3</v>
      </c>
      <c r="S868">
        <f t="shared" si="41"/>
        <v>0.36487000507614209</v>
      </c>
    </row>
    <row r="869" spans="2:19">
      <c r="B869" s="13">
        <v>-2.4983000000000002E-2</v>
      </c>
      <c r="D869" s="13">
        <v>9.9587999999999996E-2</v>
      </c>
      <c r="M869">
        <f t="shared" ref="M869:M932" si="42">$M$458-D869+$M$457</f>
        <v>4.4120000000000097E-3</v>
      </c>
      <c r="S869">
        <f t="shared" si="41"/>
        <v>0.36487900507614213</v>
      </c>
    </row>
    <row r="870" spans="2:19">
      <c r="B870" s="13">
        <v>-2.4715999999999998E-2</v>
      </c>
      <c r="D870" s="13">
        <v>9.9580000000000002E-2</v>
      </c>
      <c r="M870">
        <f t="shared" si="42"/>
        <v>4.4200000000000038E-3</v>
      </c>
      <c r="S870">
        <f t="shared" ref="S870:S933" si="43">$S$458-D870+$S$457</f>
        <v>0.36488700507614213</v>
      </c>
    </row>
    <row r="871" spans="2:19">
      <c r="B871" s="13">
        <v>-2.4448999999999999E-2</v>
      </c>
      <c r="D871" s="13">
        <v>9.9572999999999995E-2</v>
      </c>
      <c r="M871">
        <f t="shared" si="42"/>
        <v>4.4270000000000108E-3</v>
      </c>
      <c r="S871">
        <f t="shared" si="43"/>
        <v>0.36489400507614211</v>
      </c>
    </row>
    <row r="872" spans="2:19">
      <c r="B872" s="13">
        <v>-2.4181999999999999E-2</v>
      </c>
      <c r="D872" s="13">
        <v>9.9565000000000001E-2</v>
      </c>
      <c r="M872">
        <f t="shared" si="42"/>
        <v>4.4350000000000049E-3</v>
      </c>
      <c r="S872">
        <f t="shared" si="43"/>
        <v>0.36490200507614212</v>
      </c>
    </row>
    <row r="873" spans="2:19">
      <c r="B873" s="13">
        <v>-2.3914999999999999E-2</v>
      </c>
      <c r="D873" s="13">
        <v>9.9557999999999994E-2</v>
      </c>
      <c r="M873">
        <f t="shared" si="42"/>
        <v>4.4420000000000119E-3</v>
      </c>
      <c r="S873">
        <f t="shared" si="43"/>
        <v>0.3649090050761421</v>
      </c>
    </row>
    <row r="874" spans="2:19">
      <c r="B874" s="13">
        <v>-2.3649E-2</v>
      </c>
      <c r="D874" s="13">
        <v>9.9552000000000002E-2</v>
      </c>
      <c r="M874">
        <f t="shared" si="42"/>
        <v>4.448000000000004E-3</v>
      </c>
      <c r="S874">
        <f t="shared" si="43"/>
        <v>0.36491500507614211</v>
      </c>
    </row>
    <row r="875" spans="2:19">
      <c r="B875" s="13">
        <v>-2.3383000000000001E-2</v>
      </c>
      <c r="D875" s="13">
        <v>9.9545999999999996E-2</v>
      </c>
      <c r="M875">
        <f t="shared" si="42"/>
        <v>4.45400000000001E-3</v>
      </c>
      <c r="S875">
        <f t="shared" si="43"/>
        <v>0.36492100507614211</v>
      </c>
    </row>
    <row r="876" spans="2:19">
      <c r="B876" s="13">
        <v>-2.3116999999999999E-2</v>
      </c>
      <c r="D876" s="13">
        <v>9.9541000000000004E-2</v>
      </c>
      <c r="M876">
        <f t="shared" si="42"/>
        <v>4.4590000000000012E-3</v>
      </c>
      <c r="S876">
        <f t="shared" si="43"/>
        <v>0.36492600507614209</v>
      </c>
    </row>
    <row r="877" spans="2:19">
      <c r="B877" s="13">
        <v>-2.2851E-2</v>
      </c>
      <c r="D877" s="13">
        <v>9.9535999999999999E-2</v>
      </c>
      <c r="M877">
        <f t="shared" si="42"/>
        <v>4.4640000000000062E-3</v>
      </c>
      <c r="S877">
        <f t="shared" si="43"/>
        <v>0.36493100507614212</v>
      </c>
    </row>
    <row r="878" spans="2:19">
      <c r="B878" s="13">
        <v>-2.2585000000000001E-2</v>
      </c>
      <c r="D878" s="13">
        <v>9.9530999999999994E-2</v>
      </c>
      <c r="M878">
        <f t="shared" si="42"/>
        <v>4.4690000000000112E-3</v>
      </c>
      <c r="S878">
        <f t="shared" si="43"/>
        <v>0.3649360050761421</v>
      </c>
    </row>
    <row r="879" spans="2:19">
      <c r="B879" s="13">
        <v>-2.232E-2</v>
      </c>
      <c r="D879" s="13">
        <v>9.9527000000000004E-2</v>
      </c>
      <c r="M879">
        <f t="shared" si="42"/>
        <v>4.4730000000000013E-3</v>
      </c>
      <c r="S879">
        <f t="shared" si="43"/>
        <v>0.3649400050761421</v>
      </c>
    </row>
    <row r="880" spans="2:19">
      <c r="B880" s="13">
        <v>-2.2054000000000001E-2</v>
      </c>
      <c r="D880" s="13">
        <v>9.9524000000000001E-2</v>
      </c>
      <c r="M880">
        <f t="shared" si="42"/>
        <v>4.4760000000000043E-3</v>
      </c>
      <c r="S880">
        <f t="shared" si="43"/>
        <v>0.36494300507614208</v>
      </c>
    </row>
    <row r="881" spans="2:19">
      <c r="B881" s="13">
        <v>-2.1788999999999999E-2</v>
      </c>
      <c r="D881" s="13">
        <v>9.9520999999999998E-2</v>
      </c>
      <c r="M881">
        <f t="shared" si="42"/>
        <v>4.4790000000000073E-3</v>
      </c>
      <c r="S881">
        <f t="shared" si="43"/>
        <v>0.36494600507614211</v>
      </c>
    </row>
    <row r="882" spans="2:19">
      <c r="B882" s="13">
        <v>-2.1524999999999999E-2</v>
      </c>
      <c r="D882" s="13">
        <v>9.9517999999999995E-2</v>
      </c>
      <c r="M882">
        <f t="shared" si="42"/>
        <v>4.4820000000000103E-3</v>
      </c>
      <c r="S882">
        <f t="shared" si="43"/>
        <v>0.36494900507614214</v>
      </c>
    </row>
    <row r="883" spans="2:19">
      <c r="B883" s="13">
        <v>-2.1260000000000001E-2</v>
      </c>
      <c r="D883" s="13">
        <v>9.9515999999999993E-2</v>
      </c>
      <c r="M883">
        <f t="shared" si="42"/>
        <v>4.4840000000000123E-3</v>
      </c>
      <c r="S883">
        <f t="shared" si="43"/>
        <v>0.36495100507614209</v>
      </c>
    </row>
    <row r="884" spans="2:19">
      <c r="B884" s="13">
        <v>-2.0996000000000001E-2</v>
      </c>
      <c r="D884" s="13">
        <v>9.9515000000000006E-2</v>
      </c>
      <c r="M884">
        <f t="shared" si="42"/>
        <v>4.4849999999999994E-3</v>
      </c>
      <c r="S884">
        <f t="shared" si="43"/>
        <v>0.36495200507614212</v>
      </c>
    </row>
    <row r="885" spans="2:19">
      <c r="B885" s="13">
        <v>-2.0733000000000001E-2</v>
      </c>
      <c r="D885" s="13">
        <v>9.9514000000000005E-2</v>
      </c>
      <c r="M885">
        <f t="shared" si="42"/>
        <v>4.4860000000000004E-3</v>
      </c>
      <c r="S885">
        <f t="shared" si="43"/>
        <v>0.36495300507614209</v>
      </c>
    </row>
    <row r="886" spans="2:19">
      <c r="B886" s="13">
        <v>-2.0469000000000001E-2</v>
      </c>
      <c r="D886" s="13">
        <v>9.9514000000000005E-2</v>
      </c>
      <c r="M886">
        <f t="shared" si="42"/>
        <v>4.4860000000000004E-3</v>
      </c>
      <c r="S886">
        <f t="shared" si="43"/>
        <v>0.36495300507614209</v>
      </c>
    </row>
    <row r="887" spans="2:19">
      <c r="B887" s="13">
        <v>-2.0205999999999998E-2</v>
      </c>
      <c r="D887" s="13">
        <v>9.9514000000000005E-2</v>
      </c>
      <c r="M887">
        <f t="shared" si="42"/>
        <v>4.4860000000000004E-3</v>
      </c>
      <c r="S887">
        <f t="shared" si="43"/>
        <v>0.36495300507614209</v>
      </c>
    </row>
    <row r="888" spans="2:19">
      <c r="B888" s="13">
        <v>-1.9942999999999999E-2</v>
      </c>
      <c r="D888" s="13">
        <v>9.9515000000000006E-2</v>
      </c>
      <c r="M888">
        <f t="shared" si="42"/>
        <v>4.4849999999999994E-3</v>
      </c>
      <c r="S888">
        <f t="shared" si="43"/>
        <v>0.36495200507614212</v>
      </c>
    </row>
    <row r="889" spans="2:19">
      <c r="B889" s="13">
        <v>-1.9681000000000001E-2</v>
      </c>
      <c r="D889" s="13">
        <v>9.9516999999999994E-2</v>
      </c>
      <c r="M889">
        <f t="shared" si="42"/>
        <v>4.4830000000000113E-3</v>
      </c>
      <c r="S889">
        <f t="shared" si="43"/>
        <v>0.36495000507614211</v>
      </c>
    </row>
    <row r="890" spans="2:19">
      <c r="B890" s="13">
        <v>-1.9418999999999999E-2</v>
      </c>
      <c r="D890" s="13">
        <v>9.9518999999999996E-2</v>
      </c>
      <c r="M890">
        <f t="shared" si="42"/>
        <v>4.4810000000000093E-3</v>
      </c>
      <c r="S890">
        <f t="shared" si="43"/>
        <v>0.36494800507614211</v>
      </c>
    </row>
    <row r="891" spans="2:19">
      <c r="B891" s="13">
        <v>-1.9157E-2</v>
      </c>
      <c r="D891" s="13">
        <v>9.9520999999999998E-2</v>
      </c>
      <c r="M891">
        <f t="shared" si="42"/>
        <v>4.4790000000000073E-3</v>
      </c>
      <c r="S891">
        <f t="shared" si="43"/>
        <v>0.36494600507614211</v>
      </c>
    </row>
    <row r="892" spans="2:19">
      <c r="B892" s="13">
        <v>-1.8896E-2</v>
      </c>
      <c r="D892" s="13">
        <v>9.9524000000000001E-2</v>
      </c>
      <c r="M892">
        <f t="shared" si="42"/>
        <v>4.4760000000000043E-3</v>
      </c>
      <c r="S892">
        <f t="shared" si="43"/>
        <v>0.36494300507614208</v>
      </c>
    </row>
    <row r="893" spans="2:19">
      <c r="B893" s="13">
        <v>-1.8634999999999999E-2</v>
      </c>
      <c r="D893" s="13">
        <v>9.9528000000000005E-2</v>
      </c>
      <c r="M893">
        <f t="shared" si="42"/>
        <v>4.4720000000000003E-3</v>
      </c>
      <c r="S893">
        <f t="shared" si="43"/>
        <v>0.36493900507614208</v>
      </c>
    </row>
    <row r="894" spans="2:19">
      <c r="B894" s="13">
        <v>-1.8374000000000001E-2</v>
      </c>
      <c r="D894" s="13">
        <v>9.9532999999999996E-2</v>
      </c>
      <c r="M894">
        <f t="shared" si="42"/>
        <v>4.4670000000000092E-3</v>
      </c>
      <c r="S894">
        <f t="shared" si="43"/>
        <v>0.3649340050761421</v>
      </c>
    </row>
    <row r="895" spans="2:19">
      <c r="B895" s="13">
        <v>-1.8114000000000002E-2</v>
      </c>
      <c r="D895" s="13">
        <v>9.9538000000000001E-2</v>
      </c>
      <c r="M895">
        <f t="shared" si="42"/>
        <v>4.4620000000000042E-3</v>
      </c>
      <c r="S895">
        <f t="shared" si="43"/>
        <v>0.36492900507614212</v>
      </c>
    </row>
    <row r="896" spans="2:19">
      <c r="B896" s="13">
        <v>-1.7853999999999998E-2</v>
      </c>
      <c r="D896" s="13">
        <v>9.9543000000000006E-2</v>
      </c>
      <c r="M896">
        <f t="shared" si="42"/>
        <v>4.4569999999999992E-3</v>
      </c>
      <c r="S896">
        <f t="shared" si="43"/>
        <v>0.36492400507614209</v>
      </c>
    </row>
    <row r="897" spans="2:19">
      <c r="B897" s="13">
        <v>-1.7595E-2</v>
      </c>
      <c r="D897" s="13">
        <v>9.9548999999999999E-2</v>
      </c>
      <c r="M897">
        <f t="shared" si="42"/>
        <v>4.451000000000007E-3</v>
      </c>
      <c r="S897">
        <f t="shared" si="43"/>
        <v>0.36491800507614214</v>
      </c>
    </row>
    <row r="898" spans="2:19">
      <c r="B898" s="13">
        <v>-1.7336000000000001E-2</v>
      </c>
      <c r="D898" s="13">
        <v>9.9556000000000006E-2</v>
      </c>
      <c r="M898">
        <f t="shared" si="42"/>
        <v>4.444E-3</v>
      </c>
      <c r="S898">
        <f t="shared" si="43"/>
        <v>0.3649110050761421</v>
      </c>
    </row>
    <row r="899" spans="2:19">
      <c r="B899" s="13">
        <v>-1.7076999999999998E-2</v>
      </c>
      <c r="D899" s="13">
        <v>9.9562999999999999E-2</v>
      </c>
      <c r="M899">
        <f t="shared" si="42"/>
        <v>4.4370000000000069E-3</v>
      </c>
      <c r="S899">
        <f t="shared" si="43"/>
        <v>0.36490400507614212</v>
      </c>
    </row>
    <row r="900" spans="2:19">
      <c r="B900" s="13">
        <v>-1.6819000000000001E-2</v>
      </c>
      <c r="D900" s="13">
        <v>9.9571000000000007E-2</v>
      </c>
      <c r="M900">
        <f t="shared" si="42"/>
        <v>4.4289999999999989E-3</v>
      </c>
      <c r="S900">
        <f t="shared" si="43"/>
        <v>0.36489600507614212</v>
      </c>
    </row>
    <row r="901" spans="2:19">
      <c r="B901" s="13">
        <v>-1.6560999999999999E-2</v>
      </c>
      <c r="D901" s="13">
        <v>9.9579000000000001E-2</v>
      </c>
      <c r="M901">
        <f t="shared" si="42"/>
        <v>4.4210000000000048E-3</v>
      </c>
      <c r="S901">
        <f t="shared" si="43"/>
        <v>0.36488800507614211</v>
      </c>
    </row>
    <row r="902" spans="2:19">
      <c r="B902" s="13">
        <v>-1.6303000000000002E-2</v>
      </c>
      <c r="D902" s="13">
        <v>9.9587999999999996E-2</v>
      </c>
      <c r="M902">
        <f t="shared" si="42"/>
        <v>4.4120000000000097E-3</v>
      </c>
      <c r="S902">
        <f t="shared" si="43"/>
        <v>0.36487900507614213</v>
      </c>
    </row>
    <row r="903" spans="2:19">
      <c r="B903" s="13">
        <v>-1.6046000000000001E-2</v>
      </c>
      <c r="D903" s="13">
        <v>9.9598000000000006E-2</v>
      </c>
      <c r="M903">
        <f t="shared" si="42"/>
        <v>4.4019999999999997E-3</v>
      </c>
      <c r="S903">
        <f t="shared" si="43"/>
        <v>0.36486900507614212</v>
      </c>
    </row>
    <row r="904" spans="2:19">
      <c r="B904" s="13">
        <v>-1.5789999999999998E-2</v>
      </c>
      <c r="D904" s="13">
        <v>9.9608000000000002E-2</v>
      </c>
      <c r="M904">
        <f t="shared" si="42"/>
        <v>4.3920000000000035E-3</v>
      </c>
      <c r="S904">
        <f t="shared" si="43"/>
        <v>0.36485900507614211</v>
      </c>
    </row>
    <row r="905" spans="2:19">
      <c r="B905" s="13">
        <v>-1.5533999999999999E-2</v>
      </c>
      <c r="D905" s="13">
        <v>9.9618999999999999E-2</v>
      </c>
      <c r="M905">
        <f t="shared" si="42"/>
        <v>4.3810000000000064E-3</v>
      </c>
      <c r="S905">
        <f t="shared" si="43"/>
        <v>0.36484800507614212</v>
      </c>
    </row>
    <row r="906" spans="2:19">
      <c r="B906" s="13">
        <v>-1.5278E-2</v>
      </c>
      <c r="D906" s="13">
        <v>9.9629999999999996E-2</v>
      </c>
      <c r="M906">
        <f t="shared" si="42"/>
        <v>4.3700000000000093E-3</v>
      </c>
      <c r="S906">
        <f t="shared" si="43"/>
        <v>0.36483700507614214</v>
      </c>
    </row>
    <row r="907" spans="2:19">
      <c r="B907" s="13">
        <v>-1.5023E-2</v>
      </c>
      <c r="D907" s="13">
        <v>9.9640999999999993E-2</v>
      </c>
      <c r="M907">
        <f t="shared" si="42"/>
        <v>4.3590000000000122E-3</v>
      </c>
      <c r="S907">
        <f t="shared" si="43"/>
        <v>0.3648260050761421</v>
      </c>
    </row>
    <row r="908" spans="2:19">
      <c r="B908" s="13">
        <v>-1.4768E-2</v>
      </c>
      <c r="D908" s="13">
        <v>9.9653000000000005E-2</v>
      </c>
      <c r="M908">
        <f t="shared" si="42"/>
        <v>4.3470000000000002E-3</v>
      </c>
      <c r="S908">
        <f t="shared" si="43"/>
        <v>0.36481400507614209</v>
      </c>
    </row>
    <row r="909" spans="2:19">
      <c r="B909" s="13">
        <v>-1.4513E-2</v>
      </c>
      <c r="D909" s="13">
        <v>9.9666000000000005E-2</v>
      </c>
      <c r="M909">
        <f t="shared" si="42"/>
        <v>4.334000000000001E-3</v>
      </c>
      <c r="S909">
        <f t="shared" si="43"/>
        <v>0.3648010050761421</v>
      </c>
    </row>
    <row r="910" spans="2:19">
      <c r="B910" s="13">
        <v>-1.4259000000000001E-2</v>
      </c>
      <c r="D910" s="13">
        <v>9.9679000000000004E-2</v>
      </c>
      <c r="M910">
        <f t="shared" si="42"/>
        <v>4.3210000000000019E-3</v>
      </c>
      <c r="S910">
        <f t="shared" si="43"/>
        <v>0.36478800507614212</v>
      </c>
    </row>
    <row r="911" spans="2:19">
      <c r="B911" s="13">
        <v>-1.4005999999999999E-2</v>
      </c>
      <c r="D911" s="13">
        <v>9.9693000000000004E-2</v>
      </c>
      <c r="M911">
        <f t="shared" si="42"/>
        <v>4.3070000000000018E-3</v>
      </c>
      <c r="S911">
        <f t="shared" si="43"/>
        <v>0.3647740050761421</v>
      </c>
    </row>
    <row r="912" spans="2:19">
      <c r="B912" s="13">
        <v>-1.3752E-2</v>
      </c>
      <c r="D912" s="13">
        <v>9.9707000000000004E-2</v>
      </c>
      <c r="M912">
        <f t="shared" si="42"/>
        <v>4.2930000000000017E-3</v>
      </c>
      <c r="S912">
        <f t="shared" si="43"/>
        <v>0.36476000507614209</v>
      </c>
    </row>
    <row r="913" spans="2:19">
      <c r="B913" s="13">
        <v>-1.35E-2</v>
      </c>
      <c r="D913" s="13">
        <v>9.9721000000000004E-2</v>
      </c>
      <c r="M913">
        <f t="shared" si="42"/>
        <v>4.2790000000000016E-3</v>
      </c>
      <c r="S913">
        <f t="shared" si="43"/>
        <v>0.36474600507614208</v>
      </c>
    </row>
    <row r="914" spans="2:19">
      <c r="B914" s="13">
        <v>-1.3247E-2</v>
      </c>
      <c r="D914" s="13">
        <v>9.9736000000000005E-2</v>
      </c>
      <c r="M914">
        <f t="shared" si="42"/>
        <v>4.2640000000000004E-3</v>
      </c>
      <c r="S914">
        <f t="shared" si="43"/>
        <v>0.36473100507614209</v>
      </c>
    </row>
    <row r="915" spans="2:19">
      <c r="B915" s="13">
        <v>-1.2995E-2</v>
      </c>
      <c r="D915" s="13">
        <v>9.9751000000000006E-2</v>
      </c>
      <c r="M915">
        <f t="shared" si="42"/>
        <v>4.2489999999999993E-3</v>
      </c>
      <c r="S915">
        <f t="shared" si="43"/>
        <v>0.3647160050761421</v>
      </c>
    </row>
    <row r="916" spans="2:19">
      <c r="B916" s="13">
        <v>-1.2744E-2</v>
      </c>
      <c r="D916" s="13">
        <v>9.9766999999999995E-2</v>
      </c>
      <c r="M916">
        <f t="shared" si="42"/>
        <v>4.2330000000000111E-3</v>
      </c>
      <c r="S916">
        <f t="shared" si="43"/>
        <v>0.36470000507614209</v>
      </c>
    </row>
    <row r="917" spans="2:19">
      <c r="B917" s="13">
        <v>-1.2493000000000001E-2</v>
      </c>
      <c r="D917" s="13">
        <v>9.9782999999999997E-2</v>
      </c>
      <c r="M917">
        <f t="shared" si="42"/>
        <v>4.2170000000000089E-3</v>
      </c>
      <c r="S917">
        <f t="shared" si="43"/>
        <v>0.36468400507614213</v>
      </c>
    </row>
    <row r="918" spans="2:19">
      <c r="B918" s="13">
        <v>-1.2241999999999999E-2</v>
      </c>
      <c r="D918" s="13">
        <v>9.9798999999999999E-2</v>
      </c>
      <c r="M918">
        <f t="shared" si="42"/>
        <v>4.2010000000000068E-3</v>
      </c>
      <c r="S918">
        <f t="shared" si="43"/>
        <v>0.36466800507614211</v>
      </c>
    </row>
    <row r="919" spans="2:19">
      <c r="B919" s="13">
        <v>-1.1991999999999999E-2</v>
      </c>
      <c r="D919" s="13">
        <v>9.9815000000000001E-2</v>
      </c>
      <c r="M919">
        <f t="shared" si="42"/>
        <v>4.1850000000000047E-3</v>
      </c>
      <c r="S919">
        <f t="shared" si="43"/>
        <v>0.36465200507614209</v>
      </c>
    </row>
    <row r="920" spans="2:19">
      <c r="B920" s="13">
        <v>-1.1742000000000001E-2</v>
      </c>
      <c r="D920" s="13">
        <v>9.9832000000000004E-2</v>
      </c>
      <c r="M920">
        <f t="shared" si="42"/>
        <v>4.1680000000000016E-3</v>
      </c>
      <c r="S920">
        <f t="shared" si="43"/>
        <v>0.3646350050761421</v>
      </c>
    </row>
    <row r="921" spans="2:19">
      <c r="B921" s="13">
        <v>-1.1492E-2</v>
      </c>
      <c r="D921" s="13">
        <v>9.9848999999999993E-2</v>
      </c>
      <c r="M921">
        <f t="shared" si="42"/>
        <v>4.1510000000000123E-3</v>
      </c>
      <c r="S921">
        <f t="shared" si="43"/>
        <v>0.36461800507614212</v>
      </c>
    </row>
    <row r="922" spans="2:19">
      <c r="B922" s="13">
        <v>-1.1243E-2</v>
      </c>
      <c r="D922" s="13">
        <v>9.9866999999999997E-2</v>
      </c>
      <c r="M922">
        <f t="shared" si="42"/>
        <v>4.1330000000000082E-3</v>
      </c>
      <c r="S922">
        <f t="shared" si="43"/>
        <v>0.3646000050761421</v>
      </c>
    </row>
    <row r="923" spans="2:19">
      <c r="B923" s="13">
        <v>-1.0995E-2</v>
      </c>
      <c r="D923" s="13">
        <v>9.9884000000000001E-2</v>
      </c>
      <c r="M923">
        <f t="shared" si="42"/>
        <v>4.1160000000000051E-3</v>
      </c>
      <c r="S923">
        <f t="shared" si="43"/>
        <v>0.36458300507614211</v>
      </c>
    </row>
    <row r="924" spans="2:19">
      <c r="B924" s="13">
        <v>-1.0746E-2</v>
      </c>
      <c r="D924" s="13">
        <v>9.9902000000000005E-2</v>
      </c>
      <c r="M924">
        <f t="shared" si="42"/>
        <v>4.0980000000000009E-3</v>
      </c>
      <c r="S924">
        <f t="shared" si="43"/>
        <v>0.36456500507614209</v>
      </c>
    </row>
    <row r="925" spans="2:19">
      <c r="B925" s="13">
        <v>-1.0499E-2</v>
      </c>
      <c r="D925" s="13">
        <v>9.9919999999999995E-2</v>
      </c>
      <c r="M925">
        <f t="shared" si="42"/>
        <v>4.0800000000000107E-3</v>
      </c>
      <c r="S925">
        <f t="shared" si="43"/>
        <v>0.36454700507614213</v>
      </c>
    </row>
    <row r="926" spans="2:19">
      <c r="B926" s="13">
        <v>-1.0251E-2</v>
      </c>
      <c r="D926" s="13">
        <v>9.9937999999999999E-2</v>
      </c>
      <c r="M926">
        <f t="shared" si="42"/>
        <v>4.0620000000000066E-3</v>
      </c>
      <c r="S926">
        <f t="shared" si="43"/>
        <v>0.36452900507614211</v>
      </c>
    </row>
    <row r="927" spans="2:19">
      <c r="B927" s="13">
        <v>-1.0004000000000001E-2</v>
      </c>
      <c r="D927" s="13">
        <v>9.9956000000000003E-2</v>
      </c>
      <c r="M927">
        <f t="shared" si="42"/>
        <v>4.0440000000000025E-3</v>
      </c>
      <c r="S927">
        <f t="shared" si="43"/>
        <v>0.36451100507614209</v>
      </c>
    </row>
    <row r="928" spans="2:19">
      <c r="B928" s="13">
        <v>-9.757E-3</v>
      </c>
      <c r="D928" s="13">
        <v>9.9973999999999993E-2</v>
      </c>
      <c r="M928">
        <f t="shared" si="42"/>
        <v>4.0260000000000122E-3</v>
      </c>
      <c r="S928">
        <f t="shared" si="43"/>
        <v>0.36449300507614213</v>
      </c>
    </row>
    <row r="929" spans="2:19">
      <c r="B929" s="13">
        <v>-9.5110000000000004E-3</v>
      </c>
      <c r="D929" s="13">
        <v>9.9991999999999998E-2</v>
      </c>
      <c r="M929">
        <f t="shared" si="42"/>
        <v>4.0080000000000081E-3</v>
      </c>
      <c r="S929">
        <f t="shared" si="43"/>
        <v>0.36447500507614211</v>
      </c>
    </row>
    <row r="930" spans="2:19">
      <c r="B930" s="13">
        <v>-9.2650000000000007E-3</v>
      </c>
      <c r="D930" s="13">
        <v>0.10001</v>
      </c>
      <c r="M930">
        <f t="shared" si="42"/>
        <v>3.990000000000004E-3</v>
      </c>
      <c r="S930">
        <f t="shared" si="43"/>
        <v>0.36445700507614209</v>
      </c>
    </row>
    <row r="931" spans="2:19">
      <c r="B931" s="13">
        <v>-9.0189999999999992E-3</v>
      </c>
      <c r="D931" s="13">
        <v>0.10002800000000001</v>
      </c>
      <c r="M931">
        <f t="shared" si="42"/>
        <v>3.9719999999999998E-3</v>
      </c>
      <c r="S931">
        <f t="shared" si="43"/>
        <v>0.36443900507614213</v>
      </c>
    </row>
    <row r="932" spans="2:19">
      <c r="B932" s="13">
        <v>-8.7740000000000005E-3</v>
      </c>
      <c r="D932" s="13">
        <v>0.100046</v>
      </c>
      <c r="M932">
        <f t="shared" si="42"/>
        <v>3.9540000000000096E-3</v>
      </c>
      <c r="S932">
        <f t="shared" si="43"/>
        <v>0.36442100507614211</v>
      </c>
    </row>
    <row r="933" spans="2:19">
      <c r="B933" s="13">
        <v>-8.5290000000000001E-3</v>
      </c>
      <c r="D933" s="13">
        <v>0.100064</v>
      </c>
      <c r="M933">
        <f t="shared" ref="M933:M996" si="44">$M$458-D933+$M$457</f>
        <v>3.9360000000000055E-3</v>
      </c>
      <c r="S933">
        <f t="shared" si="43"/>
        <v>0.36440300507614209</v>
      </c>
    </row>
    <row r="934" spans="2:19">
      <c r="B934" s="13">
        <v>-8.2850000000000007E-3</v>
      </c>
      <c r="D934" s="13">
        <v>0.100082</v>
      </c>
      <c r="M934">
        <f t="shared" si="44"/>
        <v>3.9180000000000013E-3</v>
      </c>
      <c r="S934">
        <f t="shared" ref="S934:S997" si="45">$S$458-D934+$S$457</f>
        <v>0.36438500507614213</v>
      </c>
    </row>
    <row r="935" spans="2:19">
      <c r="B935" s="13">
        <v>-8.0400000000000003E-3</v>
      </c>
      <c r="D935" s="13">
        <v>0.10009999999999999</v>
      </c>
      <c r="M935">
        <f t="shared" si="44"/>
        <v>3.9000000000000111E-3</v>
      </c>
      <c r="S935">
        <f t="shared" si="45"/>
        <v>0.36436700507614211</v>
      </c>
    </row>
    <row r="936" spans="2:19">
      <c r="B936" s="13">
        <v>-7.796E-3</v>
      </c>
      <c r="D936" s="13">
        <v>0.100118</v>
      </c>
      <c r="M936">
        <f t="shared" si="44"/>
        <v>3.882000000000007E-3</v>
      </c>
      <c r="S936">
        <f t="shared" si="45"/>
        <v>0.3643490050761421</v>
      </c>
    </row>
    <row r="937" spans="2:19">
      <c r="B937" s="13">
        <v>-7.5529999999999998E-3</v>
      </c>
      <c r="D937" s="13">
        <v>0.100135</v>
      </c>
      <c r="M937">
        <f t="shared" si="44"/>
        <v>3.8650000000000038E-3</v>
      </c>
      <c r="S937">
        <f t="shared" si="45"/>
        <v>0.36433200507614211</v>
      </c>
    </row>
    <row r="938" spans="2:19">
      <c r="B938" s="13">
        <v>-7.3090000000000004E-3</v>
      </c>
      <c r="D938" s="13">
        <v>0.100152</v>
      </c>
      <c r="M938">
        <f t="shared" si="44"/>
        <v>3.8480000000000007E-3</v>
      </c>
      <c r="S938">
        <f t="shared" si="45"/>
        <v>0.36431500507614212</v>
      </c>
    </row>
    <row r="939" spans="2:19">
      <c r="B939" s="13">
        <v>-7.0670000000000004E-3</v>
      </c>
      <c r="D939" s="13">
        <v>0.10016899999999999</v>
      </c>
      <c r="M939">
        <f t="shared" si="44"/>
        <v>3.8310000000000115E-3</v>
      </c>
      <c r="S939">
        <f t="shared" si="45"/>
        <v>0.36429800507614213</v>
      </c>
    </row>
    <row r="940" spans="2:19">
      <c r="B940" s="13">
        <v>-6.8240000000000002E-3</v>
      </c>
      <c r="D940" s="13">
        <v>0.100186</v>
      </c>
      <c r="M940">
        <f t="shared" si="44"/>
        <v>3.8140000000000084E-3</v>
      </c>
      <c r="S940">
        <f t="shared" si="45"/>
        <v>0.36428100507614214</v>
      </c>
    </row>
    <row r="941" spans="2:19">
      <c r="B941" s="13">
        <v>-6.581E-3</v>
      </c>
      <c r="D941" s="13">
        <v>0.100203</v>
      </c>
      <c r="M941">
        <f t="shared" si="44"/>
        <v>3.7970000000000052E-3</v>
      </c>
      <c r="S941">
        <f t="shared" si="45"/>
        <v>0.36426400507614209</v>
      </c>
    </row>
    <row r="942" spans="2:19">
      <c r="B942" s="13">
        <v>-6.339E-3</v>
      </c>
      <c r="D942" s="13">
        <v>0.100219</v>
      </c>
      <c r="M942">
        <f t="shared" si="44"/>
        <v>3.7810000000000031E-3</v>
      </c>
      <c r="S942">
        <f t="shared" si="45"/>
        <v>0.36424800507614208</v>
      </c>
    </row>
    <row r="943" spans="2:19">
      <c r="B943" s="13">
        <v>-6.097E-3</v>
      </c>
      <c r="D943" s="13">
        <v>0.100234</v>
      </c>
      <c r="M943">
        <f t="shared" si="44"/>
        <v>3.766000000000002E-3</v>
      </c>
      <c r="S943">
        <f t="shared" si="45"/>
        <v>0.36423300507614209</v>
      </c>
    </row>
    <row r="944" spans="2:19">
      <c r="B944" s="13">
        <v>-5.8560000000000001E-3</v>
      </c>
      <c r="D944" s="13">
        <v>0.10025000000000001</v>
      </c>
      <c r="M944">
        <f t="shared" si="44"/>
        <v>3.7499999999999999E-3</v>
      </c>
      <c r="S944">
        <f t="shared" si="45"/>
        <v>0.36421700507614208</v>
      </c>
    </row>
    <row r="945" spans="2:19">
      <c r="B945" s="13">
        <v>-5.6140000000000001E-3</v>
      </c>
      <c r="D945" s="13">
        <v>0.10026400000000001</v>
      </c>
      <c r="M945">
        <f t="shared" si="44"/>
        <v>3.7359999999999997E-3</v>
      </c>
      <c r="S945">
        <f t="shared" si="45"/>
        <v>0.36420300507614212</v>
      </c>
    </row>
    <row r="946" spans="2:19">
      <c r="B946" s="13">
        <v>-5.3730000000000002E-3</v>
      </c>
      <c r="D946" s="13">
        <v>0.10027899999999999</v>
      </c>
      <c r="M946">
        <f t="shared" si="44"/>
        <v>3.7210000000000125E-3</v>
      </c>
      <c r="S946">
        <f t="shared" si="45"/>
        <v>0.36418800507614213</v>
      </c>
    </row>
    <row r="947" spans="2:19">
      <c r="B947" s="13">
        <v>-5.1320000000000003E-3</v>
      </c>
      <c r="D947" s="13">
        <v>0.10029299999999999</v>
      </c>
      <c r="M947">
        <f t="shared" si="44"/>
        <v>3.7070000000000124E-3</v>
      </c>
      <c r="S947">
        <f t="shared" si="45"/>
        <v>0.36417400507614212</v>
      </c>
    </row>
    <row r="948" spans="2:19">
      <c r="B948" s="13">
        <v>-4.8919999999999996E-3</v>
      </c>
      <c r="D948" s="13">
        <v>0.10030600000000001</v>
      </c>
      <c r="M948">
        <f t="shared" si="44"/>
        <v>3.6939999999999994E-3</v>
      </c>
      <c r="S948">
        <f t="shared" si="45"/>
        <v>0.36416100507614213</v>
      </c>
    </row>
    <row r="949" spans="2:19">
      <c r="B949" s="13">
        <v>-4.6509999999999998E-3</v>
      </c>
      <c r="D949" s="13">
        <v>0.10031900000000001</v>
      </c>
      <c r="M949">
        <f t="shared" si="44"/>
        <v>3.6810000000000002E-3</v>
      </c>
      <c r="S949">
        <f t="shared" si="45"/>
        <v>0.36414800507614209</v>
      </c>
    </row>
    <row r="950" spans="2:19">
      <c r="B950" s="13">
        <v>-4.411E-3</v>
      </c>
      <c r="D950" s="13">
        <v>0.100332</v>
      </c>
      <c r="M950">
        <f t="shared" si="44"/>
        <v>3.6680000000000011E-3</v>
      </c>
      <c r="S950">
        <f t="shared" si="45"/>
        <v>0.3641350050761421</v>
      </c>
    </row>
    <row r="951" spans="2:19">
      <c r="B951" s="13">
        <v>-4.1710000000000002E-3</v>
      </c>
      <c r="D951" s="13">
        <v>0.100344</v>
      </c>
      <c r="M951">
        <f t="shared" si="44"/>
        <v>3.656000000000003E-3</v>
      </c>
      <c r="S951">
        <f t="shared" si="45"/>
        <v>0.36412300507614209</v>
      </c>
    </row>
    <row r="952" spans="2:19">
      <c r="B952" s="13">
        <v>-3.9309999999999996E-3</v>
      </c>
      <c r="D952" s="13">
        <v>0.100355</v>
      </c>
      <c r="M952">
        <f t="shared" si="44"/>
        <v>3.6450000000000059E-3</v>
      </c>
      <c r="S952">
        <f t="shared" si="45"/>
        <v>0.36411200507614211</v>
      </c>
    </row>
    <row r="953" spans="2:19">
      <c r="B953" s="13">
        <v>-3.692E-3</v>
      </c>
      <c r="D953" s="13">
        <v>0.100366</v>
      </c>
      <c r="M953">
        <f t="shared" si="44"/>
        <v>3.6340000000000088E-3</v>
      </c>
      <c r="S953">
        <f t="shared" si="45"/>
        <v>0.36410100507614213</v>
      </c>
    </row>
    <row r="954" spans="2:19">
      <c r="B954" s="13">
        <v>-3.4520000000000002E-3</v>
      </c>
      <c r="D954" s="13">
        <v>0.10037600000000001</v>
      </c>
      <c r="M954">
        <f t="shared" si="44"/>
        <v>3.6239999999999988E-3</v>
      </c>
      <c r="S954">
        <f t="shared" si="45"/>
        <v>0.36409100507614212</v>
      </c>
    </row>
    <row r="955" spans="2:19">
      <c r="B955" s="13">
        <v>-3.2130000000000001E-3</v>
      </c>
      <c r="D955" s="13">
        <v>0.100385</v>
      </c>
      <c r="M955">
        <f t="shared" si="44"/>
        <v>3.6150000000000036E-3</v>
      </c>
      <c r="S955">
        <f t="shared" si="45"/>
        <v>0.36408200507614208</v>
      </c>
    </row>
    <row r="956" spans="2:19">
      <c r="B956" s="13">
        <v>-2.9729999999999999E-3</v>
      </c>
      <c r="D956" s="13">
        <v>0.100394</v>
      </c>
      <c r="M956">
        <f t="shared" si="44"/>
        <v>3.6060000000000085E-3</v>
      </c>
      <c r="S956">
        <f t="shared" si="45"/>
        <v>0.3640730050761421</v>
      </c>
    </row>
    <row r="957" spans="2:19">
      <c r="B957" s="13">
        <v>-2.7339999999999999E-3</v>
      </c>
      <c r="D957" s="13">
        <v>0.10040200000000001</v>
      </c>
      <c r="M957">
        <f t="shared" si="44"/>
        <v>3.5980000000000005E-3</v>
      </c>
      <c r="S957">
        <f t="shared" si="45"/>
        <v>0.36406500507614209</v>
      </c>
    </row>
    <row r="958" spans="2:19">
      <c r="B958" s="13">
        <v>-2.4949999999999998E-3</v>
      </c>
      <c r="D958" s="13">
        <v>0.100409</v>
      </c>
      <c r="M958">
        <f t="shared" si="44"/>
        <v>3.5910000000000074E-3</v>
      </c>
      <c r="S958">
        <f t="shared" si="45"/>
        <v>0.36405800507614211</v>
      </c>
    </row>
    <row r="959" spans="2:19">
      <c r="B959" s="13">
        <v>-2.2569999999999999E-3</v>
      </c>
      <c r="D959" s="13">
        <v>0.10041600000000001</v>
      </c>
      <c r="M959">
        <f t="shared" si="44"/>
        <v>3.5840000000000004E-3</v>
      </c>
      <c r="S959">
        <f t="shared" si="45"/>
        <v>0.36405100507614208</v>
      </c>
    </row>
    <row r="960" spans="2:19">
      <c r="B960" s="13">
        <v>-2.0179999999999998E-3</v>
      </c>
      <c r="D960" s="13">
        <v>0.100422</v>
      </c>
      <c r="M960">
        <f t="shared" si="44"/>
        <v>3.5780000000000083E-3</v>
      </c>
      <c r="S960">
        <f t="shared" si="45"/>
        <v>0.36404500507614213</v>
      </c>
    </row>
    <row r="961" spans="2:19">
      <c r="B961" s="13">
        <v>-1.779E-3</v>
      </c>
      <c r="D961" s="13">
        <v>0.100427</v>
      </c>
      <c r="M961">
        <f t="shared" si="44"/>
        <v>3.5730000000000033E-3</v>
      </c>
      <c r="S961">
        <f t="shared" si="45"/>
        <v>0.36404000507614209</v>
      </c>
    </row>
    <row r="962" spans="2:19">
      <c r="B962" s="13">
        <v>-1.5410000000000001E-3</v>
      </c>
      <c r="D962" s="13">
        <v>0.10043199999999999</v>
      </c>
      <c r="M962">
        <f t="shared" si="44"/>
        <v>3.5680000000000121E-3</v>
      </c>
      <c r="S962">
        <f t="shared" si="45"/>
        <v>0.36403500507614212</v>
      </c>
    </row>
    <row r="963" spans="2:19">
      <c r="B963" s="13">
        <v>-1.302E-3</v>
      </c>
      <c r="D963" s="13">
        <v>0.100436</v>
      </c>
      <c r="M963">
        <f t="shared" si="44"/>
        <v>3.5640000000000081E-3</v>
      </c>
      <c r="S963">
        <f t="shared" si="45"/>
        <v>0.36403100507614211</v>
      </c>
    </row>
    <row r="964" spans="2:19">
      <c r="B964" s="13">
        <v>-1.0640000000000001E-3</v>
      </c>
      <c r="D964" s="13">
        <v>0.100439</v>
      </c>
      <c r="M964">
        <f t="shared" si="44"/>
        <v>3.5610000000000051E-3</v>
      </c>
      <c r="S964">
        <f t="shared" si="45"/>
        <v>0.36402800507614208</v>
      </c>
    </row>
    <row r="965" spans="2:19">
      <c r="B965" s="13">
        <v>-8.25E-4</v>
      </c>
      <c r="D965" s="13">
        <v>0.100441</v>
      </c>
      <c r="M965">
        <f t="shared" si="44"/>
        <v>3.5590000000000031E-3</v>
      </c>
      <c r="S965">
        <f t="shared" si="45"/>
        <v>0.36402600507614213</v>
      </c>
    </row>
    <row r="966" spans="2:19">
      <c r="B966" s="13">
        <v>-5.8699999999999996E-4</v>
      </c>
      <c r="D966" s="13">
        <v>0.100442</v>
      </c>
      <c r="M966">
        <f t="shared" si="44"/>
        <v>3.5580000000000021E-3</v>
      </c>
      <c r="S966">
        <f t="shared" si="45"/>
        <v>0.36402500507614211</v>
      </c>
    </row>
    <row r="967" spans="2:19">
      <c r="B967" s="13">
        <v>-3.4900000000000003E-4</v>
      </c>
      <c r="D967" s="13">
        <v>0.100443</v>
      </c>
      <c r="M967">
        <f t="shared" si="44"/>
        <v>3.5570000000000011E-3</v>
      </c>
      <c r="S967">
        <f t="shared" si="45"/>
        <v>0.36402400507614208</v>
      </c>
    </row>
    <row r="968" spans="2:19">
      <c r="B968" s="13">
        <v>-1.11E-4</v>
      </c>
      <c r="D968" s="13">
        <v>0.100443</v>
      </c>
      <c r="M968">
        <f t="shared" si="44"/>
        <v>3.5570000000000011E-3</v>
      </c>
      <c r="S968">
        <f t="shared" si="45"/>
        <v>0.36402400507614208</v>
      </c>
    </row>
    <row r="969" spans="2:19">
      <c r="B969" s="13">
        <v>1.2799999999999999E-4</v>
      </c>
      <c r="D969" s="13">
        <v>0.100442</v>
      </c>
      <c r="M969">
        <f t="shared" si="44"/>
        <v>3.5580000000000021E-3</v>
      </c>
      <c r="S969">
        <f t="shared" si="45"/>
        <v>0.36402500507614211</v>
      </c>
    </row>
    <row r="970" spans="2:19">
      <c r="B970" s="13">
        <v>3.6600000000000001E-4</v>
      </c>
      <c r="D970" s="13">
        <v>0.100441</v>
      </c>
      <c r="M970">
        <f t="shared" si="44"/>
        <v>3.5590000000000031E-3</v>
      </c>
      <c r="S970">
        <f t="shared" si="45"/>
        <v>0.36402600507614213</v>
      </c>
    </row>
    <row r="971" spans="2:19">
      <c r="B971" s="13">
        <v>6.0400000000000004E-4</v>
      </c>
      <c r="D971" s="13">
        <v>0.100439</v>
      </c>
      <c r="M971">
        <f t="shared" si="44"/>
        <v>3.5610000000000051E-3</v>
      </c>
      <c r="S971">
        <f t="shared" si="45"/>
        <v>0.36402800507614208</v>
      </c>
    </row>
    <row r="972" spans="2:19">
      <c r="B972" s="13">
        <v>8.43E-4</v>
      </c>
      <c r="D972" s="13">
        <v>0.100435</v>
      </c>
      <c r="M972">
        <f t="shared" si="44"/>
        <v>3.5650000000000091E-3</v>
      </c>
      <c r="S972">
        <f t="shared" si="45"/>
        <v>0.36403200507614208</v>
      </c>
    </row>
    <row r="973" spans="2:19">
      <c r="B973" s="13">
        <v>1.0809999999999999E-3</v>
      </c>
      <c r="D973" s="13">
        <v>0.10043199999999999</v>
      </c>
      <c r="M973">
        <f t="shared" si="44"/>
        <v>3.5680000000000121E-3</v>
      </c>
      <c r="S973">
        <f t="shared" si="45"/>
        <v>0.36403500507614212</v>
      </c>
    </row>
    <row r="974" spans="2:19">
      <c r="B974" s="13">
        <v>1.3190000000000001E-3</v>
      </c>
      <c r="D974" s="13">
        <v>0.100427</v>
      </c>
      <c r="M974">
        <f t="shared" si="44"/>
        <v>3.5730000000000033E-3</v>
      </c>
      <c r="S974">
        <f t="shared" si="45"/>
        <v>0.36404000507614209</v>
      </c>
    </row>
    <row r="975" spans="2:19">
      <c r="B975" s="13">
        <v>1.5579999999999999E-3</v>
      </c>
      <c r="D975" s="13">
        <v>0.100422</v>
      </c>
      <c r="M975">
        <f t="shared" si="44"/>
        <v>3.5780000000000083E-3</v>
      </c>
      <c r="S975">
        <f t="shared" si="45"/>
        <v>0.36404500507614213</v>
      </c>
    </row>
    <row r="976" spans="2:19">
      <c r="B976" s="13">
        <v>1.797E-3</v>
      </c>
      <c r="D976" s="13">
        <v>0.10041600000000001</v>
      </c>
      <c r="M976">
        <f t="shared" si="44"/>
        <v>3.5840000000000004E-3</v>
      </c>
      <c r="S976">
        <f t="shared" si="45"/>
        <v>0.36405100507614208</v>
      </c>
    </row>
    <row r="977" spans="2:19">
      <c r="B977" s="13">
        <v>2.0349999999999999E-3</v>
      </c>
      <c r="D977" s="13">
        <v>0.100409</v>
      </c>
      <c r="M977">
        <f t="shared" si="44"/>
        <v>3.5910000000000074E-3</v>
      </c>
      <c r="S977">
        <f t="shared" si="45"/>
        <v>0.36405800507614211</v>
      </c>
    </row>
    <row r="978" spans="2:19">
      <c r="B978" s="13">
        <v>2.274E-3</v>
      </c>
      <c r="D978" s="13">
        <v>0.10040200000000001</v>
      </c>
      <c r="M978">
        <f t="shared" si="44"/>
        <v>3.5980000000000005E-3</v>
      </c>
      <c r="S978">
        <f t="shared" si="45"/>
        <v>0.36406500507614209</v>
      </c>
    </row>
    <row r="979" spans="2:19">
      <c r="B979" s="13">
        <v>2.513E-3</v>
      </c>
      <c r="D979" s="13">
        <v>0.100394</v>
      </c>
      <c r="M979">
        <f t="shared" si="44"/>
        <v>3.6060000000000085E-3</v>
      </c>
      <c r="S979">
        <f t="shared" si="45"/>
        <v>0.3640730050761421</v>
      </c>
    </row>
    <row r="980" spans="2:19">
      <c r="B980" s="13">
        <v>2.7520000000000001E-3</v>
      </c>
      <c r="D980" s="13">
        <v>0.100385</v>
      </c>
      <c r="M980">
        <f t="shared" si="44"/>
        <v>3.6150000000000036E-3</v>
      </c>
      <c r="S980">
        <f t="shared" si="45"/>
        <v>0.36408200507614208</v>
      </c>
    </row>
    <row r="981" spans="2:19">
      <c r="B981" s="13">
        <v>2.9910000000000002E-3</v>
      </c>
      <c r="D981" s="13">
        <v>0.10037500000000001</v>
      </c>
      <c r="M981">
        <f t="shared" si="44"/>
        <v>3.6249999999999998E-3</v>
      </c>
      <c r="S981">
        <f t="shared" si="45"/>
        <v>0.36409200507614209</v>
      </c>
    </row>
    <row r="982" spans="2:19">
      <c r="B982" s="13">
        <v>3.2299999999999998E-3</v>
      </c>
      <c r="D982" s="13">
        <v>0.100365</v>
      </c>
      <c r="M982">
        <f t="shared" si="44"/>
        <v>3.6350000000000098E-3</v>
      </c>
      <c r="S982">
        <f t="shared" si="45"/>
        <v>0.3641020050761421</v>
      </c>
    </row>
    <row r="983" spans="2:19">
      <c r="B983" s="13">
        <v>3.4689999999999999E-3</v>
      </c>
      <c r="D983" s="13">
        <v>0.100354</v>
      </c>
      <c r="M983">
        <f t="shared" si="44"/>
        <v>3.6460000000000069E-3</v>
      </c>
      <c r="S983">
        <f t="shared" si="45"/>
        <v>0.36411300507614208</v>
      </c>
    </row>
    <row r="984" spans="2:19">
      <c r="B984" s="13">
        <v>3.7090000000000001E-3</v>
      </c>
      <c r="D984" s="13">
        <v>0.100343</v>
      </c>
      <c r="M984">
        <f t="shared" si="44"/>
        <v>3.657000000000004E-3</v>
      </c>
      <c r="S984">
        <f t="shared" si="45"/>
        <v>0.36412400507614212</v>
      </c>
    </row>
    <row r="985" spans="2:19">
      <c r="B985" s="13">
        <v>3.9490000000000003E-3</v>
      </c>
      <c r="D985" s="13">
        <v>0.100331</v>
      </c>
      <c r="M985">
        <f t="shared" si="44"/>
        <v>3.6690000000000021E-3</v>
      </c>
      <c r="S985">
        <f t="shared" si="45"/>
        <v>0.36413600507614208</v>
      </c>
    </row>
    <row r="986" spans="2:19">
      <c r="B986" s="13">
        <v>4.1879999999999999E-3</v>
      </c>
      <c r="D986" s="13">
        <v>0.10031900000000001</v>
      </c>
      <c r="M986">
        <f t="shared" si="44"/>
        <v>3.6810000000000002E-3</v>
      </c>
      <c r="S986">
        <f t="shared" si="45"/>
        <v>0.36414800507614209</v>
      </c>
    </row>
    <row r="987" spans="2:19">
      <c r="B987" s="13">
        <v>4.4279999999999996E-3</v>
      </c>
      <c r="D987" s="13">
        <v>0.10030600000000001</v>
      </c>
      <c r="M987">
        <f t="shared" si="44"/>
        <v>3.6939999999999994E-3</v>
      </c>
      <c r="S987">
        <f t="shared" si="45"/>
        <v>0.36416100507614213</v>
      </c>
    </row>
    <row r="988" spans="2:19">
      <c r="B988" s="13">
        <v>4.6690000000000004E-3</v>
      </c>
      <c r="D988" s="13">
        <v>0.10029200000000001</v>
      </c>
      <c r="M988">
        <f t="shared" si="44"/>
        <v>3.7079999999999995E-3</v>
      </c>
      <c r="S988">
        <f t="shared" si="45"/>
        <v>0.36417500507614209</v>
      </c>
    </row>
    <row r="989" spans="2:19">
      <c r="B989" s="13">
        <v>4.9090000000000002E-3</v>
      </c>
      <c r="D989" s="13">
        <v>0.10027800000000001</v>
      </c>
      <c r="M989">
        <f t="shared" si="44"/>
        <v>3.7219999999999996E-3</v>
      </c>
      <c r="S989">
        <f t="shared" si="45"/>
        <v>0.3641890050761421</v>
      </c>
    </row>
    <row r="990" spans="2:19">
      <c r="B990" s="13">
        <v>5.1500000000000001E-3</v>
      </c>
      <c r="D990" s="13">
        <v>0.10026400000000001</v>
      </c>
      <c r="M990">
        <f t="shared" si="44"/>
        <v>3.7359999999999997E-3</v>
      </c>
      <c r="S990">
        <f t="shared" si="45"/>
        <v>0.36420300507614212</v>
      </c>
    </row>
    <row r="991" spans="2:19">
      <c r="B991" s="13">
        <v>5.391E-3</v>
      </c>
      <c r="D991" s="13">
        <v>0.100249</v>
      </c>
      <c r="M991">
        <f t="shared" si="44"/>
        <v>3.7510000000000009E-3</v>
      </c>
      <c r="S991">
        <f t="shared" si="45"/>
        <v>0.3642180050761421</v>
      </c>
    </row>
    <row r="992" spans="2:19">
      <c r="B992" s="13">
        <v>5.6319999999999999E-3</v>
      </c>
      <c r="D992" s="13">
        <v>0.100233</v>
      </c>
      <c r="M992">
        <f t="shared" si="44"/>
        <v>3.767000000000003E-3</v>
      </c>
      <c r="S992">
        <f t="shared" si="45"/>
        <v>0.36423400507614212</v>
      </c>
    </row>
    <row r="993" spans="2:19">
      <c r="B993" s="13">
        <v>5.8729999999999997E-3</v>
      </c>
      <c r="D993" s="13">
        <v>0.100218</v>
      </c>
      <c r="M993">
        <f t="shared" si="44"/>
        <v>3.7820000000000041E-3</v>
      </c>
      <c r="S993">
        <f t="shared" si="45"/>
        <v>0.36424900507614211</v>
      </c>
    </row>
    <row r="994" spans="2:19">
      <c r="B994" s="13">
        <v>6.1149999999999998E-3</v>
      </c>
      <c r="D994" s="13">
        <v>0.100202</v>
      </c>
      <c r="M994">
        <f t="shared" si="44"/>
        <v>3.7980000000000062E-3</v>
      </c>
      <c r="S994">
        <f t="shared" si="45"/>
        <v>0.36426500507614212</v>
      </c>
    </row>
    <row r="995" spans="2:19">
      <c r="B995" s="13">
        <v>6.3569999999999998E-3</v>
      </c>
      <c r="D995" s="13">
        <v>0.100185</v>
      </c>
      <c r="M995">
        <f t="shared" si="44"/>
        <v>3.8150000000000094E-3</v>
      </c>
      <c r="S995">
        <f t="shared" si="45"/>
        <v>0.36428200507614211</v>
      </c>
    </row>
    <row r="996" spans="2:19">
      <c r="B996" s="13">
        <v>6.5989999999999998E-3</v>
      </c>
      <c r="D996" s="13">
        <v>0.10016799999999999</v>
      </c>
      <c r="M996">
        <f t="shared" si="44"/>
        <v>3.8320000000000125E-3</v>
      </c>
      <c r="S996">
        <f t="shared" si="45"/>
        <v>0.3642990050761421</v>
      </c>
    </row>
    <row r="997" spans="2:19">
      <c r="B997" s="13">
        <v>6.8409999999999999E-3</v>
      </c>
      <c r="D997" s="13">
        <v>0.100151</v>
      </c>
      <c r="M997">
        <f t="shared" ref="M997:M1060" si="46">$M$458-D997+$M$457</f>
        <v>3.8490000000000017E-3</v>
      </c>
      <c r="S997">
        <f t="shared" si="45"/>
        <v>0.36431600507614209</v>
      </c>
    </row>
    <row r="998" spans="2:19">
      <c r="B998" s="13">
        <v>7.084E-3</v>
      </c>
      <c r="D998" s="13">
        <v>0.100134</v>
      </c>
      <c r="M998">
        <f t="shared" si="46"/>
        <v>3.8660000000000048E-3</v>
      </c>
      <c r="S998">
        <f t="shared" ref="S998:S1061" si="47">$S$458-D998+$S$457</f>
        <v>0.36433300507614208</v>
      </c>
    </row>
    <row r="999" spans="2:19">
      <c r="B999" s="13">
        <v>7.3270000000000002E-3</v>
      </c>
      <c r="D999" s="13">
        <v>0.100117</v>
      </c>
      <c r="M999">
        <f t="shared" si="46"/>
        <v>3.883000000000008E-3</v>
      </c>
      <c r="S999">
        <f t="shared" si="47"/>
        <v>0.36435000507614212</v>
      </c>
    </row>
    <row r="1000" spans="2:19">
      <c r="B1000" s="13">
        <v>7.5700000000000003E-3</v>
      </c>
      <c r="D1000" s="13">
        <v>0.10009899999999999</v>
      </c>
      <c r="M1000">
        <f t="shared" si="46"/>
        <v>3.9010000000000121E-3</v>
      </c>
      <c r="S1000">
        <f t="shared" si="47"/>
        <v>0.36436800507614209</v>
      </c>
    </row>
    <row r="1001" spans="2:19">
      <c r="B1001" s="13">
        <v>7.8139999999999998E-3</v>
      </c>
      <c r="D1001" s="13">
        <v>0.100081</v>
      </c>
      <c r="M1001">
        <f t="shared" si="46"/>
        <v>3.9190000000000023E-3</v>
      </c>
      <c r="S1001">
        <f t="shared" si="47"/>
        <v>0.36438600507614211</v>
      </c>
    </row>
    <row r="1002" spans="2:19">
      <c r="B1002" s="13">
        <v>8.0579999999999992E-3</v>
      </c>
      <c r="D1002" s="13">
        <v>0.100063</v>
      </c>
      <c r="M1002">
        <f t="shared" si="46"/>
        <v>3.9370000000000065E-3</v>
      </c>
      <c r="S1002">
        <f t="shared" si="47"/>
        <v>0.36440400507614212</v>
      </c>
    </row>
    <row r="1003" spans="2:19">
      <c r="B1003" s="13">
        <v>8.3020000000000004E-3</v>
      </c>
      <c r="D1003" s="13">
        <v>0.100045</v>
      </c>
      <c r="M1003">
        <f t="shared" si="46"/>
        <v>3.9550000000000106E-3</v>
      </c>
      <c r="S1003">
        <f t="shared" si="47"/>
        <v>0.36442200507614209</v>
      </c>
    </row>
    <row r="1004" spans="2:19">
      <c r="B1004" s="13">
        <v>8.5470000000000008E-3</v>
      </c>
      <c r="D1004" s="13">
        <v>0.100027</v>
      </c>
      <c r="M1004">
        <f t="shared" si="46"/>
        <v>3.9730000000000008E-3</v>
      </c>
      <c r="S1004">
        <f t="shared" si="47"/>
        <v>0.3644400050761421</v>
      </c>
    </row>
    <row r="1005" spans="2:19">
      <c r="B1005" s="13">
        <v>8.7919999999999995E-3</v>
      </c>
      <c r="D1005" s="13">
        <v>0.100009</v>
      </c>
      <c r="M1005">
        <f t="shared" si="46"/>
        <v>3.991000000000005E-3</v>
      </c>
      <c r="S1005">
        <f t="shared" si="47"/>
        <v>0.36445800507614212</v>
      </c>
    </row>
    <row r="1006" spans="2:19">
      <c r="B1006" s="13">
        <v>9.0369999999999999E-3</v>
      </c>
      <c r="D1006" s="13">
        <v>9.9989999999999996E-2</v>
      </c>
      <c r="M1006">
        <f t="shared" si="46"/>
        <v>4.0100000000000101E-3</v>
      </c>
      <c r="S1006">
        <f t="shared" si="47"/>
        <v>0.36447700507614211</v>
      </c>
    </row>
    <row r="1007" spans="2:19">
      <c r="B1007" s="13">
        <v>9.2829999999999996E-3</v>
      </c>
      <c r="D1007" s="13">
        <v>9.9972000000000005E-2</v>
      </c>
      <c r="M1007">
        <f t="shared" si="46"/>
        <v>4.0280000000000003E-3</v>
      </c>
      <c r="S1007">
        <f t="shared" si="47"/>
        <v>0.36449500507614208</v>
      </c>
    </row>
    <row r="1008" spans="2:19">
      <c r="B1008" s="13">
        <v>9.5289999999999993E-3</v>
      </c>
      <c r="D1008" s="13">
        <v>9.9954000000000001E-2</v>
      </c>
      <c r="M1008">
        <f t="shared" si="46"/>
        <v>4.0460000000000045E-3</v>
      </c>
      <c r="S1008">
        <f t="shared" si="47"/>
        <v>0.36451300507614209</v>
      </c>
    </row>
    <row r="1009" spans="2:19">
      <c r="B1009" s="13">
        <v>9.7750000000000007E-3</v>
      </c>
      <c r="D1009" s="13">
        <v>9.9935999999999997E-2</v>
      </c>
      <c r="M1009">
        <f t="shared" si="46"/>
        <v>4.0640000000000086E-3</v>
      </c>
      <c r="S1009">
        <f t="shared" si="47"/>
        <v>0.36453100507614211</v>
      </c>
    </row>
    <row r="1010" spans="2:19">
      <c r="B1010" s="13">
        <v>1.0022E-2</v>
      </c>
      <c r="D1010" s="13">
        <v>9.9918000000000007E-2</v>
      </c>
      <c r="M1010">
        <f t="shared" si="46"/>
        <v>4.0819999999999988E-3</v>
      </c>
      <c r="S1010">
        <f t="shared" si="47"/>
        <v>0.36454900507614207</v>
      </c>
    </row>
    <row r="1011" spans="2:19">
      <c r="B1011" s="13">
        <v>1.0269E-2</v>
      </c>
      <c r="D1011" s="13">
        <v>9.9900000000000003E-2</v>
      </c>
      <c r="M1011">
        <f t="shared" si="46"/>
        <v>4.1000000000000029E-3</v>
      </c>
      <c r="S1011">
        <f t="shared" si="47"/>
        <v>0.36456700507614209</v>
      </c>
    </row>
    <row r="1012" spans="2:19">
      <c r="B1012" s="13">
        <v>1.0515999999999999E-2</v>
      </c>
      <c r="D1012" s="13">
        <v>9.9881999999999999E-2</v>
      </c>
      <c r="M1012">
        <f t="shared" si="46"/>
        <v>4.1180000000000071E-3</v>
      </c>
      <c r="S1012">
        <f t="shared" si="47"/>
        <v>0.36458500507614211</v>
      </c>
    </row>
    <row r="1013" spans="2:19">
      <c r="B1013" s="13">
        <v>1.0763999999999999E-2</v>
      </c>
      <c r="D1013" s="13">
        <v>9.9864999999999995E-2</v>
      </c>
      <c r="M1013">
        <f t="shared" si="46"/>
        <v>4.1350000000000102E-3</v>
      </c>
      <c r="S1013">
        <f t="shared" si="47"/>
        <v>0.3646020050761421</v>
      </c>
    </row>
    <row r="1014" spans="2:19">
      <c r="B1014" s="13">
        <v>1.1013E-2</v>
      </c>
      <c r="D1014" s="13">
        <v>9.9848000000000006E-2</v>
      </c>
      <c r="M1014">
        <f t="shared" si="46"/>
        <v>4.1519999999999994E-3</v>
      </c>
      <c r="S1014">
        <f t="shared" si="47"/>
        <v>0.36461900507614209</v>
      </c>
    </row>
    <row r="1015" spans="2:19">
      <c r="B1015" s="13">
        <v>1.1261E-2</v>
      </c>
      <c r="D1015" s="13">
        <v>9.9831000000000003E-2</v>
      </c>
      <c r="M1015">
        <f t="shared" si="46"/>
        <v>4.1690000000000026E-3</v>
      </c>
      <c r="S1015">
        <f t="shared" si="47"/>
        <v>0.36463600507614213</v>
      </c>
    </row>
    <row r="1016" spans="2:19">
      <c r="B1016" s="13">
        <v>1.1509999999999999E-2</v>
      </c>
      <c r="D1016" s="13">
        <v>9.9814E-2</v>
      </c>
      <c r="M1016">
        <f t="shared" si="46"/>
        <v>4.1860000000000057E-3</v>
      </c>
      <c r="S1016">
        <f t="shared" si="47"/>
        <v>0.36465300507614212</v>
      </c>
    </row>
    <row r="1017" spans="2:19">
      <c r="B1017" s="13">
        <v>1.176E-2</v>
      </c>
      <c r="D1017" s="13">
        <v>9.9796999999999997E-2</v>
      </c>
      <c r="M1017">
        <f t="shared" si="46"/>
        <v>4.2030000000000088E-3</v>
      </c>
      <c r="S1017">
        <f t="shared" si="47"/>
        <v>0.36467000507614211</v>
      </c>
    </row>
    <row r="1018" spans="2:19">
      <c r="B1018" s="13">
        <v>1.201E-2</v>
      </c>
      <c r="D1018" s="13">
        <v>9.9780999999999995E-2</v>
      </c>
      <c r="M1018">
        <f t="shared" si="46"/>
        <v>4.2190000000000109E-3</v>
      </c>
      <c r="S1018">
        <f t="shared" si="47"/>
        <v>0.36468600507614213</v>
      </c>
    </row>
    <row r="1019" spans="2:19">
      <c r="B1019" s="13">
        <v>1.226E-2</v>
      </c>
      <c r="D1019" s="13">
        <v>9.9765000000000006E-2</v>
      </c>
      <c r="M1019">
        <f t="shared" si="46"/>
        <v>4.2349999999999992E-3</v>
      </c>
      <c r="S1019">
        <f t="shared" si="47"/>
        <v>0.36470200507614209</v>
      </c>
    </row>
    <row r="1020" spans="2:19">
      <c r="B1020" s="13">
        <v>1.2511E-2</v>
      </c>
      <c r="D1020" s="13">
        <v>9.9750000000000005E-2</v>
      </c>
      <c r="M1020">
        <f t="shared" si="46"/>
        <v>4.2500000000000003E-3</v>
      </c>
      <c r="S1020">
        <f t="shared" si="47"/>
        <v>0.36471700507614213</v>
      </c>
    </row>
    <row r="1021" spans="2:19">
      <c r="B1021" s="13">
        <v>1.2762000000000001E-2</v>
      </c>
      <c r="D1021" s="13">
        <v>9.9734000000000003E-2</v>
      </c>
      <c r="M1021">
        <f t="shared" si="46"/>
        <v>4.2660000000000024E-3</v>
      </c>
      <c r="S1021">
        <f t="shared" si="47"/>
        <v>0.36473300507614209</v>
      </c>
    </row>
    <row r="1022" spans="2:19">
      <c r="B1022" s="13">
        <v>1.3013E-2</v>
      </c>
      <c r="D1022" s="13">
        <v>9.9720000000000003E-2</v>
      </c>
      <c r="M1022">
        <f t="shared" si="46"/>
        <v>4.2800000000000026E-3</v>
      </c>
      <c r="S1022">
        <f t="shared" si="47"/>
        <v>0.36474700507614211</v>
      </c>
    </row>
    <row r="1023" spans="2:19">
      <c r="B1023" s="13">
        <v>1.3265000000000001E-2</v>
      </c>
      <c r="D1023" s="13">
        <v>9.9705000000000002E-2</v>
      </c>
      <c r="M1023">
        <f t="shared" si="46"/>
        <v>4.2950000000000037E-3</v>
      </c>
      <c r="S1023">
        <f t="shared" si="47"/>
        <v>0.36476200507614209</v>
      </c>
    </row>
    <row r="1024" spans="2:19">
      <c r="B1024" s="13">
        <v>1.3518000000000001E-2</v>
      </c>
      <c r="D1024" s="13">
        <v>9.9691000000000002E-2</v>
      </c>
      <c r="M1024">
        <f t="shared" si="46"/>
        <v>4.3090000000000038E-3</v>
      </c>
      <c r="S1024">
        <f t="shared" si="47"/>
        <v>0.36477600507614211</v>
      </c>
    </row>
    <row r="1025" spans="2:19">
      <c r="B1025" s="13">
        <v>1.3771E-2</v>
      </c>
      <c r="D1025" s="13">
        <v>9.9678000000000003E-2</v>
      </c>
      <c r="M1025">
        <f t="shared" si="46"/>
        <v>4.3220000000000029E-3</v>
      </c>
      <c r="S1025">
        <f t="shared" si="47"/>
        <v>0.36478900507614209</v>
      </c>
    </row>
    <row r="1026" spans="2:19">
      <c r="B1026" s="13">
        <v>1.4024E-2</v>
      </c>
      <c r="D1026" s="13">
        <v>9.9665000000000004E-2</v>
      </c>
      <c r="M1026">
        <f t="shared" si="46"/>
        <v>4.335000000000002E-3</v>
      </c>
      <c r="S1026">
        <f t="shared" si="47"/>
        <v>0.36480200507614213</v>
      </c>
    </row>
    <row r="1027" spans="2:19">
      <c r="B1027" s="13">
        <v>1.4277E-2</v>
      </c>
      <c r="D1027" s="13">
        <v>9.9652000000000004E-2</v>
      </c>
      <c r="M1027">
        <f t="shared" si="46"/>
        <v>4.3480000000000012E-3</v>
      </c>
      <c r="S1027">
        <f t="shared" si="47"/>
        <v>0.36481500507614212</v>
      </c>
    </row>
    <row r="1028" spans="2:19">
      <c r="B1028" s="13">
        <v>1.4532E-2</v>
      </c>
      <c r="D1028" s="13">
        <v>9.9640000000000006E-2</v>
      </c>
      <c r="M1028">
        <f t="shared" si="46"/>
        <v>4.3599999999999993E-3</v>
      </c>
      <c r="S1028">
        <f t="shared" si="47"/>
        <v>0.36482700507614207</v>
      </c>
    </row>
    <row r="1029" spans="2:19">
      <c r="B1029" s="13">
        <v>1.4786000000000001E-2</v>
      </c>
      <c r="D1029" s="13">
        <v>9.9628999999999995E-2</v>
      </c>
      <c r="M1029">
        <f t="shared" si="46"/>
        <v>4.3710000000000103E-3</v>
      </c>
      <c r="S1029">
        <f t="shared" si="47"/>
        <v>0.36483800507614211</v>
      </c>
    </row>
    <row r="1030" spans="2:19">
      <c r="B1030" s="13">
        <v>1.5041000000000001E-2</v>
      </c>
      <c r="D1030" s="13">
        <v>9.9617999999999998E-2</v>
      </c>
      <c r="M1030">
        <f t="shared" si="46"/>
        <v>4.3820000000000074E-3</v>
      </c>
      <c r="S1030">
        <f t="shared" si="47"/>
        <v>0.3648490050761421</v>
      </c>
    </row>
    <row r="1031" spans="2:19">
      <c r="B1031" s="13">
        <v>1.5296000000000001E-2</v>
      </c>
      <c r="D1031" s="13">
        <v>9.9607000000000001E-2</v>
      </c>
      <c r="M1031">
        <f t="shared" si="46"/>
        <v>4.3930000000000045E-3</v>
      </c>
      <c r="S1031">
        <f t="shared" si="47"/>
        <v>0.36486000507614214</v>
      </c>
    </row>
    <row r="1032" spans="2:19">
      <c r="B1032" s="13">
        <v>1.5552E-2</v>
      </c>
      <c r="D1032" s="13">
        <v>9.9597000000000005E-2</v>
      </c>
      <c r="M1032">
        <f t="shared" si="46"/>
        <v>4.4030000000000007E-3</v>
      </c>
      <c r="S1032">
        <f t="shared" si="47"/>
        <v>0.36487000507614209</v>
      </c>
    </row>
    <row r="1033" spans="2:19">
      <c r="B1033" s="13">
        <v>1.5807999999999999E-2</v>
      </c>
      <c r="D1033" s="13">
        <v>9.9587999999999996E-2</v>
      </c>
      <c r="M1033">
        <f t="shared" si="46"/>
        <v>4.4120000000000097E-3</v>
      </c>
      <c r="S1033">
        <f t="shared" si="47"/>
        <v>0.36487900507614213</v>
      </c>
    </row>
    <row r="1034" spans="2:19">
      <c r="B1034" s="13">
        <v>1.6064999999999999E-2</v>
      </c>
      <c r="D1034" s="13">
        <v>9.9579000000000001E-2</v>
      </c>
      <c r="M1034">
        <f t="shared" si="46"/>
        <v>4.4210000000000048E-3</v>
      </c>
      <c r="S1034">
        <f t="shared" si="47"/>
        <v>0.36488800507614211</v>
      </c>
    </row>
    <row r="1035" spans="2:19">
      <c r="B1035" s="13">
        <v>1.6322E-2</v>
      </c>
      <c r="D1035" s="13">
        <v>9.9571000000000007E-2</v>
      </c>
      <c r="M1035">
        <f t="shared" si="46"/>
        <v>4.4289999999999989E-3</v>
      </c>
      <c r="S1035">
        <f t="shared" si="47"/>
        <v>0.36489600507614212</v>
      </c>
    </row>
    <row r="1036" spans="2:19">
      <c r="B1036" s="13">
        <v>1.6579E-2</v>
      </c>
      <c r="D1036" s="13">
        <v>9.9562999999999999E-2</v>
      </c>
      <c r="M1036">
        <f t="shared" si="46"/>
        <v>4.4370000000000069E-3</v>
      </c>
      <c r="S1036">
        <f t="shared" si="47"/>
        <v>0.36490400507614212</v>
      </c>
    </row>
    <row r="1037" spans="2:19">
      <c r="B1037" s="13">
        <v>1.6837000000000001E-2</v>
      </c>
      <c r="D1037" s="13">
        <v>9.9556000000000006E-2</v>
      </c>
      <c r="M1037">
        <f t="shared" si="46"/>
        <v>4.444E-3</v>
      </c>
      <c r="S1037">
        <f t="shared" si="47"/>
        <v>0.3649110050761421</v>
      </c>
    </row>
    <row r="1038" spans="2:19">
      <c r="B1038" s="13">
        <v>1.7096E-2</v>
      </c>
      <c r="D1038" s="13">
        <v>9.9548999999999999E-2</v>
      </c>
      <c r="M1038">
        <f t="shared" si="46"/>
        <v>4.451000000000007E-3</v>
      </c>
      <c r="S1038">
        <f t="shared" si="47"/>
        <v>0.36491800507614214</v>
      </c>
    </row>
    <row r="1039" spans="2:19">
      <c r="B1039" s="13">
        <v>1.7354000000000001E-2</v>
      </c>
      <c r="D1039" s="13">
        <v>9.9543000000000006E-2</v>
      </c>
      <c r="M1039">
        <f t="shared" si="46"/>
        <v>4.4569999999999992E-3</v>
      </c>
      <c r="S1039">
        <f t="shared" si="47"/>
        <v>0.36492400507614209</v>
      </c>
    </row>
    <row r="1040" spans="2:19">
      <c r="B1040" s="13">
        <v>1.7613E-2</v>
      </c>
      <c r="D1040" s="13">
        <v>9.9538000000000001E-2</v>
      </c>
      <c r="M1040">
        <f t="shared" si="46"/>
        <v>4.4620000000000042E-3</v>
      </c>
      <c r="S1040">
        <f t="shared" si="47"/>
        <v>0.36492900507614212</v>
      </c>
    </row>
    <row r="1041" spans="2:19">
      <c r="B1041" s="13">
        <v>1.7873E-2</v>
      </c>
      <c r="D1041" s="13">
        <v>9.9532999999999996E-2</v>
      </c>
      <c r="M1041">
        <f t="shared" si="46"/>
        <v>4.4670000000000092E-3</v>
      </c>
      <c r="S1041">
        <f t="shared" si="47"/>
        <v>0.3649340050761421</v>
      </c>
    </row>
    <row r="1042" spans="2:19">
      <c r="B1042" s="13">
        <v>1.8133E-2</v>
      </c>
      <c r="D1042" s="13">
        <v>9.9529000000000006E-2</v>
      </c>
      <c r="M1042">
        <f t="shared" si="46"/>
        <v>4.4709999999999993E-3</v>
      </c>
      <c r="S1042">
        <f t="shared" si="47"/>
        <v>0.3649380050761421</v>
      </c>
    </row>
    <row r="1043" spans="2:19">
      <c r="B1043" s="13">
        <v>1.8393E-2</v>
      </c>
      <c r="D1043" s="13">
        <v>9.9526000000000003E-2</v>
      </c>
      <c r="M1043">
        <f t="shared" si="46"/>
        <v>4.4740000000000023E-3</v>
      </c>
      <c r="S1043">
        <f t="shared" si="47"/>
        <v>0.36494100507614213</v>
      </c>
    </row>
    <row r="1044" spans="2:19">
      <c r="B1044" s="13">
        <v>1.8654E-2</v>
      </c>
      <c r="D1044" s="13">
        <v>9.9523E-2</v>
      </c>
      <c r="M1044">
        <f t="shared" si="46"/>
        <v>4.4770000000000053E-3</v>
      </c>
      <c r="S1044">
        <f t="shared" si="47"/>
        <v>0.36494400507614211</v>
      </c>
    </row>
    <row r="1045" spans="2:19">
      <c r="B1045" s="13">
        <v>1.8915000000000001E-2</v>
      </c>
      <c r="D1045" s="13">
        <v>9.9519999999999997E-2</v>
      </c>
      <c r="M1045">
        <f t="shared" si="46"/>
        <v>4.4800000000000083E-3</v>
      </c>
      <c r="S1045">
        <f t="shared" si="47"/>
        <v>0.36494700507614208</v>
      </c>
    </row>
    <row r="1046" spans="2:19">
      <c r="B1046" s="13">
        <v>1.9175999999999999E-2</v>
      </c>
      <c r="D1046" s="13">
        <v>9.9518999999999996E-2</v>
      </c>
      <c r="M1046">
        <f t="shared" si="46"/>
        <v>4.4810000000000093E-3</v>
      </c>
      <c r="S1046">
        <f t="shared" si="47"/>
        <v>0.36494800507614211</v>
      </c>
    </row>
    <row r="1047" spans="2:19">
      <c r="B1047" s="13">
        <v>1.9438E-2</v>
      </c>
      <c r="D1047" s="13">
        <v>9.9516999999999994E-2</v>
      </c>
      <c r="M1047">
        <f t="shared" si="46"/>
        <v>4.4830000000000113E-3</v>
      </c>
      <c r="S1047">
        <f t="shared" si="47"/>
        <v>0.36495000507614211</v>
      </c>
    </row>
    <row r="1048" spans="2:19">
      <c r="B1048" s="13">
        <v>1.9699999999999999E-2</v>
      </c>
      <c r="D1048" s="13">
        <v>9.9516999999999994E-2</v>
      </c>
      <c r="M1048">
        <f t="shared" si="46"/>
        <v>4.4830000000000113E-3</v>
      </c>
      <c r="S1048">
        <f t="shared" si="47"/>
        <v>0.36495000507614211</v>
      </c>
    </row>
    <row r="1049" spans="2:19">
      <c r="B1049" s="13">
        <v>1.9962000000000001E-2</v>
      </c>
      <c r="D1049" s="13">
        <v>9.9516999999999994E-2</v>
      </c>
      <c r="M1049">
        <f t="shared" si="46"/>
        <v>4.4830000000000113E-3</v>
      </c>
      <c r="S1049">
        <f t="shared" si="47"/>
        <v>0.36495000507614211</v>
      </c>
    </row>
    <row r="1050" spans="2:19">
      <c r="B1050" s="13">
        <v>2.0225E-2</v>
      </c>
      <c r="D1050" s="13">
        <v>9.9516999999999994E-2</v>
      </c>
      <c r="M1050">
        <f t="shared" si="46"/>
        <v>4.4830000000000113E-3</v>
      </c>
      <c r="S1050">
        <f t="shared" si="47"/>
        <v>0.36495000507614211</v>
      </c>
    </row>
    <row r="1051" spans="2:19">
      <c r="B1051" s="13">
        <v>2.0487999999999999E-2</v>
      </c>
      <c r="D1051" s="13">
        <v>9.9517999999999995E-2</v>
      </c>
      <c r="M1051">
        <f t="shared" si="46"/>
        <v>4.4820000000000103E-3</v>
      </c>
      <c r="S1051">
        <f t="shared" si="47"/>
        <v>0.36494900507614214</v>
      </c>
    </row>
    <row r="1052" spans="2:19">
      <c r="B1052" s="13">
        <v>2.0752E-2</v>
      </c>
      <c r="D1052" s="13">
        <v>9.9519999999999997E-2</v>
      </c>
      <c r="M1052">
        <f t="shared" si="46"/>
        <v>4.4800000000000083E-3</v>
      </c>
      <c r="S1052">
        <f t="shared" si="47"/>
        <v>0.36494700507614208</v>
      </c>
    </row>
    <row r="1053" spans="2:19">
      <c r="B1053" s="13">
        <v>2.1016E-2</v>
      </c>
      <c r="D1053" s="13">
        <v>9.9521999999999999E-2</v>
      </c>
      <c r="M1053">
        <f t="shared" si="46"/>
        <v>4.4780000000000063E-3</v>
      </c>
      <c r="S1053">
        <f t="shared" si="47"/>
        <v>0.36494500507614214</v>
      </c>
    </row>
    <row r="1054" spans="2:19">
      <c r="B1054" s="13">
        <v>2.128E-2</v>
      </c>
      <c r="D1054" s="13">
        <v>9.9525000000000002E-2</v>
      </c>
      <c r="M1054">
        <f t="shared" si="46"/>
        <v>4.4750000000000033E-3</v>
      </c>
      <c r="S1054">
        <f t="shared" si="47"/>
        <v>0.36494200507614211</v>
      </c>
    </row>
    <row r="1055" spans="2:19">
      <c r="B1055" s="13">
        <v>2.1544000000000001E-2</v>
      </c>
      <c r="D1055" s="13">
        <v>9.9528000000000005E-2</v>
      </c>
      <c r="M1055">
        <f t="shared" si="46"/>
        <v>4.4720000000000003E-3</v>
      </c>
      <c r="S1055">
        <f t="shared" si="47"/>
        <v>0.36493900507614208</v>
      </c>
    </row>
    <row r="1056" spans="2:19">
      <c r="B1056" s="13">
        <v>2.1808999999999999E-2</v>
      </c>
      <c r="D1056" s="13">
        <v>9.9531999999999995E-2</v>
      </c>
      <c r="M1056">
        <f t="shared" si="46"/>
        <v>4.4680000000000102E-3</v>
      </c>
      <c r="S1056">
        <f t="shared" si="47"/>
        <v>0.36493500507614213</v>
      </c>
    </row>
    <row r="1057" spans="2:19">
      <c r="B1057" s="13">
        <v>2.2074E-2</v>
      </c>
      <c r="D1057" s="13">
        <v>9.9535999999999999E-2</v>
      </c>
      <c r="M1057">
        <f t="shared" si="46"/>
        <v>4.4640000000000062E-3</v>
      </c>
      <c r="S1057">
        <f t="shared" si="47"/>
        <v>0.36493100507614212</v>
      </c>
    </row>
    <row r="1058" spans="2:19">
      <c r="B1058" s="13">
        <v>2.2339000000000001E-2</v>
      </c>
      <c r="D1058" s="13">
        <v>9.9541000000000004E-2</v>
      </c>
      <c r="M1058">
        <f t="shared" si="46"/>
        <v>4.4590000000000012E-3</v>
      </c>
      <c r="S1058">
        <f t="shared" si="47"/>
        <v>0.36492600507614209</v>
      </c>
    </row>
    <row r="1059" spans="2:19">
      <c r="B1059" s="13">
        <v>2.2603999999999999E-2</v>
      </c>
      <c r="D1059" s="13">
        <v>9.9546999999999997E-2</v>
      </c>
      <c r="M1059">
        <f t="shared" si="46"/>
        <v>4.453000000000009E-3</v>
      </c>
      <c r="S1059">
        <f t="shared" si="47"/>
        <v>0.36492000507614208</v>
      </c>
    </row>
    <row r="1060" spans="2:19">
      <c r="B1060" s="13">
        <v>2.2870000000000001E-2</v>
      </c>
      <c r="D1060" s="13">
        <v>9.9552000000000002E-2</v>
      </c>
      <c r="M1060">
        <f t="shared" si="46"/>
        <v>4.448000000000004E-3</v>
      </c>
      <c r="S1060">
        <f t="shared" si="47"/>
        <v>0.36491500507614211</v>
      </c>
    </row>
    <row r="1061" spans="2:19">
      <c r="B1061" s="13">
        <v>2.3136E-2</v>
      </c>
      <c r="D1061" s="13">
        <v>9.9558999999999995E-2</v>
      </c>
      <c r="M1061">
        <f t="shared" ref="M1061:M1124" si="48">$M$458-D1061+$M$457</f>
        <v>4.4410000000000109E-3</v>
      </c>
      <c r="S1061">
        <f t="shared" si="47"/>
        <v>0.36490800507614213</v>
      </c>
    </row>
    <row r="1062" spans="2:19">
      <c r="B1062" s="13">
        <v>2.3401999999999999E-2</v>
      </c>
      <c r="D1062" s="13">
        <v>9.9565000000000001E-2</v>
      </c>
      <c r="M1062">
        <f t="shared" si="48"/>
        <v>4.4350000000000049E-3</v>
      </c>
      <c r="S1062">
        <f t="shared" ref="S1062:S1125" si="49">$S$458-D1062+$S$457</f>
        <v>0.36490200507614212</v>
      </c>
    </row>
    <row r="1063" spans="2:19">
      <c r="B1063" s="13">
        <v>2.3668000000000002E-2</v>
      </c>
      <c r="D1063" s="13">
        <v>9.9572999999999995E-2</v>
      </c>
      <c r="M1063">
        <f t="shared" si="48"/>
        <v>4.4270000000000108E-3</v>
      </c>
      <c r="S1063">
        <f t="shared" si="49"/>
        <v>0.36489400507614211</v>
      </c>
    </row>
    <row r="1064" spans="2:19">
      <c r="B1064" s="13">
        <v>2.3935000000000001E-2</v>
      </c>
      <c r="D1064" s="13">
        <v>9.9580000000000002E-2</v>
      </c>
      <c r="M1064">
        <f t="shared" si="48"/>
        <v>4.4200000000000038E-3</v>
      </c>
      <c r="S1064">
        <f t="shared" si="49"/>
        <v>0.36488700507614213</v>
      </c>
    </row>
    <row r="1065" spans="2:19">
      <c r="B1065" s="13">
        <v>2.4201E-2</v>
      </c>
      <c r="D1065" s="13">
        <v>9.9587999999999996E-2</v>
      </c>
      <c r="M1065">
        <f t="shared" si="48"/>
        <v>4.4120000000000097E-3</v>
      </c>
      <c r="S1065">
        <f t="shared" si="49"/>
        <v>0.36487900507614213</v>
      </c>
    </row>
    <row r="1066" spans="2:19">
      <c r="B1066" s="13">
        <v>2.4468E-2</v>
      </c>
      <c r="D1066" s="13">
        <v>9.9597000000000005E-2</v>
      </c>
      <c r="M1066">
        <f t="shared" si="48"/>
        <v>4.4030000000000007E-3</v>
      </c>
      <c r="S1066">
        <f t="shared" si="49"/>
        <v>0.36487000507614209</v>
      </c>
    </row>
    <row r="1067" spans="2:19">
      <c r="B1067" s="13">
        <v>2.4735E-2</v>
      </c>
      <c r="D1067" s="13">
        <v>9.9604999999999999E-2</v>
      </c>
      <c r="M1067">
        <f t="shared" si="48"/>
        <v>4.3950000000000065E-3</v>
      </c>
      <c r="S1067">
        <f t="shared" si="49"/>
        <v>0.36486200507614208</v>
      </c>
    </row>
    <row r="1068" spans="2:19">
      <c r="B1068" s="13">
        <v>2.5002E-2</v>
      </c>
      <c r="D1068" s="13">
        <v>9.9614999999999995E-2</v>
      </c>
      <c r="M1068">
        <f t="shared" si="48"/>
        <v>4.3850000000000104E-3</v>
      </c>
      <c r="S1068">
        <f t="shared" si="49"/>
        <v>0.36485200507614213</v>
      </c>
    </row>
    <row r="1069" spans="2:19">
      <c r="B1069" s="13">
        <v>2.5270000000000001E-2</v>
      </c>
      <c r="D1069" s="13">
        <v>9.9624000000000004E-2</v>
      </c>
      <c r="M1069">
        <f t="shared" si="48"/>
        <v>4.3760000000000014E-3</v>
      </c>
      <c r="S1069">
        <f t="shared" si="49"/>
        <v>0.36484300507614209</v>
      </c>
    </row>
    <row r="1070" spans="2:19">
      <c r="B1070" s="13">
        <v>2.5537000000000001E-2</v>
      </c>
      <c r="D1070" s="13">
        <v>9.9634E-2</v>
      </c>
      <c r="M1070">
        <f t="shared" si="48"/>
        <v>4.3660000000000053E-3</v>
      </c>
      <c r="S1070">
        <f t="shared" si="49"/>
        <v>0.36483300507614214</v>
      </c>
    </row>
    <row r="1071" spans="2:19">
      <c r="B1071" s="13">
        <v>2.5805000000000002E-2</v>
      </c>
      <c r="D1071" s="13">
        <v>9.9644999999999997E-2</v>
      </c>
      <c r="M1071">
        <f t="shared" si="48"/>
        <v>4.3550000000000082E-3</v>
      </c>
      <c r="S1071">
        <f t="shared" si="49"/>
        <v>0.3648220050761421</v>
      </c>
    </row>
    <row r="1072" spans="2:19">
      <c r="B1072" s="13">
        <v>2.6072000000000001E-2</v>
      </c>
      <c r="D1072" s="13">
        <v>9.9654999999999994E-2</v>
      </c>
      <c r="M1072">
        <f t="shared" si="48"/>
        <v>4.345000000000012E-3</v>
      </c>
      <c r="S1072">
        <f t="shared" si="49"/>
        <v>0.36481200507614209</v>
      </c>
    </row>
    <row r="1073" spans="2:19">
      <c r="B1073" s="13">
        <v>2.6339999999999999E-2</v>
      </c>
      <c r="D1073" s="13">
        <v>9.9666000000000005E-2</v>
      </c>
      <c r="M1073">
        <f t="shared" si="48"/>
        <v>4.334000000000001E-3</v>
      </c>
      <c r="S1073">
        <f t="shared" si="49"/>
        <v>0.3648010050761421</v>
      </c>
    </row>
    <row r="1074" spans="2:19">
      <c r="B1074" s="13">
        <v>2.6606999999999999E-2</v>
      </c>
      <c r="D1074" s="13">
        <v>9.9677000000000002E-2</v>
      </c>
      <c r="M1074">
        <f t="shared" si="48"/>
        <v>4.3230000000000039E-3</v>
      </c>
      <c r="S1074">
        <f t="shared" si="49"/>
        <v>0.36479000507614212</v>
      </c>
    </row>
    <row r="1075" spans="2:19">
      <c r="B1075" s="13">
        <v>2.6875E-2</v>
      </c>
      <c r="D1075" s="13">
        <v>9.9689E-2</v>
      </c>
      <c r="M1075">
        <f t="shared" si="48"/>
        <v>4.3110000000000058E-3</v>
      </c>
      <c r="S1075">
        <f t="shared" si="49"/>
        <v>0.36477800507614211</v>
      </c>
    </row>
    <row r="1076" spans="2:19">
      <c r="B1076" s="13">
        <v>2.7143E-2</v>
      </c>
      <c r="D1076" s="13">
        <v>9.9700999999999998E-2</v>
      </c>
      <c r="M1076">
        <f t="shared" si="48"/>
        <v>4.2990000000000077E-3</v>
      </c>
      <c r="S1076">
        <f t="shared" si="49"/>
        <v>0.3647660050761421</v>
      </c>
    </row>
    <row r="1077" spans="2:19">
      <c r="B1077" s="13">
        <v>2.741E-2</v>
      </c>
      <c r="D1077" s="13">
        <v>9.9712999999999996E-2</v>
      </c>
      <c r="M1077">
        <f t="shared" si="48"/>
        <v>4.2870000000000096E-3</v>
      </c>
      <c r="S1077">
        <f t="shared" si="49"/>
        <v>0.36475400507614208</v>
      </c>
    </row>
    <row r="1078" spans="2:19">
      <c r="B1078" s="13">
        <v>2.7678000000000001E-2</v>
      </c>
      <c r="D1078" s="13">
        <v>9.9724999999999994E-2</v>
      </c>
      <c r="M1078">
        <f t="shared" si="48"/>
        <v>4.2750000000000114E-3</v>
      </c>
      <c r="S1078">
        <f t="shared" si="49"/>
        <v>0.36474200507614213</v>
      </c>
    </row>
    <row r="1079" spans="2:19">
      <c r="B1079" s="13">
        <v>2.7945000000000001E-2</v>
      </c>
      <c r="D1079" s="13">
        <v>9.9737000000000006E-2</v>
      </c>
      <c r="M1079">
        <f t="shared" si="48"/>
        <v>4.2629999999999994E-3</v>
      </c>
      <c r="S1079">
        <f t="shared" si="49"/>
        <v>0.36473000507614212</v>
      </c>
    </row>
    <row r="1080" spans="2:19">
      <c r="B1080" s="13">
        <v>2.8212999999999998E-2</v>
      </c>
      <c r="D1080" s="13">
        <v>9.9750000000000005E-2</v>
      </c>
      <c r="M1080">
        <f t="shared" si="48"/>
        <v>4.2500000000000003E-3</v>
      </c>
      <c r="S1080">
        <f t="shared" si="49"/>
        <v>0.36471700507614213</v>
      </c>
    </row>
    <row r="1081" spans="2:19">
      <c r="B1081" s="13">
        <v>2.8479999999999998E-2</v>
      </c>
      <c r="D1081" s="13">
        <v>9.9763000000000004E-2</v>
      </c>
      <c r="M1081">
        <f t="shared" si="48"/>
        <v>4.2370000000000012E-3</v>
      </c>
      <c r="S1081">
        <f t="shared" si="49"/>
        <v>0.36470400507614209</v>
      </c>
    </row>
    <row r="1082" spans="2:19">
      <c r="B1082" s="13">
        <v>2.8747999999999999E-2</v>
      </c>
      <c r="D1082" s="13">
        <v>9.9776000000000004E-2</v>
      </c>
      <c r="M1082">
        <f t="shared" si="48"/>
        <v>4.2240000000000021E-3</v>
      </c>
      <c r="S1082">
        <f t="shared" si="49"/>
        <v>0.36469100507614211</v>
      </c>
    </row>
    <row r="1083" spans="2:19">
      <c r="B1083" s="13">
        <v>2.9014999999999999E-2</v>
      </c>
      <c r="D1083" s="13">
        <v>9.9789000000000003E-2</v>
      </c>
      <c r="M1083">
        <f t="shared" si="48"/>
        <v>4.2110000000000029E-3</v>
      </c>
      <c r="S1083">
        <f t="shared" si="49"/>
        <v>0.36467800507614212</v>
      </c>
    </row>
    <row r="1084" spans="2:19">
      <c r="B1084" s="13">
        <v>2.9281999999999999E-2</v>
      </c>
      <c r="D1084" s="13">
        <v>9.9803000000000003E-2</v>
      </c>
      <c r="M1084">
        <f t="shared" si="48"/>
        <v>4.1970000000000028E-3</v>
      </c>
      <c r="S1084">
        <f t="shared" si="49"/>
        <v>0.36466400507614211</v>
      </c>
    </row>
    <row r="1085" spans="2:19">
      <c r="B1085" s="13">
        <v>2.9548999999999999E-2</v>
      </c>
      <c r="D1085" s="13">
        <v>9.9817000000000003E-2</v>
      </c>
      <c r="M1085">
        <f t="shared" si="48"/>
        <v>4.1830000000000027E-3</v>
      </c>
      <c r="S1085">
        <f t="shared" si="49"/>
        <v>0.36465000507614209</v>
      </c>
    </row>
    <row r="1086" spans="2:19">
      <c r="B1086" s="13">
        <v>2.9815999999999999E-2</v>
      </c>
      <c r="D1086" s="13">
        <v>9.9830000000000002E-2</v>
      </c>
      <c r="M1086">
        <f t="shared" si="48"/>
        <v>4.1700000000000036E-3</v>
      </c>
      <c r="S1086">
        <f t="shared" si="49"/>
        <v>0.36463700507614211</v>
      </c>
    </row>
    <row r="1087" spans="2:19">
      <c r="B1087" s="13">
        <v>3.0082000000000001E-2</v>
      </c>
      <c r="D1087" s="13">
        <v>9.9844000000000002E-2</v>
      </c>
      <c r="M1087">
        <f t="shared" si="48"/>
        <v>4.1560000000000034E-3</v>
      </c>
      <c r="S1087">
        <f t="shared" si="49"/>
        <v>0.36462300507614209</v>
      </c>
    </row>
    <row r="1088" spans="2:19">
      <c r="B1088" s="13">
        <v>3.0348E-2</v>
      </c>
      <c r="D1088" s="13">
        <v>9.9858000000000002E-2</v>
      </c>
      <c r="M1088">
        <f t="shared" si="48"/>
        <v>4.1420000000000033E-3</v>
      </c>
      <c r="S1088">
        <f t="shared" si="49"/>
        <v>0.36460900507614213</v>
      </c>
    </row>
    <row r="1089" spans="2:19">
      <c r="B1089" s="13">
        <v>3.0613999999999999E-2</v>
      </c>
      <c r="D1089" s="13">
        <v>9.9872000000000002E-2</v>
      </c>
      <c r="M1089">
        <f t="shared" si="48"/>
        <v>4.1280000000000032E-3</v>
      </c>
      <c r="S1089">
        <f t="shared" si="49"/>
        <v>0.36459500507614212</v>
      </c>
    </row>
    <row r="1090" spans="2:19">
      <c r="B1090" s="13">
        <v>3.0880000000000001E-2</v>
      </c>
      <c r="D1090" s="13">
        <v>9.9886000000000003E-2</v>
      </c>
      <c r="M1090">
        <f t="shared" si="48"/>
        <v>4.1140000000000031E-3</v>
      </c>
      <c r="S1090">
        <f t="shared" si="49"/>
        <v>0.36458100507614211</v>
      </c>
    </row>
    <row r="1091" spans="2:19">
      <c r="B1091" s="13">
        <v>3.1146E-2</v>
      </c>
      <c r="D1091" s="13">
        <v>9.9901000000000004E-2</v>
      </c>
      <c r="M1091">
        <f t="shared" si="48"/>
        <v>4.0990000000000019E-3</v>
      </c>
      <c r="S1091">
        <f t="shared" si="49"/>
        <v>0.36456600507614212</v>
      </c>
    </row>
    <row r="1092" spans="2:19">
      <c r="B1092" s="13">
        <v>3.1411000000000001E-2</v>
      </c>
      <c r="D1092" s="13">
        <v>9.9915000000000004E-2</v>
      </c>
      <c r="M1092">
        <f t="shared" si="48"/>
        <v>4.0850000000000018E-3</v>
      </c>
      <c r="S1092">
        <f t="shared" si="49"/>
        <v>0.3645520050761421</v>
      </c>
    </row>
    <row r="1093" spans="2:19">
      <c r="B1093" s="13">
        <v>3.1676000000000003E-2</v>
      </c>
      <c r="D1093" s="13">
        <v>9.9929000000000004E-2</v>
      </c>
      <c r="M1093">
        <f t="shared" si="48"/>
        <v>4.0710000000000017E-3</v>
      </c>
      <c r="S1093">
        <f t="shared" si="49"/>
        <v>0.36453800507614209</v>
      </c>
    </row>
    <row r="1094" spans="2:19">
      <c r="B1094" s="13">
        <v>3.1940999999999997E-2</v>
      </c>
      <c r="D1094" s="13">
        <v>9.9944000000000005E-2</v>
      </c>
      <c r="M1094">
        <f t="shared" si="48"/>
        <v>4.0560000000000006E-3</v>
      </c>
      <c r="S1094">
        <f t="shared" si="49"/>
        <v>0.3645230050761421</v>
      </c>
    </row>
    <row r="1095" spans="2:19">
      <c r="B1095" s="13">
        <v>3.2204999999999998E-2</v>
      </c>
      <c r="D1095" s="13">
        <v>9.9958000000000005E-2</v>
      </c>
      <c r="M1095">
        <f t="shared" si="48"/>
        <v>4.0420000000000005E-3</v>
      </c>
      <c r="S1095">
        <f t="shared" si="49"/>
        <v>0.36450900507614209</v>
      </c>
    </row>
    <row r="1096" spans="2:19">
      <c r="B1096" s="13">
        <v>3.2468999999999998E-2</v>
      </c>
      <c r="D1096" s="13">
        <v>9.9973000000000006E-2</v>
      </c>
      <c r="M1096">
        <f t="shared" si="48"/>
        <v>4.0269999999999993E-3</v>
      </c>
      <c r="S1096">
        <f t="shared" si="49"/>
        <v>0.3644940050761421</v>
      </c>
    </row>
    <row r="1097" spans="2:19">
      <c r="B1097" s="13">
        <v>3.2732999999999998E-2</v>
      </c>
      <c r="D1097" s="13">
        <v>9.9987000000000006E-2</v>
      </c>
      <c r="M1097">
        <f t="shared" si="48"/>
        <v>4.0129999999999992E-3</v>
      </c>
      <c r="S1097">
        <f t="shared" si="49"/>
        <v>0.36448000507614209</v>
      </c>
    </row>
    <row r="1098" spans="2:19">
      <c r="B1098" s="13">
        <v>3.2995999999999998E-2</v>
      </c>
      <c r="D1098" s="13">
        <v>0.10000199999999999</v>
      </c>
      <c r="M1098">
        <f t="shared" si="48"/>
        <v>3.998000000000012E-3</v>
      </c>
      <c r="S1098">
        <f t="shared" si="49"/>
        <v>0.3644650050761421</v>
      </c>
    </row>
    <row r="1099" spans="2:19">
      <c r="B1099" s="13">
        <v>3.3258000000000003E-2</v>
      </c>
      <c r="D1099" s="13">
        <v>0.10001599999999999</v>
      </c>
      <c r="M1099">
        <f t="shared" si="48"/>
        <v>3.9840000000000118E-3</v>
      </c>
      <c r="S1099">
        <f t="shared" si="49"/>
        <v>0.36445100507614214</v>
      </c>
    </row>
    <row r="1100" spans="2:19">
      <c r="B1100" s="13">
        <v>3.3521000000000002E-2</v>
      </c>
      <c r="D1100" s="13">
        <v>0.10003099999999999</v>
      </c>
      <c r="M1100">
        <f t="shared" si="48"/>
        <v>3.9690000000000107E-3</v>
      </c>
      <c r="S1100">
        <f t="shared" si="49"/>
        <v>0.3644360050761421</v>
      </c>
    </row>
    <row r="1101" spans="2:19">
      <c r="B1101" s="13">
        <v>3.3782E-2</v>
      </c>
      <c r="D1101" s="13">
        <v>0.100045</v>
      </c>
      <c r="M1101">
        <f t="shared" si="48"/>
        <v>3.9550000000000106E-3</v>
      </c>
      <c r="S1101">
        <f t="shared" si="49"/>
        <v>0.36442200507614209</v>
      </c>
    </row>
    <row r="1102" spans="2:19">
      <c r="B1102" s="13">
        <v>3.4042999999999997E-2</v>
      </c>
      <c r="D1102" s="13">
        <v>0.10006</v>
      </c>
      <c r="M1102">
        <f t="shared" si="48"/>
        <v>3.9400000000000095E-3</v>
      </c>
      <c r="S1102">
        <f t="shared" si="49"/>
        <v>0.3644070050761421</v>
      </c>
    </row>
    <row r="1103" spans="2:19">
      <c r="B1103" s="13">
        <v>3.4304000000000001E-2</v>
      </c>
      <c r="D1103" s="13">
        <v>0.100074</v>
      </c>
      <c r="M1103">
        <f t="shared" si="48"/>
        <v>3.9260000000000093E-3</v>
      </c>
      <c r="S1103">
        <f t="shared" si="49"/>
        <v>0.36439300507614214</v>
      </c>
    </row>
    <row r="1104" spans="2:19">
      <c r="B1104" s="13">
        <v>3.4563999999999998E-2</v>
      </c>
      <c r="D1104" s="13">
        <v>0.100089</v>
      </c>
      <c r="M1104">
        <f t="shared" si="48"/>
        <v>3.9110000000000082E-3</v>
      </c>
      <c r="S1104">
        <f t="shared" si="49"/>
        <v>0.3643780050761421</v>
      </c>
    </row>
    <row r="1105" spans="2:19">
      <c r="B1105" s="13">
        <v>3.4824000000000001E-2</v>
      </c>
      <c r="D1105" s="13">
        <v>0.100103</v>
      </c>
      <c r="M1105">
        <f t="shared" si="48"/>
        <v>3.8970000000000081E-3</v>
      </c>
      <c r="S1105">
        <f t="shared" si="49"/>
        <v>0.36436400507614208</v>
      </c>
    </row>
    <row r="1106" spans="2:19">
      <c r="B1106" s="13">
        <v>3.5083000000000003E-2</v>
      </c>
      <c r="D1106" s="13">
        <v>0.100117</v>
      </c>
      <c r="M1106">
        <f t="shared" si="48"/>
        <v>3.883000000000008E-3</v>
      </c>
      <c r="S1106">
        <f t="shared" si="49"/>
        <v>0.36435000507614212</v>
      </c>
    </row>
    <row r="1107" spans="2:19">
      <c r="B1107" s="13">
        <v>3.5341999999999998E-2</v>
      </c>
      <c r="D1107" s="13">
        <v>0.100132</v>
      </c>
      <c r="M1107">
        <f t="shared" si="48"/>
        <v>3.8680000000000068E-3</v>
      </c>
      <c r="S1107">
        <f t="shared" si="49"/>
        <v>0.36433500507614214</v>
      </c>
    </row>
    <row r="1108" spans="2:19">
      <c r="B1108" s="13">
        <v>3.5598999999999999E-2</v>
      </c>
      <c r="D1108" s="13">
        <v>0.100146</v>
      </c>
      <c r="M1108">
        <f t="shared" si="48"/>
        <v>3.8540000000000067E-3</v>
      </c>
      <c r="S1108">
        <f t="shared" si="49"/>
        <v>0.36432100507614212</v>
      </c>
    </row>
    <row r="1109" spans="2:19">
      <c r="B1109" s="13">
        <v>3.5857E-2</v>
      </c>
      <c r="D1109" s="13">
        <v>0.10016</v>
      </c>
      <c r="M1109">
        <f t="shared" si="48"/>
        <v>3.8400000000000066E-3</v>
      </c>
      <c r="S1109">
        <f t="shared" si="49"/>
        <v>0.36430700507614211</v>
      </c>
    </row>
    <row r="1110" spans="2:19">
      <c r="B1110" s="13">
        <v>3.6112999999999999E-2</v>
      </c>
      <c r="D1110" s="13">
        <v>0.100174</v>
      </c>
      <c r="M1110">
        <f t="shared" si="48"/>
        <v>3.8260000000000065E-3</v>
      </c>
      <c r="S1110">
        <f t="shared" si="49"/>
        <v>0.3642930050761421</v>
      </c>
    </row>
    <row r="1111" spans="2:19">
      <c r="B1111" s="13">
        <v>3.6368999999999999E-2</v>
      </c>
      <c r="D1111" s="13">
        <v>0.100188</v>
      </c>
      <c r="M1111">
        <f t="shared" si="48"/>
        <v>3.8120000000000064E-3</v>
      </c>
      <c r="S1111">
        <f t="shared" si="49"/>
        <v>0.36427900507614208</v>
      </c>
    </row>
    <row r="1112" spans="2:19">
      <c r="B1112" s="13">
        <v>3.6623999999999997E-2</v>
      </c>
      <c r="D1112" s="13">
        <v>0.100201</v>
      </c>
      <c r="M1112">
        <f t="shared" si="48"/>
        <v>3.7990000000000072E-3</v>
      </c>
      <c r="S1112">
        <f t="shared" si="49"/>
        <v>0.3642660050761421</v>
      </c>
    </row>
    <row r="1113" spans="2:19">
      <c r="B1113" s="13">
        <v>3.6878000000000001E-2</v>
      </c>
      <c r="D1113" s="13">
        <v>0.100215</v>
      </c>
      <c r="M1113">
        <f t="shared" si="48"/>
        <v>3.7850000000000071E-3</v>
      </c>
      <c r="S1113">
        <f t="shared" si="49"/>
        <v>0.36425200507614208</v>
      </c>
    </row>
    <row r="1114" spans="2:19">
      <c r="B1114" s="13">
        <v>3.7131999999999998E-2</v>
      </c>
      <c r="D1114" s="13">
        <v>0.100229</v>
      </c>
      <c r="M1114">
        <f t="shared" si="48"/>
        <v>3.771000000000007E-3</v>
      </c>
      <c r="S1114">
        <f t="shared" si="49"/>
        <v>0.36423800507614212</v>
      </c>
    </row>
    <row r="1115" spans="2:19">
      <c r="B1115" s="13">
        <v>3.7385000000000002E-2</v>
      </c>
      <c r="D1115" s="13">
        <v>0.100242</v>
      </c>
      <c r="M1115">
        <f t="shared" si="48"/>
        <v>3.7580000000000079E-3</v>
      </c>
      <c r="S1115">
        <f t="shared" si="49"/>
        <v>0.36422500507614208</v>
      </c>
    </row>
    <row r="1116" spans="2:19">
      <c r="B1116" s="13">
        <v>3.7636999999999997E-2</v>
      </c>
      <c r="D1116" s="13">
        <v>0.100256</v>
      </c>
      <c r="M1116">
        <f t="shared" si="48"/>
        <v>3.7440000000000077E-3</v>
      </c>
      <c r="S1116">
        <f t="shared" si="49"/>
        <v>0.36421100507614212</v>
      </c>
    </row>
    <row r="1117" spans="2:19">
      <c r="B1117" s="13">
        <v>3.7887999999999998E-2</v>
      </c>
      <c r="D1117" s="13">
        <v>0.100269</v>
      </c>
      <c r="M1117">
        <f t="shared" si="48"/>
        <v>3.7310000000000086E-3</v>
      </c>
      <c r="S1117">
        <f t="shared" si="49"/>
        <v>0.36419800507614208</v>
      </c>
    </row>
    <row r="1118" spans="2:19">
      <c r="B1118" s="13">
        <v>3.8138999999999999E-2</v>
      </c>
      <c r="D1118" s="13">
        <v>0.100282</v>
      </c>
      <c r="M1118">
        <f t="shared" si="48"/>
        <v>3.7180000000000095E-3</v>
      </c>
      <c r="S1118">
        <f t="shared" si="49"/>
        <v>0.3641850050761421</v>
      </c>
    </row>
    <row r="1119" spans="2:19">
      <c r="B1119" s="13">
        <v>3.8387999999999999E-2</v>
      </c>
      <c r="D1119" s="13">
        <v>0.100295</v>
      </c>
      <c r="M1119">
        <f t="shared" si="48"/>
        <v>3.7050000000000104E-3</v>
      </c>
      <c r="S1119">
        <f t="shared" si="49"/>
        <v>0.36417200507614211</v>
      </c>
    </row>
    <row r="1120" spans="2:19">
      <c r="B1120" s="13">
        <v>3.8636999999999998E-2</v>
      </c>
      <c r="D1120" s="13">
        <v>0.10030799999999999</v>
      </c>
      <c r="M1120">
        <f t="shared" si="48"/>
        <v>3.6920000000000112E-3</v>
      </c>
      <c r="S1120">
        <f t="shared" si="49"/>
        <v>0.36415900507614213</v>
      </c>
    </row>
    <row r="1121" spans="2:19">
      <c r="B1121" s="13">
        <v>3.8885000000000003E-2</v>
      </c>
      <c r="D1121" s="13">
        <v>0.10032099999999999</v>
      </c>
      <c r="M1121">
        <f t="shared" si="48"/>
        <v>3.6790000000000121E-3</v>
      </c>
      <c r="S1121">
        <f t="shared" si="49"/>
        <v>0.36414600507614214</v>
      </c>
    </row>
    <row r="1122" spans="2:19">
      <c r="B1122" s="13">
        <v>3.9132E-2</v>
      </c>
      <c r="D1122" s="13">
        <v>0.10033400000000001</v>
      </c>
      <c r="M1122">
        <f t="shared" si="48"/>
        <v>3.6659999999999991E-3</v>
      </c>
      <c r="S1122">
        <f t="shared" si="49"/>
        <v>0.3641330050761421</v>
      </c>
    </row>
    <row r="1123" spans="2:19">
      <c r="B1123" s="13">
        <v>3.9378000000000003E-2</v>
      </c>
      <c r="D1123" s="13">
        <v>0.100346</v>
      </c>
      <c r="M1123">
        <f t="shared" si="48"/>
        <v>3.654000000000001E-3</v>
      </c>
      <c r="S1123">
        <f t="shared" si="49"/>
        <v>0.36412100507614209</v>
      </c>
    </row>
    <row r="1124" spans="2:19">
      <c r="B1124" s="13">
        <v>3.9622999999999998E-2</v>
      </c>
      <c r="D1124" s="13">
        <v>0.100359</v>
      </c>
      <c r="M1124">
        <f t="shared" si="48"/>
        <v>3.6410000000000019E-3</v>
      </c>
      <c r="S1124">
        <f t="shared" si="49"/>
        <v>0.3641080050761421</v>
      </c>
    </row>
    <row r="1125" spans="2:19">
      <c r="B1125" s="13">
        <v>3.9867E-2</v>
      </c>
      <c r="D1125" s="13">
        <v>0.100371</v>
      </c>
      <c r="M1125">
        <f t="shared" ref="M1125:M1188" si="50">$M$458-D1125+$M$457</f>
        <v>3.6290000000000038E-3</v>
      </c>
      <c r="S1125">
        <f t="shared" si="49"/>
        <v>0.36409600507614209</v>
      </c>
    </row>
    <row r="1126" spans="2:19">
      <c r="B1126" s="13">
        <v>4.011E-2</v>
      </c>
      <c r="D1126" s="13">
        <v>0.100383</v>
      </c>
      <c r="M1126">
        <f t="shared" si="50"/>
        <v>3.6170000000000056E-3</v>
      </c>
      <c r="S1126">
        <f t="shared" ref="S1126:S1189" si="51">$S$458-D1126+$S$457</f>
        <v>0.36408400507614214</v>
      </c>
    </row>
    <row r="1127" spans="2:19">
      <c r="B1127" s="13">
        <v>4.0351999999999999E-2</v>
      </c>
      <c r="D1127" s="13">
        <v>0.100395</v>
      </c>
      <c r="M1127">
        <f t="shared" si="50"/>
        <v>3.6050000000000075E-3</v>
      </c>
      <c r="S1127">
        <f t="shared" si="51"/>
        <v>0.36407200507614212</v>
      </c>
    </row>
    <row r="1128" spans="2:19">
      <c r="B1128" s="13">
        <v>4.0592999999999997E-2</v>
      </c>
      <c r="D1128" s="13">
        <v>0.100407</v>
      </c>
      <c r="M1128">
        <f t="shared" si="50"/>
        <v>3.5930000000000094E-3</v>
      </c>
      <c r="S1128">
        <f t="shared" si="51"/>
        <v>0.36406000507614211</v>
      </c>
    </row>
    <row r="1129" spans="2:19">
      <c r="B1129" s="13">
        <v>4.0833000000000001E-2</v>
      </c>
      <c r="D1129" s="13">
        <v>0.10041799999999999</v>
      </c>
      <c r="M1129">
        <f t="shared" si="50"/>
        <v>3.5820000000000123E-3</v>
      </c>
      <c r="S1129">
        <f t="shared" si="51"/>
        <v>0.36404900507614213</v>
      </c>
    </row>
    <row r="1130" spans="2:19">
      <c r="B1130" s="13">
        <v>4.1071999999999997E-2</v>
      </c>
      <c r="D1130" s="13">
        <v>0.10043000000000001</v>
      </c>
      <c r="M1130">
        <f t="shared" si="50"/>
        <v>3.5700000000000003E-3</v>
      </c>
      <c r="S1130">
        <f t="shared" si="51"/>
        <v>0.36403700507614212</v>
      </c>
    </row>
    <row r="1131" spans="2:19">
      <c r="B1131" s="13">
        <v>4.1309999999999999E-2</v>
      </c>
      <c r="D1131" s="13">
        <v>0.100441</v>
      </c>
      <c r="M1131">
        <f t="shared" si="50"/>
        <v>3.5590000000000031E-3</v>
      </c>
      <c r="S1131">
        <f t="shared" si="51"/>
        <v>0.36402600507614213</v>
      </c>
    </row>
    <row r="1132" spans="2:19">
      <c r="B1132" s="13">
        <v>4.1547000000000001E-2</v>
      </c>
      <c r="D1132" s="13">
        <v>0.100452</v>
      </c>
      <c r="M1132">
        <f t="shared" si="50"/>
        <v>3.548000000000006E-3</v>
      </c>
      <c r="S1132">
        <f t="shared" si="51"/>
        <v>0.3640150050761421</v>
      </c>
    </row>
    <row r="1133" spans="2:19">
      <c r="B1133" s="13">
        <v>4.1782E-2</v>
      </c>
      <c r="D1133" s="13">
        <v>0.100464</v>
      </c>
      <c r="M1133">
        <f t="shared" si="50"/>
        <v>3.5360000000000079E-3</v>
      </c>
      <c r="S1133">
        <f t="shared" si="51"/>
        <v>0.36400300507614214</v>
      </c>
    </row>
    <row r="1134" spans="2:19">
      <c r="B1134" s="13">
        <v>4.2016999999999999E-2</v>
      </c>
      <c r="D1134" s="13">
        <v>0.10047399999999999</v>
      </c>
      <c r="M1134">
        <f t="shared" si="50"/>
        <v>3.5260000000000118E-3</v>
      </c>
      <c r="S1134">
        <f t="shared" si="51"/>
        <v>0.36399300507614213</v>
      </c>
    </row>
    <row r="1135" spans="2:19">
      <c r="B1135" s="13">
        <v>4.2250000000000003E-2</v>
      </c>
      <c r="D1135" s="13">
        <v>0.100485</v>
      </c>
      <c r="M1135">
        <f t="shared" si="50"/>
        <v>3.5150000000000008E-3</v>
      </c>
      <c r="S1135">
        <f t="shared" si="51"/>
        <v>0.36398200507614209</v>
      </c>
    </row>
    <row r="1136" spans="2:19">
      <c r="B1136" s="13">
        <v>4.2481999999999999E-2</v>
      </c>
      <c r="D1136" s="13">
        <v>0.100496</v>
      </c>
      <c r="M1136">
        <f t="shared" si="50"/>
        <v>3.5040000000000036E-3</v>
      </c>
      <c r="S1136">
        <f t="shared" si="51"/>
        <v>0.36397100507614211</v>
      </c>
    </row>
    <row r="1137" spans="2:19">
      <c r="B1137" s="13">
        <v>4.2713000000000001E-2</v>
      </c>
      <c r="D1137" s="13">
        <v>0.100506</v>
      </c>
      <c r="M1137">
        <f t="shared" si="50"/>
        <v>3.4940000000000075E-3</v>
      </c>
      <c r="S1137">
        <f t="shared" si="51"/>
        <v>0.3639610050761421</v>
      </c>
    </row>
    <row r="1138" spans="2:19">
      <c r="B1138" s="13">
        <v>4.2943000000000002E-2</v>
      </c>
      <c r="D1138" s="13">
        <v>0.100517</v>
      </c>
      <c r="M1138">
        <f t="shared" si="50"/>
        <v>3.4830000000000104E-3</v>
      </c>
      <c r="S1138">
        <f t="shared" si="51"/>
        <v>0.36395000507614211</v>
      </c>
    </row>
    <row r="1139" spans="2:19">
      <c r="B1139" s="13">
        <v>4.3171000000000001E-2</v>
      </c>
      <c r="D1139" s="13">
        <v>0.10052700000000001</v>
      </c>
      <c r="M1139">
        <f t="shared" si="50"/>
        <v>3.4730000000000004E-3</v>
      </c>
      <c r="S1139">
        <f t="shared" si="51"/>
        <v>0.3639400050761421</v>
      </c>
    </row>
    <row r="1140" spans="2:19">
      <c r="B1140" s="13">
        <v>4.3397999999999999E-2</v>
      </c>
      <c r="D1140" s="13">
        <v>0.100537</v>
      </c>
      <c r="M1140">
        <f t="shared" si="50"/>
        <v>3.4630000000000043E-3</v>
      </c>
      <c r="S1140">
        <f t="shared" si="51"/>
        <v>0.36393000507614209</v>
      </c>
    </row>
    <row r="1141" spans="2:19">
      <c r="B1141" s="13">
        <v>4.3624000000000003E-2</v>
      </c>
      <c r="D1141" s="13">
        <v>0.100547</v>
      </c>
      <c r="M1141">
        <f t="shared" si="50"/>
        <v>3.4530000000000081E-3</v>
      </c>
      <c r="S1141">
        <f t="shared" si="51"/>
        <v>0.36392000507614208</v>
      </c>
    </row>
    <row r="1142" spans="2:19">
      <c r="B1142" s="13">
        <v>4.3848999999999999E-2</v>
      </c>
      <c r="D1142" s="13">
        <v>0.10055600000000001</v>
      </c>
      <c r="M1142">
        <f t="shared" si="50"/>
        <v>3.4439999999999991E-3</v>
      </c>
      <c r="S1142">
        <f t="shared" si="51"/>
        <v>0.3639110050761421</v>
      </c>
    </row>
    <row r="1143" spans="2:19">
      <c r="B1143" s="13">
        <v>4.4072E-2</v>
      </c>
      <c r="D1143" s="13">
        <v>0.100566</v>
      </c>
      <c r="M1143">
        <f t="shared" si="50"/>
        <v>3.434000000000003E-3</v>
      </c>
      <c r="S1143">
        <f t="shared" si="51"/>
        <v>0.36390100507614209</v>
      </c>
    </row>
    <row r="1144" spans="2:19">
      <c r="B1144" s="13">
        <v>4.4294E-2</v>
      </c>
      <c r="D1144" s="13">
        <v>0.100575</v>
      </c>
      <c r="M1144">
        <f t="shared" si="50"/>
        <v>3.4250000000000079E-3</v>
      </c>
      <c r="S1144">
        <f t="shared" si="51"/>
        <v>0.36389200507614211</v>
      </c>
    </row>
    <row r="1145" spans="2:19">
      <c r="B1145" s="13">
        <v>4.4514999999999999E-2</v>
      </c>
      <c r="D1145" s="13">
        <v>0.10058499999999999</v>
      </c>
      <c r="M1145">
        <f t="shared" si="50"/>
        <v>3.4150000000000118E-3</v>
      </c>
      <c r="S1145">
        <f t="shared" si="51"/>
        <v>0.3638820050761421</v>
      </c>
    </row>
    <row r="1146" spans="2:19">
      <c r="B1146" s="13">
        <v>4.4734000000000003E-2</v>
      </c>
      <c r="D1146" s="13">
        <v>0.100594</v>
      </c>
      <c r="M1146">
        <f t="shared" si="50"/>
        <v>3.4060000000000028E-3</v>
      </c>
      <c r="S1146">
        <f t="shared" si="51"/>
        <v>0.36387300507614212</v>
      </c>
    </row>
    <row r="1147" spans="2:19">
      <c r="B1147" s="13">
        <v>4.4951999999999999E-2</v>
      </c>
      <c r="D1147" s="13">
        <v>0.100603</v>
      </c>
      <c r="M1147">
        <f t="shared" si="50"/>
        <v>3.3970000000000077E-3</v>
      </c>
      <c r="S1147">
        <f t="shared" si="51"/>
        <v>0.36386400507614214</v>
      </c>
    </row>
    <row r="1148" spans="2:19">
      <c r="B1148" s="13">
        <v>4.5169000000000001E-2</v>
      </c>
      <c r="D1148" s="13">
        <v>0.10061199999999999</v>
      </c>
      <c r="M1148">
        <f t="shared" si="50"/>
        <v>3.3880000000000125E-3</v>
      </c>
      <c r="S1148">
        <f t="shared" si="51"/>
        <v>0.3638550050761421</v>
      </c>
    </row>
    <row r="1149" spans="2:19">
      <c r="B1149" s="13">
        <v>4.5384000000000001E-2</v>
      </c>
      <c r="D1149" s="13">
        <v>0.10062</v>
      </c>
      <c r="M1149">
        <f t="shared" si="50"/>
        <v>3.3800000000000045E-3</v>
      </c>
      <c r="S1149">
        <f t="shared" si="51"/>
        <v>0.36384700507614209</v>
      </c>
    </row>
    <row r="1150" spans="2:19">
      <c r="B1150" s="13">
        <v>4.5598E-2</v>
      </c>
      <c r="D1150" s="13">
        <v>0.100629</v>
      </c>
      <c r="M1150">
        <f t="shared" si="50"/>
        <v>3.3710000000000094E-3</v>
      </c>
      <c r="S1150">
        <f t="shared" si="51"/>
        <v>0.36383800507614211</v>
      </c>
    </row>
    <row r="1151" spans="2:19">
      <c r="B1151" s="13">
        <v>4.5809999999999997E-2</v>
      </c>
      <c r="D1151" s="13">
        <v>0.100637</v>
      </c>
      <c r="M1151">
        <f t="shared" si="50"/>
        <v>3.3630000000000014E-3</v>
      </c>
      <c r="S1151">
        <f t="shared" si="51"/>
        <v>0.3638300050761421</v>
      </c>
    </row>
    <row r="1152" spans="2:19">
      <c r="B1152" s="13">
        <v>4.6020999999999999E-2</v>
      </c>
      <c r="D1152" s="13">
        <v>0.100645</v>
      </c>
      <c r="M1152">
        <f t="shared" si="50"/>
        <v>3.3550000000000073E-3</v>
      </c>
      <c r="S1152">
        <f t="shared" si="51"/>
        <v>0.3638220050761421</v>
      </c>
    </row>
    <row r="1153" spans="2:19">
      <c r="B1153" s="13">
        <v>4.623E-2</v>
      </c>
      <c r="D1153" s="13">
        <v>0.10065300000000001</v>
      </c>
      <c r="M1153">
        <f t="shared" si="50"/>
        <v>3.3469999999999993E-3</v>
      </c>
      <c r="S1153">
        <f t="shared" si="51"/>
        <v>0.36381400507614209</v>
      </c>
    </row>
    <row r="1154" spans="2:19">
      <c r="B1154" s="13">
        <v>4.6438E-2</v>
      </c>
      <c r="D1154" s="13">
        <v>0.100661</v>
      </c>
      <c r="M1154">
        <f t="shared" si="50"/>
        <v>3.3390000000000052E-3</v>
      </c>
      <c r="S1154">
        <f t="shared" si="51"/>
        <v>0.36380600507614214</v>
      </c>
    </row>
    <row r="1155" spans="2:19">
      <c r="B1155" s="13">
        <v>4.6643999999999998E-2</v>
      </c>
      <c r="D1155" s="13">
        <v>0.10066899999999999</v>
      </c>
      <c r="M1155">
        <f t="shared" si="50"/>
        <v>3.331000000000011E-3</v>
      </c>
      <c r="S1155">
        <f t="shared" si="51"/>
        <v>0.36379800507614213</v>
      </c>
    </row>
    <row r="1156" spans="2:19">
      <c r="B1156" s="13">
        <v>4.6849000000000002E-2</v>
      </c>
      <c r="D1156" s="13">
        <v>0.100677</v>
      </c>
      <c r="M1156">
        <f t="shared" si="50"/>
        <v>3.323000000000003E-3</v>
      </c>
      <c r="S1156">
        <f t="shared" si="51"/>
        <v>0.36379000507614212</v>
      </c>
    </row>
    <row r="1157" spans="2:19">
      <c r="B1157" s="13">
        <v>4.7052999999999998E-2</v>
      </c>
      <c r="D1157" s="13">
        <v>0.100684</v>
      </c>
      <c r="M1157">
        <f t="shared" si="50"/>
        <v>3.3160000000000099E-3</v>
      </c>
      <c r="S1157">
        <f t="shared" si="51"/>
        <v>0.36378300507614214</v>
      </c>
    </row>
    <row r="1158" spans="2:19">
      <c r="B1158" s="13">
        <v>4.7253999999999997E-2</v>
      </c>
      <c r="D1158" s="13">
        <v>0.100692</v>
      </c>
      <c r="M1158">
        <f t="shared" si="50"/>
        <v>3.3080000000000019E-3</v>
      </c>
      <c r="S1158">
        <f t="shared" si="51"/>
        <v>0.36377500507614213</v>
      </c>
    </row>
    <row r="1159" spans="2:19">
      <c r="B1159" s="13">
        <v>4.7454999999999997E-2</v>
      </c>
      <c r="D1159" s="13">
        <v>0.100699</v>
      </c>
      <c r="M1159">
        <f t="shared" si="50"/>
        <v>3.3010000000000088E-3</v>
      </c>
      <c r="S1159">
        <f t="shared" si="51"/>
        <v>0.3637680050761421</v>
      </c>
    </row>
    <row r="1160" spans="2:19">
      <c r="B1160" s="13">
        <v>4.7653000000000001E-2</v>
      </c>
      <c r="D1160" s="13">
        <v>0.100706</v>
      </c>
      <c r="M1160">
        <f t="shared" si="50"/>
        <v>3.2940000000000018E-3</v>
      </c>
      <c r="S1160">
        <f t="shared" si="51"/>
        <v>0.36376100507614212</v>
      </c>
    </row>
    <row r="1161" spans="2:19">
      <c r="B1161" s="13">
        <v>4.7850999999999998E-2</v>
      </c>
      <c r="D1161" s="13">
        <v>0.100713</v>
      </c>
      <c r="M1161">
        <f t="shared" si="50"/>
        <v>3.2870000000000087E-3</v>
      </c>
      <c r="S1161">
        <f t="shared" si="51"/>
        <v>0.36375400507614208</v>
      </c>
    </row>
    <row r="1162" spans="2:19">
      <c r="B1162" s="13">
        <v>4.8045999999999998E-2</v>
      </c>
      <c r="D1162" s="13">
        <v>0.10072</v>
      </c>
      <c r="M1162">
        <f t="shared" si="50"/>
        <v>3.2800000000000017E-3</v>
      </c>
      <c r="S1162">
        <f t="shared" si="51"/>
        <v>0.3637470050761421</v>
      </c>
    </row>
    <row r="1163" spans="2:19">
      <c r="B1163" s="13">
        <v>4.8239999999999998E-2</v>
      </c>
      <c r="D1163" s="13">
        <v>0.100726</v>
      </c>
      <c r="M1163">
        <f t="shared" si="50"/>
        <v>3.2740000000000095E-3</v>
      </c>
      <c r="S1163">
        <f t="shared" si="51"/>
        <v>0.3637410050761421</v>
      </c>
    </row>
    <row r="1164" spans="2:19">
      <c r="B1164" s="13">
        <v>4.8432000000000003E-2</v>
      </c>
      <c r="D1164" s="13">
        <v>0.100733</v>
      </c>
      <c r="M1164">
        <f t="shared" si="50"/>
        <v>3.2670000000000025E-3</v>
      </c>
      <c r="S1164">
        <f t="shared" si="51"/>
        <v>0.36373400507614212</v>
      </c>
    </row>
    <row r="1165" spans="2:19">
      <c r="B1165" s="13">
        <v>4.8623E-2</v>
      </c>
      <c r="D1165" s="13">
        <v>0.100739</v>
      </c>
      <c r="M1165">
        <f t="shared" si="50"/>
        <v>3.2610000000000104E-3</v>
      </c>
      <c r="S1165">
        <f t="shared" si="51"/>
        <v>0.36372800507614211</v>
      </c>
    </row>
    <row r="1166" spans="2:19">
      <c r="B1166" s="13">
        <v>4.8812000000000001E-2</v>
      </c>
      <c r="D1166" s="13">
        <v>0.100746</v>
      </c>
      <c r="M1166">
        <f t="shared" si="50"/>
        <v>3.2540000000000034E-3</v>
      </c>
      <c r="S1166">
        <f t="shared" si="51"/>
        <v>0.36372100507614213</v>
      </c>
    </row>
    <row r="1167" spans="2:19">
      <c r="B1167" s="13">
        <v>4.8999000000000001E-2</v>
      </c>
      <c r="D1167" s="13">
        <v>0.10075199999999999</v>
      </c>
      <c r="M1167">
        <f t="shared" si="50"/>
        <v>3.2480000000000113E-3</v>
      </c>
      <c r="S1167">
        <f t="shared" si="51"/>
        <v>0.36371500507614213</v>
      </c>
    </row>
    <row r="1168" spans="2:19">
      <c r="B1168" s="13">
        <v>4.9185E-2</v>
      </c>
      <c r="D1168" s="13">
        <v>0.100758</v>
      </c>
      <c r="M1168">
        <f t="shared" si="50"/>
        <v>3.2420000000000053E-3</v>
      </c>
      <c r="S1168">
        <f t="shared" si="51"/>
        <v>0.36370900507614212</v>
      </c>
    </row>
    <row r="1169" spans="2:19">
      <c r="B1169" s="13">
        <v>4.9369000000000003E-2</v>
      </c>
      <c r="D1169" s="13">
        <v>0.10076400000000001</v>
      </c>
      <c r="M1169">
        <f t="shared" si="50"/>
        <v>3.2359999999999993E-3</v>
      </c>
      <c r="S1169">
        <f t="shared" si="51"/>
        <v>0.36370300507614212</v>
      </c>
    </row>
    <row r="1170" spans="2:19">
      <c r="B1170" s="13">
        <v>4.9550999999999998E-2</v>
      </c>
      <c r="D1170" s="13">
        <v>0.10077</v>
      </c>
      <c r="M1170">
        <f t="shared" si="50"/>
        <v>3.2300000000000072E-3</v>
      </c>
      <c r="S1170">
        <f t="shared" si="51"/>
        <v>0.36369700507614211</v>
      </c>
    </row>
    <row r="1171" spans="2:19">
      <c r="B1171" s="13">
        <v>4.9731999999999998E-2</v>
      </c>
      <c r="D1171" s="13">
        <v>0.100775</v>
      </c>
      <c r="M1171">
        <f t="shared" si="50"/>
        <v>3.2250000000000022E-3</v>
      </c>
      <c r="S1171">
        <f t="shared" si="51"/>
        <v>0.36369200507614208</v>
      </c>
    </row>
    <row r="1172" spans="2:19">
      <c r="B1172" s="13">
        <v>4.9910999999999997E-2</v>
      </c>
      <c r="D1172" s="13">
        <v>0.100781</v>
      </c>
      <c r="M1172">
        <f t="shared" si="50"/>
        <v>3.21900000000001E-3</v>
      </c>
      <c r="S1172">
        <f t="shared" si="51"/>
        <v>0.36368600507614213</v>
      </c>
    </row>
    <row r="1173" spans="2:19">
      <c r="B1173" s="13">
        <v>5.0088000000000001E-2</v>
      </c>
      <c r="D1173" s="13">
        <v>0.100786</v>
      </c>
      <c r="M1173">
        <f t="shared" si="50"/>
        <v>3.214000000000005E-3</v>
      </c>
      <c r="S1173">
        <f t="shared" si="51"/>
        <v>0.36368100507614209</v>
      </c>
    </row>
    <row r="1174" spans="2:19">
      <c r="B1174" s="13">
        <v>5.0263000000000002E-2</v>
      </c>
      <c r="D1174" s="13">
        <v>0.10079200000000001</v>
      </c>
      <c r="M1174">
        <f t="shared" si="50"/>
        <v>3.207999999999999E-3</v>
      </c>
      <c r="S1174">
        <f t="shared" si="51"/>
        <v>0.36367500507614209</v>
      </c>
    </row>
    <row r="1175" spans="2:19">
      <c r="B1175" s="13">
        <v>5.0437000000000003E-2</v>
      </c>
      <c r="D1175" s="13">
        <v>0.100797</v>
      </c>
      <c r="M1175">
        <f t="shared" si="50"/>
        <v>3.2030000000000079E-3</v>
      </c>
      <c r="S1175">
        <f t="shared" si="51"/>
        <v>0.36367000507614211</v>
      </c>
    </row>
    <row r="1176" spans="2:19">
      <c r="B1176" s="13">
        <v>5.0609000000000001E-2</v>
      </c>
      <c r="D1176" s="13">
        <v>0.100802</v>
      </c>
      <c r="M1176">
        <f t="shared" si="50"/>
        <v>3.1980000000000029E-3</v>
      </c>
      <c r="S1176">
        <f t="shared" si="51"/>
        <v>0.36366500507614208</v>
      </c>
    </row>
    <row r="1177" spans="2:19">
      <c r="B1177" s="13">
        <v>5.0778999999999998E-2</v>
      </c>
      <c r="D1177" s="13">
        <v>0.10080699999999999</v>
      </c>
      <c r="M1177">
        <f t="shared" si="50"/>
        <v>3.1930000000000118E-3</v>
      </c>
      <c r="S1177">
        <f t="shared" si="51"/>
        <v>0.3636600050761421</v>
      </c>
    </row>
    <row r="1178" spans="2:19">
      <c r="B1178" s="13">
        <v>5.0946999999999999E-2</v>
      </c>
      <c r="D1178" s="13">
        <v>0.100812</v>
      </c>
      <c r="M1178">
        <f t="shared" si="50"/>
        <v>3.1880000000000068E-3</v>
      </c>
      <c r="S1178">
        <f t="shared" si="51"/>
        <v>0.36365500507614212</v>
      </c>
    </row>
    <row r="1179" spans="2:19">
      <c r="B1179" s="13">
        <v>5.1114E-2</v>
      </c>
      <c r="D1179" s="13">
        <v>0.100817</v>
      </c>
      <c r="M1179">
        <f t="shared" si="50"/>
        <v>3.1830000000000018E-3</v>
      </c>
      <c r="S1179">
        <f t="shared" si="51"/>
        <v>0.36365000507614209</v>
      </c>
    </row>
    <row r="1180" spans="2:19">
      <c r="B1180" s="13">
        <v>5.1278999999999998E-2</v>
      </c>
      <c r="D1180" s="13">
        <v>0.10082199999999999</v>
      </c>
      <c r="M1180">
        <f t="shared" si="50"/>
        <v>3.1780000000000107E-3</v>
      </c>
      <c r="S1180">
        <f t="shared" si="51"/>
        <v>0.36364500507614211</v>
      </c>
    </row>
    <row r="1181" spans="2:19">
      <c r="B1181" s="13">
        <v>5.1441000000000001E-2</v>
      </c>
      <c r="D1181" s="13">
        <v>0.100826</v>
      </c>
      <c r="M1181">
        <f t="shared" si="50"/>
        <v>3.1740000000000067E-3</v>
      </c>
      <c r="S1181">
        <f t="shared" si="51"/>
        <v>0.36364100507614211</v>
      </c>
    </row>
    <row r="1182" spans="2:19">
      <c r="B1182" s="13">
        <v>5.1603000000000003E-2</v>
      </c>
      <c r="D1182" s="13">
        <v>0.100831</v>
      </c>
      <c r="M1182">
        <f t="shared" si="50"/>
        <v>3.1690000000000017E-3</v>
      </c>
      <c r="S1182">
        <f t="shared" si="51"/>
        <v>0.36363600507614213</v>
      </c>
    </row>
    <row r="1183" spans="2:19">
      <c r="B1183" s="13">
        <v>5.1762000000000002E-2</v>
      </c>
      <c r="D1183" s="13">
        <v>0.10083499999999999</v>
      </c>
      <c r="M1183">
        <f t="shared" si="50"/>
        <v>3.1650000000000116E-3</v>
      </c>
      <c r="S1183">
        <f t="shared" si="51"/>
        <v>0.36363200507614213</v>
      </c>
    </row>
    <row r="1184" spans="2:19">
      <c r="B1184" s="13">
        <v>5.1919E-2</v>
      </c>
      <c r="D1184" s="13">
        <v>0.100839</v>
      </c>
      <c r="M1184">
        <f t="shared" si="50"/>
        <v>3.1610000000000076E-3</v>
      </c>
      <c r="S1184">
        <f t="shared" si="51"/>
        <v>0.36362800507614212</v>
      </c>
    </row>
    <row r="1185" spans="2:19">
      <c r="B1185" s="13">
        <v>5.2075000000000003E-2</v>
      </c>
      <c r="D1185" s="13">
        <v>0.100843</v>
      </c>
      <c r="M1185">
        <f t="shared" si="50"/>
        <v>3.1570000000000036E-3</v>
      </c>
      <c r="S1185">
        <f t="shared" si="51"/>
        <v>0.36362400507614212</v>
      </c>
    </row>
    <row r="1186" spans="2:19">
      <c r="B1186" s="13">
        <v>5.2227999999999997E-2</v>
      </c>
      <c r="D1186" s="13">
        <v>0.10084700000000001</v>
      </c>
      <c r="M1186">
        <f t="shared" si="50"/>
        <v>3.1529999999999996E-3</v>
      </c>
      <c r="S1186">
        <f t="shared" si="51"/>
        <v>0.36362000507614212</v>
      </c>
    </row>
    <row r="1187" spans="2:19">
      <c r="B1187" s="13">
        <v>5.2380000000000003E-2</v>
      </c>
      <c r="D1187" s="13">
        <v>0.100851</v>
      </c>
      <c r="M1187">
        <f t="shared" si="50"/>
        <v>3.1490000000000094E-3</v>
      </c>
      <c r="S1187">
        <f t="shared" si="51"/>
        <v>0.36361600507614211</v>
      </c>
    </row>
    <row r="1188" spans="2:19">
      <c r="B1188" s="13">
        <v>5.253E-2</v>
      </c>
      <c r="D1188" s="13">
        <v>0.100855</v>
      </c>
      <c r="M1188">
        <f t="shared" si="50"/>
        <v>3.1450000000000054E-3</v>
      </c>
      <c r="S1188">
        <f t="shared" si="51"/>
        <v>0.36361200507614211</v>
      </c>
    </row>
    <row r="1189" spans="2:19">
      <c r="B1189" s="13">
        <v>5.2678000000000003E-2</v>
      </c>
      <c r="D1189" s="13">
        <v>0.100859</v>
      </c>
      <c r="M1189">
        <f t="shared" ref="M1189:M1237" si="52">$M$458-D1189+$M$457</f>
        <v>3.1410000000000014E-3</v>
      </c>
      <c r="S1189">
        <f t="shared" si="51"/>
        <v>0.3636080050761421</v>
      </c>
    </row>
    <row r="1190" spans="2:19">
      <c r="B1190" s="13">
        <v>5.2824000000000003E-2</v>
      </c>
      <c r="D1190" s="13">
        <v>0.10086299999999999</v>
      </c>
      <c r="M1190">
        <f t="shared" si="52"/>
        <v>3.1370000000000113E-3</v>
      </c>
      <c r="S1190">
        <f t="shared" ref="S1190:S1237" si="53">$S$458-D1190+$S$457</f>
        <v>0.3636040050761421</v>
      </c>
    </row>
    <row r="1191" spans="2:19">
      <c r="B1191" s="13">
        <v>5.2969000000000002E-2</v>
      </c>
      <c r="D1191" s="13">
        <v>0.100866</v>
      </c>
      <c r="M1191">
        <f t="shared" si="52"/>
        <v>3.1340000000000083E-3</v>
      </c>
      <c r="S1191">
        <f t="shared" si="53"/>
        <v>0.36360100507614213</v>
      </c>
    </row>
    <row r="1192" spans="2:19">
      <c r="B1192" s="13">
        <v>5.3110999999999998E-2</v>
      </c>
      <c r="D1192" s="13">
        <v>0.10087</v>
      </c>
      <c r="M1192">
        <f t="shared" si="52"/>
        <v>3.1300000000000043E-3</v>
      </c>
      <c r="S1192">
        <f t="shared" si="53"/>
        <v>0.36359700507614212</v>
      </c>
    </row>
    <row r="1193" spans="2:19">
      <c r="B1193" s="13">
        <v>5.3251E-2</v>
      </c>
      <c r="D1193" s="13">
        <v>0.100873</v>
      </c>
      <c r="M1193">
        <f t="shared" si="52"/>
        <v>3.1270000000000013E-3</v>
      </c>
      <c r="S1193">
        <f t="shared" si="53"/>
        <v>0.36359400507614209</v>
      </c>
    </row>
    <row r="1194" spans="2:19">
      <c r="B1194" s="13">
        <v>5.339E-2</v>
      </c>
      <c r="D1194" s="13">
        <v>0.10087699999999999</v>
      </c>
      <c r="M1194">
        <f t="shared" si="52"/>
        <v>3.1230000000000112E-3</v>
      </c>
      <c r="S1194">
        <f t="shared" si="53"/>
        <v>0.36359000507614214</v>
      </c>
    </row>
    <row r="1195" spans="2:19">
      <c r="B1195" s="13">
        <v>5.3525999999999997E-2</v>
      </c>
      <c r="D1195" s="13">
        <v>0.10088</v>
      </c>
      <c r="M1195">
        <f t="shared" si="52"/>
        <v>3.1200000000000082E-3</v>
      </c>
      <c r="S1195">
        <f t="shared" si="53"/>
        <v>0.36358700507614211</v>
      </c>
    </row>
    <row r="1196" spans="2:19">
      <c r="B1196" s="13">
        <v>5.3661E-2</v>
      </c>
      <c r="D1196" s="13">
        <v>0.100883</v>
      </c>
      <c r="M1196">
        <f t="shared" si="52"/>
        <v>3.1170000000000052E-3</v>
      </c>
      <c r="S1196">
        <f t="shared" si="53"/>
        <v>0.36358400507614208</v>
      </c>
    </row>
    <row r="1197" spans="2:19">
      <c r="B1197" s="13">
        <v>5.3794000000000002E-2</v>
      </c>
      <c r="D1197" s="13">
        <v>0.100886</v>
      </c>
      <c r="M1197">
        <f t="shared" si="52"/>
        <v>3.1140000000000022E-3</v>
      </c>
      <c r="S1197">
        <f t="shared" si="53"/>
        <v>0.36358100507614211</v>
      </c>
    </row>
    <row r="1198" spans="2:19">
      <c r="B1198" s="13">
        <v>5.3924E-2</v>
      </c>
      <c r="D1198" s="13">
        <v>0.10088900000000001</v>
      </c>
      <c r="M1198">
        <f t="shared" si="52"/>
        <v>3.1109999999999992E-3</v>
      </c>
      <c r="S1198">
        <f t="shared" si="53"/>
        <v>0.36357800507614213</v>
      </c>
    </row>
    <row r="1199" spans="2:19">
      <c r="B1199" s="13">
        <v>5.4052999999999997E-2</v>
      </c>
      <c r="D1199" s="13">
        <v>0.100892</v>
      </c>
      <c r="M1199">
        <f t="shared" si="52"/>
        <v>3.1080000000000101E-3</v>
      </c>
      <c r="S1199">
        <f t="shared" si="53"/>
        <v>0.3635750050761421</v>
      </c>
    </row>
    <row r="1200" spans="2:19">
      <c r="B1200" s="13">
        <v>5.4179999999999999E-2</v>
      </c>
      <c r="D1200" s="13">
        <v>0.100895</v>
      </c>
      <c r="M1200">
        <f t="shared" si="52"/>
        <v>3.1050000000000071E-3</v>
      </c>
      <c r="S1200">
        <f t="shared" si="53"/>
        <v>0.36357200507614212</v>
      </c>
    </row>
    <row r="1201" spans="2:19">
      <c r="B1201" s="13">
        <v>5.4304999999999999E-2</v>
      </c>
      <c r="D1201" s="13">
        <v>0.100897</v>
      </c>
      <c r="M1201">
        <f t="shared" si="52"/>
        <v>3.1030000000000051E-3</v>
      </c>
      <c r="S1201">
        <f t="shared" si="53"/>
        <v>0.36357000507614212</v>
      </c>
    </row>
    <row r="1202" spans="2:19">
      <c r="B1202" s="13">
        <v>5.4427999999999997E-2</v>
      </c>
      <c r="D1202" s="13">
        <v>0.1009</v>
      </c>
      <c r="M1202">
        <f t="shared" si="52"/>
        <v>3.1000000000000021E-3</v>
      </c>
      <c r="S1202">
        <f t="shared" si="53"/>
        <v>0.36356700507614209</v>
      </c>
    </row>
    <row r="1203" spans="2:19">
      <c r="B1203" s="13">
        <v>5.4547999999999999E-2</v>
      </c>
      <c r="D1203" s="13">
        <v>0.10090300000000001</v>
      </c>
      <c r="M1203">
        <f t="shared" si="52"/>
        <v>3.0969999999999991E-3</v>
      </c>
      <c r="S1203">
        <f t="shared" si="53"/>
        <v>0.36356400507614212</v>
      </c>
    </row>
    <row r="1204" spans="2:19">
      <c r="B1204" s="13">
        <v>5.4667E-2</v>
      </c>
      <c r="D1204" s="13">
        <v>0.10090499999999999</v>
      </c>
      <c r="M1204">
        <f t="shared" si="52"/>
        <v>3.0950000000000109E-3</v>
      </c>
      <c r="S1204">
        <f t="shared" si="53"/>
        <v>0.36356200507614211</v>
      </c>
    </row>
    <row r="1205" spans="2:19">
      <c r="B1205" s="13">
        <v>5.4783999999999999E-2</v>
      </c>
      <c r="D1205" s="13">
        <v>0.100908</v>
      </c>
      <c r="M1205">
        <f t="shared" si="52"/>
        <v>3.0920000000000079E-3</v>
      </c>
      <c r="S1205">
        <f t="shared" si="53"/>
        <v>0.36355900507614214</v>
      </c>
    </row>
    <row r="1206" spans="2:19">
      <c r="B1206" s="13">
        <v>5.4899000000000003E-2</v>
      </c>
      <c r="D1206" s="13">
        <v>0.10091</v>
      </c>
      <c r="M1206">
        <f t="shared" si="52"/>
        <v>3.0900000000000059E-3</v>
      </c>
      <c r="S1206">
        <f t="shared" si="53"/>
        <v>0.36355700507614208</v>
      </c>
    </row>
    <row r="1207" spans="2:19">
      <c r="B1207" s="13">
        <v>5.5011999999999998E-2</v>
      </c>
      <c r="D1207" s="13">
        <v>0.100912</v>
      </c>
      <c r="M1207">
        <f t="shared" si="52"/>
        <v>3.0880000000000039E-3</v>
      </c>
      <c r="S1207">
        <f t="shared" si="53"/>
        <v>0.36355500507614213</v>
      </c>
    </row>
    <row r="1208" spans="2:19">
      <c r="B1208" s="13">
        <v>5.5121999999999997E-2</v>
      </c>
      <c r="D1208" s="13">
        <v>0.100915</v>
      </c>
      <c r="M1208">
        <f t="shared" si="52"/>
        <v>3.0850000000000009E-3</v>
      </c>
      <c r="S1208">
        <f t="shared" si="53"/>
        <v>0.3635520050761421</v>
      </c>
    </row>
    <row r="1209" spans="2:19">
      <c r="B1209" s="13">
        <v>5.5231000000000002E-2</v>
      </c>
      <c r="D1209" s="13">
        <v>0.10091700000000001</v>
      </c>
      <c r="M1209">
        <f t="shared" si="52"/>
        <v>3.0829999999999989E-3</v>
      </c>
      <c r="S1209">
        <f t="shared" si="53"/>
        <v>0.3635500050761421</v>
      </c>
    </row>
    <row r="1210" spans="2:19">
      <c r="B1210" s="13">
        <v>5.5337999999999998E-2</v>
      </c>
      <c r="D1210" s="13">
        <v>0.10091899999999999</v>
      </c>
      <c r="M1210">
        <f t="shared" si="52"/>
        <v>3.0810000000000108E-3</v>
      </c>
      <c r="S1210">
        <f t="shared" si="53"/>
        <v>0.3635480050761421</v>
      </c>
    </row>
    <row r="1211" spans="2:19">
      <c r="B1211" s="13">
        <v>5.5441999999999998E-2</v>
      </c>
      <c r="D1211" s="13">
        <v>0.100921</v>
      </c>
      <c r="M1211">
        <f t="shared" si="52"/>
        <v>3.0790000000000088E-3</v>
      </c>
      <c r="S1211">
        <f t="shared" si="53"/>
        <v>0.3635460050761421</v>
      </c>
    </row>
    <row r="1212" spans="2:19">
      <c r="B1212" s="13">
        <v>5.5544999999999997E-2</v>
      </c>
      <c r="D1212" s="13">
        <v>0.100923</v>
      </c>
      <c r="M1212">
        <f t="shared" si="52"/>
        <v>3.0770000000000068E-3</v>
      </c>
      <c r="S1212">
        <f t="shared" si="53"/>
        <v>0.3635440050761421</v>
      </c>
    </row>
    <row r="1213" spans="2:19">
      <c r="B1213" s="13">
        <v>5.5646000000000001E-2</v>
      </c>
      <c r="D1213" s="13">
        <v>0.100925</v>
      </c>
      <c r="M1213">
        <f t="shared" si="52"/>
        <v>3.0750000000000048E-3</v>
      </c>
      <c r="S1213">
        <f t="shared" si="53"/>
        <v>0.36354200507614209</v>
      </c>
    </row>
    <row r="1214" spans="2:19">
      <c r="B1214" s="13">
        <v>5.5744000000000002E-2</v>
      </c>
      <c r="D1214" s="13">
        <v>0.100926</v>
      </c>
      <c r="M1214">
        <f t="shared" si="52"/>
        <v>3.0740000000000038E-3</v>
      </c>
      <c r="S1214">
        <f t="shared" si="53"/>
        <v>0.36354100507614212</v>
      </c>
    </row>
    <row r="1215" spans="2:19">
      <c r="B1215" s="13">
        <v>5.5841000000000002E-2</v>
      </c>
      <c r="D1215" s="13">
        <v>0.100928</v>
      </c>
      <c r="M1215">
        <f t="shared" si="52"/>
        <v>3.0720000000000018E-3</v>
      </c>
      <c r="S1215">
        <f t="shared" si="53"/>
        <v>0.36353900507614212</v>
      </c>
    </row>
    <row r="1216" spans="2:19">
      <c r="B1216" s="13">
        <v>5.5934999999999999E-2</v>
      </c>
      <c r="D1216" s="13">
        <v>0.10093000000000001</v>
      </c>
      <c r="M1216">
        <f t="shared" si="52"/>
        <v>3.0699999999999998E-3</v>
      </c>
      <c r="S1216">
        <f t="shared" si="53"/>
        <v>0.36353700507614212</v>
      </c>
    </row>
    <row r="1217" spans="2:19">
      <c r="B1217" s="13">
        <v>5.6028000000000001E-2</v>
      </c>
      <c r="D1217" s="13">
        <v>0.10093100000000001</v>
      </c>
      <c r="M1217">
        <f t="shared" si="52"/>
        <v>3.0689999999999988E-3</v>
      </c>
      <c r="S1217">
        <f t="shared" si="53"/>
        <v>0.36353600507614209</v>
      </c>
    </row>
    <row r="1218" spans="2:19">
      <c r="B1218" s="13">
        <v>5.6118000000000001E-2</v>
      </c>
      <c r="D1218" s="13">
        <v>0.10093299999999999</v>
      </c>
      <c r="M1218">
        <f t="shared" si="52"/>
        <v>3.0670000000000107E-3</v>
      </c>
      <c r="S1218">
        <f t="shared" si="53"/>
        <v>0.36353400507614209</v>
      </c>
    </row>
    <row r="1219" spans="2:19">
      <c r="B1219" s="13">
        <v>5.6205999999999999E-2</v>
      </c>
      <c r="D1219" s="13">
        <v>0.100934</v>
      </c>
      <c r="M1219">
        <f t="shared" si="52"/>
        <v>3.0660000000000097E-3</v>
      </c>
      <c r="S1219">
        <f t="shared" si="53"/>
        <v>0.36353300507614211</v>
      </c>
    </row>
    <row r="1220" spans="2:19">
      <c r="B1220" s="13">
        <v>5.6292000000000002E-2</v>
      </c>
      <c r="D1220" s="13">
        <v>0.100936</v>
      </c>
      <c r="M1220">
        <f t="shared" si="52"/>
        <v>3.0640000000000077E-3</v>
      </c>
      <c r="S1220">
        <f t="shared" si="53"/>
        <v>0.36353100507614211</v>
      </c>
    </row>
    <row r="1221" spans="2:19">
      <c r="B1221" s="13">
        <v>5.6376000000000002E-2</v>
      </c>
      <c r="D1221" s="13">
        <v>0.100937</v>
      </c>
      <c r="M1221">
        <f t="shared" si="52"/>
        <v>3.0630000000000067E-3</v>
      </c>
      <c r="S1221">
        <f t="shared" si="53"/>
        <v>0.36353000507614208</v>
      </c>
    </row>
    <row r="1222" spans="2:19">
      <c r="B1222" s="13">
        <v>5.6458000000000001E-2</v>
      </c>
      <c r="D1222" s="13">
        <v>0.100939</v>
      </c>
      <c r="M1222">
        <f t="shared" si="52"/>
        <v>3.0610000000000047E-3</v>
      </c>
      <c r="S1222">
        <f t="shared" si="53"/>
        <v>0.36352800507614214</v>
      </c>
    </row>
    <row r="1223" spans="2:19">
      <c r="B1223" s="13">
        <v>5.6537999999999998E-2</v>
      </c>
      <c r="D1223" s="13">
        <v>0.10094</v>
      </c>
      <c r="M1223">
        <f t="shared" si="52"/>
        <v>3.0600000000000037E-3</v>
      </c>
      <c r="S1223">
        <f t="shared" si="53"/>
        <v>0.36352700507614211</v>
      </c>
    </row>
    <row r="1224" spans="2:19">
      <c r="B1224" s="13">
        <v>5.6616E-2</v>
      </c>
      <c r="D1224" s="13">
        <v>0.100941</v>
      </c>
      <c r="M1224">
        <f t="shared" si="52"/>
        <v>3.0590000000000027E-3</v>
      </c>
      <c r="S1224">
        <f t="shared" si="53"/>
        <v>0.36352600507614208</v>
      </c>
    </row>
    <row r="1225" spans="2:19">
      <c r="B1225" s="13">
        <v>5.6691999999999999E-2</v>
      </c>
      <c r="D1225" s="13">
        <v>0.100942</v>
      </c>
      <c r="M1225">
        <f t="shared" si="52"/>
        <v>3.0580000000000017E-3</v>
      </c>
      <c r="S1225">
        <f t="shared" si="53"/>
        <v>0.3635250050761421</v>
      </c>
    </row>
    <row r="1226" spans="2:19">
      <c r="B1226" s="13">
        <v>5.6765000000000003E-2</v>
      </c>
      <c r="D1226" s="13">
        <v>0.100943</v>
      </c>
      <c r="M1226">
        <f t="shared" si="52"/>
        <v>3.0570000000000007E-3</v>
      </c>
      <c r="S1226">
        <f t="shared" si="53"/>
        <v>0.36352400507614213</v>
      </c>
    </row>
    <row r="1227" spans="2:19">
      <c r="B1227" s="13">
        <v>5.6836999999999999E-2</v>
      </c>
      <c r="D1227" s="13">
        <v>0.10094400000000001</v>
      </c>
      <c r="M1227">
        <f t="shared" si="52"/>
        <v>3.0559999999999997E-3</v>
      </c>
      <c r="S1227">
        <f t="shared" si="53"/>
        <v>0.3635230050761421</v>
      </c>
    </row>
    <row r="1228" spans="2:19">
      <c r="B1228" s="13">
        <v>5.6905999999999998E-2</v>
      </c>
      <c r="D1228" s="13">
        <v>0.10094500000000001</v>
      </c>
      <c r="M1228">
        <f t="shared" si="52"/>
        <v>3.0549999999999987E-3</v>
      </c>
      <c r="S1228">
        <f t="shared" si="53"/>
        <v>0.36352200507614207</v>
      </c>
    </row>
    <row r="1229" spans="2:19">
      <c r="B1229" s="13">
        <v>5.6973000000000003E-2</v>
      </c>
      <c r="D1229" s="13">
        <v>0.10094599999999999</v>
      </c>
      <c r="M1229">
        <f t="shared" si="52"/>
        <v>3.0540000000000116E-3</v>
      </c>
      <c r="S1229">
        <f t="shared" si="53"/>
        <v>0.3635210050761421</v>
      </c>
    </row>
    <row r="1230" spans="2:19">
      <c r="B1230" s="13">
        <v>5.7038999999999999E-2</v>
      </c>
      <c r="D1230" s="13">
        <v>0.100947</v>
      </c>
      <c r="M1230">
        <f t="shared" si="52"/>
        <v>3.0530000000000106E-3</v>
      </c>
      <c r="S1230">
        <f t="shared" si="53"/>
        <v>0.36352000507614213</v>
      </c>
    </row>
    <row r="1231" spans="2:19">
      <c r="B1231" s="13">
        <v>5.7102E-2</v>
      </c>
      <c r="D1231" s="13">
        <v>0.100948</v>
      </c>
      <c r="M1231">
        <f t="shared" si="52"/>
        <v>3.0520000000000096E-3</v>
      </c>
      <c r="S1231">
        <f t="shared" si="53"/>
        <v>0.3635190050761421</v>
      </c>
    </row>
    <row r="1232" spans="2:19">
      <c r="B1232" s="13">
        <v>5.7162999999999999E-2</v>
      </c>
      <c r="D1232" s="13">
        <v>0.100948</v>
      </c>
      <c r="M1232">
        <f t="shared" si="52"/>
        <v>3.0520000000000096E-3</v>
      </c>
      <c r="S1232">
        <f t="shared" si="53"/>
        <v>0.3635190050761421</v>
      </c>
    </row>
    <row r="1233" spans="2:19">
      <c r="B1233" s="13">
        <v>5.7221000000000001E-2</v>
      </c>
      <c r="D1233" s="13">
        <v>0.100949</v>
      </c>
      <c r="M1233">
        <f t="shared" si="52"/>
        <v>3.0510000000000086E-3</v>
      </c>
      <c r="S1233">
        <f t="shared" si="53"/>
        <v>0.36351800507614213</v>
      </c>
    </row>
    <row r="1234" spans="2:19">
      <c r="B1234" s="13">
        <v>5.7278000000000003E-2</v>
      </c>
      <c r="D1234" s="13">
        <v>0.10095</v>
      </c>
      <c r="M1234">
        <f t="shared" si="52"/>
        <v>3.0500000000000076E-3</v>
      </c>
      <c r="S1234">
        <f t="shared" si="53"/>
        <v>0.3635170050761421</v>
      </c>
    </row>
    <row r="1235" spans="2:19">
      <c r="B1235" s="13">
        <v>5.7333000000000002E-2</v>
      </c>
      <c r="D1235" s="13">
        <v>0.10095</v>
      </c>
      <c r="M1235">
        <f t="shared" si="52"/>
        <v>3.0500000000000076E-3</v>
      </c>
      <c r="S1235">
        <f t="shared" si="53"/>
        <v>0.3635170050761421</v>
      </c>
    </row>
    <row r="1236" spans="2:19">
      <c r="B1236" s="13">
        <v>5.7384999999999999E-2</v>
      </c>
      <c r="D1236" s="13">
        <v>0.100951</v>
      </c>
      <c r="M1236">
        <f t="shared" si="52"/>
        <v>3.0490000000000066E-3</v>
      </c>
      <c r="S1236">
        <f t="shared" si="53"/>
        <v>0.36351600507614212</v>
      </c>
    </row>
    <row r="1237" spans="2:19">
      <c r="B1237" s="13">
        <v>5.7435E-2</v>
      </c>
      <c r="D1237" s="13">
        <v>0.100951</v>
      </c>
      <c r="M1237">
        <f t="shared" si="52"/>
        <v>3.0490000000000066E-3</v>
      </c>
      <c r="S1237">
        <f t="shared" si="53"/>
        <v>0.36351600507614212</v>
      </c>
    </row>
    <row r="1239" spans="2:19">
      <c r="B1239" s="69">
        <v>-4.8500000000000001E-2</v>
      </c>
      <c r="E1239" s="69">
        <v>0.10100000000000001</v>
      </c>
      <c r="L1239">
        <f t="shared" ref="L1239:L1302" si="54">$L$458-E1239+$L$457</f>
        <v>4.9999999999999992E-3</v>
      </c>
      <c r="R1239">
        <f>$R$458-E1239+$R$457</f>
        <v>0.1776802030456853</v>
      </c>
    </row>
    <row r="1240" spans="2:19">
      <c r="B1240" s="69">
        <v>-4.8499E-2</v>
      </c>
      <c r="E1240" s="69">
        <v>0.10100000000000001</v>
      </c>
      <c r="L1240">
        <f t="shared" si="54"/>
        <v>4.9999999999999992E-3</v>
      </c>
      <c r="R1240">
        <f t="shared" ref="R1240:R1303" si="55">$R$458-E1240+$R$457</f>
        <v>0.1776802030456853</v>
      </c>
    </row>
    <row r="1241" spans="2:19">
      <c r="B1241" s="69">
        <v>-4.8496999999999998E-2</v>
      </c>
      <c r="E1241" s="69">
        <v>0.10100000000000001</v>
      </c>
      <c r="L1241">
        <f t="shared" si="54"/>
        <v>4.9999999999999992E-3</v>
      </c>
      <c r="R1241">
        <f t="shared" si="55"/>
        <v>0.1776802030456853</v>
      </c>
    </row>
    <row r="1242" spans="2:19">
      <c r="B1242" s="69">
        <v>-4.8493000000000001E-2</v>
      </c>
      <c r="E1242" s="69">
        <v>0.10099900000000001</v>
      </c>
      <c r="L1242">
        <f t="shared" si="54"/>
        <v>5.0010000000000002E-3</v>
      </c>
      <c r="R1242">
        <f t="shared" si="55"/>
        <v>0.1776812030456853</v>
      </c>
    </row>
    <row r="1243" spans="2:19">
      <c r="B1243" s="69">
        <v>-4.8487000000000002E-2</v>
      </c>
      <c r="E1243" s="69">
        <v>0.10099900000000001</v>
      </c>
      <c r="L1243">
        <f t="shared" si="54"/>
        <v>5.0010000000000002E-3</v>
      </c>
      <c r="R1243">
        <f t="shared" si="55"/>
        <v>0.1776812030456853</v>
      </c>
    </row>
    <row r="1244" spans="2:19">
      <c r="B1244" s="69">
        <v>-4.8480000000000002E-2</v>
      </c>
      <c r="E1244" s="69">
        <v>0.100998</v>
      </c>
      <c r="L1244">
        <f t="shared" si="54"/>
        <v>5.0020000000000012E-3</v>
      </c>
      <c r="R1244">
        <f t="shared" si="55"/>
        <v>0.1776822030456853</v>
      </c>
    </row>
    <row r="1245" spans="2:19">
      <c r="B1245" s="69">
        <v>-4.8471E-2</v>
      </c>
      <c r="E1245" s="69">
        <v>0.100997</v>
      </c>
      <c r="L1245">
        <f t="shared" si="54"/>
        <v>5.0030000000000022E-3</v>
      </c>
      <c r="R1245">
        <f t="shared" si="55"/>
        <v>0.1776832030456853</v>
      </c>
    </row>
    <row r="1246" spans="2:19">
      <c r="B1246" s="69">
        <v>-4.8460000000000003E-2</v>
      </c>
      <c r="E1246" s="69">
        <v>0.100996</v>
      </c>
      <c r="L1246">
        <f t="shared" si="54"/>
        <v>5.0040000000000032E-3</v>
      </c>
      <c r="R1246">
        <f t="shared" si="55"/>
        <v>0.1776842030456853</v>
      </c>
    </row>
    <row r="1247" spans="2:19">
      <c r="B1247" s="69">
        <v>-4.8447999999999998E-2</v>
      </c>
      <c r="E1247" s="69">
        <v>0.100994</v>
      </c>
      <c r="L1247">
        <f t="shared" si="54"/>
        <v>5.0060000000000052E-3</v>
      </c>
      <c r="R1247">
        <f t="shared" si="55"/>
        <v>0.1776862030456853</v>
      </c>
    </row>
    <row r="1248" spans="2:19">
      <c r="B1248" s="69">
        <v>-4.8433999999999998E-2</v>
      </c>
      <c r="E1248" s="69">
        <v>0.100993</v>
      </c>
      <c r="L1248">
        <f t="shared" si="54"/>
        <v>5.0070000000000062E-3</v>
      </c>
      <c r="R1248">
        <f t="shared" si="55"/>
        <v>0.1776872030456853</v>
      </c>
    </row>
    <row r="1249" spans="2:18">
      <c r="B1249" s="69">
        <v>-4.8418000000000003E-2</v>
      </c>
      <c r="E1249" s="69">
        <v>0.100991</v>
      </c>
      <c r="L1249">
        <f t="shared" si="54"/>
        <v>5.0090000000000082E-3</v>
      </c>
      <c r="R1249">
        <f t="shared" si="55"/>
        <v>0.17768920304568531</v>
      </c>
    </row>
    <row r="1250" spans="2:18">
      <c r="B1250" s="69">
        <v>-4.8401E-2</v>
      </c>
      <c r="E1250" s="69">
        <v>0.100989</v>
      </c>
      <c r="L1250">
        <f t="shared" si="54"/>
        <v>5.0110000000000102E-3</v>
      </c>
      <c r="R1250">
        <f t="shared" si="55"/>
        <v>0.17769120304568531</v>
      </c>
    </row>
    <row r="1251" spans="2:18">
      <c r="B1251" s="69">
        <v>-4.8382000000000001E-2</v>
      </c>
      <c r="E1251" s="69">
        <v>0.10098699999999999</v>
      </c>
      <c r="L1251">
        <f t="shared" si="54"/>
        <v>5.0130000000000122E-3</v>
      </c>
      <c r="R1251">
        <f t="shared" si="55"/>
        <v>0.17769320304568531</v>
      </c>
    </row>
    <row r="1252" spans="2:18">
      <c r="B1252" s="69">
        <v>-4.8362000000000002E-2</v>
      </c>
      <c r="E1252" s="69">
        <v>0.10098500000000001</v>
      </c>
      <c r="L1252">
        <f t="shared" si="54"/>
        <v>5.0150000000000004E-3</v>
      </c>
      <c r="R1252">
        <f t="shared" si="55"/>
        <v>0.17769520304568531</v>
      </c>
    </row>
    <row r="1253" spans="2:18">
      <c r="B1253" s="69">
        <v>-4.8340000000000001E-2</v>
      </c>
      <c r="E1253" s="69">
        <v>0.100983</v>
      </c>
      <c r="L1253">
        <f t="shared" si="54"/>
        <v>5.0170000000000024E-3</v>
      </c>
      <c r="R1253">
        <f t="shared" si="55"/>
        <v>0.17769720304568531</v>
      </c>
    </row>
    <row r="1254" spans="2:18">
      <c r="B1254" s="69">
        <v>-4.8315999999999998E-2</v>
      </c>
      <c r="E1254" s="69">
        <v>0.10098</v>
      </c>
      <c r="L1254">
        <f t="shared" si="54"/>
        <v>5.0200000000000054E-3</v>
      </c>
      <c r="R1254">
        <f t="shared" si="55"/>
        <v>0.17770020304568529</v>
      </c>
    </row>
    <row r="1255" spans="2:18">
      <c r="B1255" s="69">
        <v>-4.8291000000000001E-2</v>
      </c>
      <c r="E1255" s="69">
        <v>0.100978</v>
      </c>
      <c r="L1255">
        <f t="shared" si="54"/>
        <v>5.0220000000000074E-3</v>
      </c>
      <c r="R1255">
        <f t="shared" si="55"/>
        <v>0.17770220304568529</v>
      </c>
    </row>
    <row r="1256" spans="2:18">
      <c r="B1256" s="69">
        <v>-4.8264000000000001E-2</v>
      </c>
      <c r="E1256" s="69">
        <v>0.100975</v>
      </c>
      <c r="L1256">
        <f t="shared" si="54"/>
        <v>5.0250000000000104E-3</v>
      </c>
      <c r="R1256">
        <f t="shared" si="55"/>
        <v>0.17770520304568532</v>
      </c>
    </row>
    <row r="1257" spans="2:18">
      <c r="B1257" s="69">
        <v>-4.8236000000000001E-2</v>
      </c>
      <c r="E1257" s="69">
        <v>0.10097200000000001</v>
      </c>
      <c r="L1257">
        <f t="shared" si="54"/>
        <v>5.0279999999999995E-3</v>
      </c>
      <c r="R1257">
        <f t="shared" si="55"/>
        <v>0.1777082030456853</v>
      </c>
    </row>
    <row r="1258" spans="2:18">
      <c r="B1258" s="69">
        <v>-4.8204999999999998E-2</v>
      </c>
      <c r="E1258" s="69">
        <v>0.100968</v>
      </c>
      <c r="L1258">
        <f t="shared" si="54"/>
        <v>5.0320000000000035E-3</v>
      </c>
      <c r="R1258">
        <f t="shared" si="55"/>
        <v>0.1777122030456853</v>
      </c>
    </row>
    <row r="1259" spans="2:18">
      <c r="B1259" s="69">
        <v>-4.8174000000000002E-2</v>
      </c>
      <c r="E1259" s="69">
        <v>0.100965</v>
      </c>
      <c r="L1259">
        <f t="shared" si="54"/>
        <v>5.0350000000000065E-3</v>
      </c>
      <c r="R1259">
        <f t="shared" si="55"/>
        <v>0.1777152030456853</v>
      </c>
    </row>
    <row r="1260" spans="2:18">
      <c r="B1260" s="69">
        <v>-4.8140000000000002E-2</v>
      </c>
      <c r="E1260" s="69">
        <v>0.100961</v>
      </c>
      <c r="L1260">
        <f t="shared" si="54"/>
        <v>5.0390000000000105E-3</v>
      </c>
      <c r="R1260">
        <f t="shared" si="55"/>
        <v>0.17771920304568531</v>
      </c>
    </row>
    <row r="1261" spans="2:18">
      <c r="B1261" s="69">
        <v>-4.8105000000000002E-2</v>
      </c>
      <c r="E1261" s="69">
        <v>0.10095800000000001</v>
      </c>
      <c r="L1261">
        <f t="shared" si="54"/>
        <v>5.0419999999999996E-3</v>
      </c>
      <c r="R1261">
        <f t="shared" si="55"/>
        <v>0.17772220304568531</v>
      </c>
    </row>
    <row r="1262" spans="2:18">
      <c r="B1262" s="69">
        <v>-4.8069000000000001E-2</v>
      </c>
      <c r="E1262" s="69">
        <v>0.100954</v>
      </c>
      <c r="L1262">
        <f t="shared" si="54"/>
        <v>5.0460000000000036E-3</v>
      </c>
      <c r="R1262">
        <f t="shared" si="55"/>
        <v>0.17772620304568532</v>
      </c>
    </row>
    <row r="1263" spans="2:18">
      <c r="B1263" s="69">
        <v>-4.8030999999999997E-2</v>
      </c>
      <c r="E1263" s="69">
        <v>0.10095</v>
      </c>
      <c r="L1263">
        <f t="shared" si="54"/>
        <v>5.0500000000000076E-3</v>
      </c>
      <c r="R1263">
        <f t="shared" si="55"/>
        <v>0.17773020304568532</v>
      </c>
    </row>
    <row r="1264" spans="2:18">
      <c r="B1264" s="69">
        <v>-4.7990999999999999E-2</v>
      </c>
      <c r="E1264" s="69">
        <v>0.10094500000000001</v>
      </c>
      <c r="L1264">
        <f t="shared" si="54"/>
        <v>5.0549999999999987E-3</v>
      </c>
      <c r="R1264">
        <f t="shared" si="55"/>
        <v>0.1777352030456853</v>
      </c>
    </row>
    <row r="1265" spans="2:18">
      <c r="B1265" s="69">
        <v>-4.7948999999999999E-2</v>
      </c>
      <c r="E1265" s="69">
        <v>0.100941</v>
      </c>
      <c r="L1265">
        <f t="shared" si="54"/>
        <v>5.0590000000000027E-3</v>
      </c>
      <c r="R1265">
        <f t="shared" si="55"/>
        <v>0.1777392030456853</v>
      </c>
    </row>
    <row r="1266" spans="2:18">
      <c r="B1266" s="69">
        <v>-4.7905999999999997E-2</v>
      </c>
      <c r="E1266" s="69">
        <v>0.100936</v>
      </c>
      <c r="L1266">
        <f t="shared" si="54"/>
        <v>5.0640000000000077E-3</v>
      </c>
      <c r="R1266">
        <f t="shared" si="55"/>
        <v>0.17774420304568531</v>
      </c>
    </row>
    <row r="1267" spans="2:18">
      <c r="B1267" s="69">
        <v>-4.7862000000000002E-2</v>
      </c>
      <c r="E1267" s="69">
        <v>0.10093100000000001</v>
      </c>
      <c r="L1267">
        <f t="shared" si="54"/>
        <v>5.0689999999999989E-3</v>
      </c>
      <c r="R1267">
        <f t="shared" si="55"/>
        <v>0.17774920304568531</v>
      </c>
    </row>
    <row r="1268" spans="2:18">
      <c r="B1268" s="69">
        <v>-4.7815999999999997E-2</v>
      </c>
      <c r="E1268" s="69">
        <v>0.100926</v>
      </c>
      <c r="L1268">
        <f t="shared" si="54"/>
        <v>5.0740000000000039E-3</v>
      </c>
      <c r="R1268">
        <f t="shared" si="55"/>
        <v>0.17775420304568529</v>
      </c>
    </row>
    <row r="1269" spans="2:18">
      <c r="B1269" s="69">
        <v>-4.7767999999999998E-2</v>
      </c>
      <c r="E1269" s="69">
        <v>0.100921</v>
      </c>
      <c r="L1269">
        <f t="shared" si="54"/>
        <v>5.0790000000000089E-3</v>
      </c>
      <c r="R1269">
        <f t="shared" si="55"/>
        <v>0.17775920304568532</v>
      </c>
    </row>
    <row r="1270" spans="2:18">
      <c r="B1270" s="69">
        <v>-4.7718999999999998E-2</v>
      </c>
      <c r="E1270" s="69">
        <v>0.10091600000000001</v>
      </c>
      <c r="L1270">
        <f t="shared" si="54"/>
        <v>5.084E-3</v>
      </c>
      <c r="R1270">
        <f t="shared" si="55"/>
        <v>0.1777642030456853</v>
      </c>
    </row>
    <row r="1271" spans="2:18">
      <c r="B1271" s="69">
        <v>-4.7668000000000002E-2</v>
      </c>
      <c r="E1271" s="69">
        <v>0.10091</v>
      </c>
      <c r="L1271">
        <f t="shared" si="54"/>
        <v>5.090000000000006E-3</v>
      </c>
      <c r="R1271">
        <f t="shared" si="55"/>
        <v>0.1777702030456853</v>
      </c>
    </row>
    <row r="1272" spans="2:18">
      <c r="B1272" s="69">
        <v>-4.7614999999999998E-2</v>
      </c>
      <c r="E1272" s="69">
        <v>0.10090499999999999</v>
      </c>
      <c r="L1272">
        <f t="shared" si="54"/>
        <v>5.095000000000011E-3</v>
      </c>
      <c r="R1272">
        <f t="shared" si="55"/>
        <v>0.17777520304568531</v>
      </c>
    </row>
    <row r="1273" spans="2:18">
      <c r="B1273" s="69">
        <v>-4.7560999999999999E-2</v>
      </c>
      <c r="E1273" s="69">
        <v>0.100899</v>
      </c>
      <c r="L1273">
        <f t="shared" si="54"/>
        <v>5.1010000000000031E-3</v>
      </c>
      <c r="R1273">
        <f t="shared" si="55"/>
        <v>0.17778120304568529</v>
      </c>
    </row>
    <row r="1274" spans="2:18">
      <c r="B1274" s="69">
        <v>-4.7504999999999999E-2</v>
      </c>
      <c r="E1274" s="69">
        <v>0.100893</v>
      </c>
      <c r="L1274">
        <f t="shared" si="54"/>
        <v>5.1070000000000091E-3</v>
      </c>
      <c r="R1274">
        <f t="shared" si="55"/>
        <v>0.17778720304568529</v>
      </c>
    </row>
    <row r="1275" spans="2:18">
      <c r="B1275" s="69">
        <v>-4.7447999999999997E-2</v>
      </c>
      <c r="E1275" s="69">
        <v>0.100887</v>
      </c>
      <c r="L1275">
        <f t="shared" si="54"/>
        <v>5.1130000000000012E-3</v>
      </c>
      <c r="R1275">
        <f t="shared" si="55"/>
        <v>0.1777932030456853</v>
      </c>
    </row>
    <row r="1276" spans="2:18">
      <c r="B1276" s="69">
        <v>-4.7389000000000001E-2</v>
      </c>
      <c r="E1276" s="69">
        <v>0.10088</v>
      </c>
      <c r="L1276">
        <f t="shared" si="54"/>
        <v>5.1200000000000082E-3</v>
      </c>
      <c r="R1276">
        <f t="shared" si="55"/>
        <v>0.17780020304568531</v>
      </c>
    </row>
    <row r="1277" spans="2:18">
      <c r="B1277" s="69">
        <v>-4.7329000000000003E-2</v>
      </c>
      <c r="E1277" s="69">
        <v>0.10087400000000001</v>
      </c>
      <c r="L1277">
        <f t="shared" si="54"/>
        <v>5.1260000000000003E-3</v>
      </c>
      <c r="R1277">
        <f t="shared" si="55"/>
        <v>0.17780620304568528</v>
      </c>
    </row>
    <row r="1278" spans="2:18">
      <c r="B1278" s="69">
        <v>-4.7267000000000003E-2</v>
      </c>
      <c r="E1278" s="69">
        <v>0.100867</v>
      </c>
      <c r="L1278">
        <f t="shared" si="54"/>
        <v>5.1330000000000073E-3</v>
      </c>
      <c r="R1278">
        <f t="shared" si="55"/>
        <v>0.17781320304568532</v>
      </c>
    </row>
    <row r="1279" spans="2:18">
      <c r="B1279" s="69">
        <v>-4.7204000000000003E-2</v>
      </c>
      <c r="E1279" s="69">
        <v>0.10086000000000001</v>
      </c>
      <c r="L1279">
        <f t="shared" si="54"/>
        <v>5.1400000000000005E-3</v>
      </c>
      <c r="R1279">
        <f t="shared" si="55"/>
        <v>0.1778202030456853</v>
      </c>
    </row>
    <row r="1280" spans="2:18">
      <c r="B1280" s="69">
        <v>-4.7139E-2</v>
      </c>
      <c r="E1280" s="69">
        <v>0.100853</v>
      </c>
      <c r="L1280">
        <f t="shared" si="54"/>
        <v>5.1470000000000075E-3</v>
      </c>
      <c r="R1280">
        <f t="shared" si="55"/>
        <v>0.17782720304568531</v>
      </c>
    </row>
    <row r="1281" spans="2:18">
      <c r="B1281" s="69">
        <v>-4.7072000000000003E-2</v>
      </c>
      <c r="E1281" s="69">
        <v>0.10084600000000001</v>
      </c>
      <c r="L1281">
        <f t="shared" si="54"/>
        <v>5.1540000000000006E-3</v>
      </c>
      <c r="R1281">
        <f t="shared" si="55"/>
        <v>0.17783420304568531</v>
      </c>
    </row>
    <row r="1282" spans="2:18">
      <c r="B1282" s="69">
        <v>-4.7003999999999997E-2</v>
      </c>
      <c r="E1282" s="69">
        <v>0.100838</v>
      </c>
      <c r="L1282">
        <f t="shared" si="54"/>
        <v>5.1620000000000086E-3</v>
      </c>
      <c r="R1282">
        <f t="shared" si="55"/>
        <v>0.17784220304568532</v>
      </c>
    </row>
    <row r="1283" spans="2:18">
      <c r="B1283" s="69">
        <v>-4.6933999999999997E-2</v>
      </c>
      <c r="E1283" s="69">
        <v>0.100831</v>
      </c>
      <c r="L1283">
        <f t="shared" si="54"/>
        <v>5.1690000000000017E-3</v>
      </c>
      <c r="R1283">
        <f t="shared" si="55"/>
        <v>0.1778492030456853</v>
      </c>
    </row>
    <row r="1284" spans="2:18">
      <c r="B1284" s="69">
        <v>-4.6863000000000002E-2</v>
      </c>
      <c r="E1284" s="69">
        <v>0.100823</v>
      </c>
      <c r="L1284">
        <f t="shared" si="54"/>
        <v>5.1770000000000097E-3</v>
      </c>
      <c r="R1284">
        <f t="shared" si="55"/>
        <v>0.17785720304568531</v>
      </c>
    </row>
    <row r="1285" spans="2:18">
      <c r="B1285" s="69">
        <v>-4.6789999999999998E-2</v>
      </c>
      <c r="E1285" s="69">
        <v>0.100815</v>
      </c>
      <c r="L1285">
        <f t="shared" si="54"/>
        <v>5.1850000000000038E-3</v>
      </c>
      <c r="R1285">
        <f t="shared" si="55"/>
        <v>0.17786520304568532</v>
      </c>
    </row>
    <row r="1286" spans="2:18">
      <c r="B1286" s="69">
        <v>-4.6716000000000001E-2</v>
      </c>
      <c r="E1286" s="69">
        <v>0.10080699999999999</v>
      </c>
      <c r="L1286">
        <f t="shared" si="54"/>
        <v>5.1930000000000118E-3</v>
      </c>
      <c r="R1286">
        <f t="shared" si="55"/>
        <v>0.17787320304568532</v>
      </c>
    </row>
    <row r="1287" spans="2:18">
      <c r="B1287" s="69">
        <v>-4.6641000000000002E-2</v>
      </c>
      <c r="E1287" s="69">
        <v>0.100799</v>
      </c>
      <c r="L1287">
        <f t="shared" si="54"/>
        <v>5.201000000000006E-3</v>
      </c>
      <c r="R1287">
        <f t="shared" si="55"/>
        <v>0.1778812030456853</v>
      </c>
    </row>
    <row r="1288" spans="2:18">
      <c r="B1288" s="69">
        <v>-4.6563E-2</v>
      </c>
      <c r="E1288" s="69">
        <v>0.10079</v>
      </c>
      <c r="L1288">
        <f t="shared" si="54"/>
        <v>5.2100000000000011E-3</v>
      </c>
      <c r="R1288">
        <f t="shared" si="55"/>
        <v>0.17789020304568531</v>
      </c>
    </row>
    <row r="1289" spans="2:18">
      <c r="B1289" s="69">
        <v>-4.6484999999999999E-2</v>
      </c>
      <c r="E1289" s="69">
        <v>0.100782</v>
      </c>
      <c r="L1289">
        <f t="shared" si="54"/>
        <v>5.2180000000000091E-3</v>
      </c>
      <c r="R1289">
        <f t="shared" si="55"/>
        <v>0.17789820304568532</v>
      </c>
    </row>
    <row r="1290" spans="2:18">
      <c r="B1290" s="69">
        <v>-4.6404000000000001E-2</v>
      </c>
      <c r="E1290" s="69">
        <v>0.100773</v>
      </c>
      <c r="L1290">
        <f t="shared" si="54"/>
        <v>5.2270000000000042E-3</v>
      </c>
      <c r="R1290">
        <f t="shared" si="55"/>
        <v>0.1779072030456853</v>
      </c>
    </row>
    <row r="1291" spans="2:18">
      <c r="B1291" s="69">
        <v>-4.6323000000000003E-2</v>
      </c>
      <c r="E1291" s="69">
        <v>0.10076400000000001</v>
      </c>
      <c r="L1291">
        <f t="shared" si="54"/>
        <v>5.2359999999999993E-3</v>
      </c>
      <c r="R1291">
        <f t="shared" si="55"/>
        <v>0.17791620304568528</v>
      </c>
    </row>
    <row r="1292" spans="2:18">
      <c r="B1292" s="69">
        <v>-4.6239000000000002E-2</v>
      </c>
      <c r="E1292" s="69">
        <v>0.100755</v>
      </c>
      <c r="L1292">
        <f t="shared" si="54"/>
        <v>5.2450000000000083E-3</v>
      </c>
      <c r="R1292">
        <f t="shared" si="55"/>
        <v>0.17792520304568532</v>
      </c>
    </row>
    <row r="1293" spans="2:18">
      <c r="B1293" s="69">
        <v>-4.6155000000000002E-2</v>
      </c>
      <c r="E1293" s="69">
        <v>0.100746</v>
      </c>
      <c r="L1293">
        <f t="shared" si="54"/>
        <v>5.2540000000000035E-3</v>
      </c>
      <c r="R1293">
        <f t="shared" si="55"/>
        <v>0.1779342030456853</v>
      </c>
    </row>
    <row r="1294" spans="2:18">
      <c r="B1294" s="69">
        <v>-4.6068999999999999E-2</v>
      </c>
      <c r="E1294" s="69">
        <v>0.10073600000000001</v>
      </c>
      <c r="L1294">
        <f t="shared" si="54"/>
        <v>5.2639999999999996E-3</v>
      </c>
      <c r="R1294">
        <f t="shared" si="55"/>
        <v>0.17794420304568531</v>
      </c>
    </row>
    <row r="1295" spans="2:18">
      <c r="B1295" s="69">
        <v>-4.5981000000000001E-2</v>
      </c>
      <c r="E1295" s="69">
        <v>0.100727</v>
      </c>
      <c r="L1295">
        <f t="shared" si="54"/>
        <v>5.2730000000000086E-3</v>
      </c>
      <c r="R1295">
        <f t="shared" si="55"/>
        <v>0.17795320304568529</v>
      </c>
    </row>
    <row r="1296" spans="2:18">
      <c r="B1296" s="69">
        <v>-4.5892000000000002E-2</v>
      </c>
      <c r="E1296" s="69">
        <v>0.100717</v>
      </c>
      <c r="L1296">
        <f t="shared" si="54"/>
        <v>5.2830000000000047E-3</v>
      </c>
      <c r="R1296">
        <f t="shared" si="55"/>
        <v>0.1779632030456853</v>
      </c>
    </row>
    <row r="1297" spans="2:18">
      <c r="B1297" s="69">
        <v>-4.5801000000000001E-2</v>
      </c>
      <c r="E1297" s="69">
        <v>0.100707</v>
      </c>
      <c r="L1297">
        <f t="shared" si="54"/>
        <v>5.2930000000000008E-3</v>
      </c>
      <c r="R1297">
        <f t="shared" si="55"/>
        <v>0.17797320304568531</v>
      </c>
    </row>
    <row r="1298" spans="2:18">
      <c r="B1298" s="69">
        <v>-4.5709E-2</v>
      </c>
      <c r="E1298" s="69">
        <v>0.10069699999999999</v>
      </c>
      <c r="L1298">
        <f t="shared" si="54"/>
        <v>5.3030000000000108E-3</v>
      </c>
      <c r="R1298">
        <f t="shared" si="55"/>
        <v>0.17798320304568532</v>
      </c>
    </row>
    <row r="1299" spans="2:18">
      <c r="B1299" s="69">
        <v>-4.5615999999999997E-2</v>
      </c>
      <c r="E1299" s="69">
        <v>0.100687</v>
      </c>
      <c r="L1299">
        <f t="shared" si="54"/>
        <v>5.313000000000007E-3</v>
      </c>
      <c r="R1299">
        <f t="shared" si="55"/>
        <v>0.17799320304568531</v>
      </c>
    </row>
    <row r="1300" spans="2:18">
      <c r="B1300" s="69">
        <v>-4.5520999999999999E-2</v>
      </c>
      <c r="E1300" s="69">
        <v>0.100676</v>
      </c>
      <c r="L1300">
        <f t="shared" si="54"/>
        <v>5.3240000000000041E-3</v>
      </c>
      <c r="R1300">
        <f t="shared" si="55"/>
        <v>0.17800420304568532</v>
      </c>
    </row>
    <row r="1301" spans="2:18">
      <c r="B1301" s="69">
        <v>-4.5425E-2</v>
      </c>
      <c r="E1301" s="69">
        <v>0.10066600000000001</v>
      </c>
      <c r="L1301">
        <f t="shared" si="54"/>
        <v>5.3340000000000002E-3</v>
      </c>
      <c r="R1301">
        <f t="shared" si="55"/>
        <v>0.1780142030456853</v>
      </c>
    </row>
    <row r="1302" spans="2:18">
      <c r="B1302" s="69">
        <v>-4.5326999999999999E-2</v>
      </c>
      <c r="E1302" s="69">
        <v>0.10065499999999999</v>
      </c>
      <c r="L1302">
        <f t="shared" si="54"/>
        <v>5.3450000000000112E-3</v>
      </c>
      <c r="R1302">
        <f t="shared" si="55"/>
        <v>0.17802520304568531</v>
      </c>
    </row>
    <row r="1303" spans="2:18">
      <c r="B1303" s="69">
        <v>-4.5227999999999997E-2</v>
      </c>
      <c r="E1303" s="69">
        <v>0.100644</v>
      </c>
      <c r="L1303">
        <f t="shared" ref="L1303:L1366" si="56">$L$458-E1303+$L$457</f>
        <v>5.3560000000000083E-3</v>
      </c>
      <c r="R1303">
        <f t="shared" si="55"/>
        <v>0.17803620304568529</v>
      </c>
    </row>
    <row r="1304" spans="2:18">
      <c r="B1304" s="69">
        <v>-4.5127E-2</v>
      </c>
      <c r="E1304" s="69">
        <v>0.100633</v>
      </c>
      <c r="L1304">
        <f t="shared" si="56"/>
        <v>5.3670000000000054E-3</v>
      </c>
      <c r="R1304">
        <f t="shared" ref="R1304:R1367" si="57">$R$458-E1304+$R$457</f>
        <v>0.1780472030456853</v>
      </c>
    </row>
    <row r="1305" spans="2:18">
      <c r="B1305" s="69">
        <v>-4.5025000000000003E-2</v>
      </c>
      <c r="E1305" s="69">
        <v>0.100622</v>
      </c>
      <c r="L1305">
        <f t="shared" si="56"/>
        <v>5.3780000000000026E-3</v>
      </c>
      <c r="R1305">
        <f t="shared" si="57"/>
        <v>0.17805820304568531</v>
      </c>
    </row>
    <row r="1306" spans="2:18">
      <c r="B1306" s="69">
        <v>-4.4921999999999997E-2</v>
      </c>
      <c r="E1306" s="69">
        <v>0.10061100000000001</v>
      </c>
      <c r="L1306">
        <f t="shared" si="56"/>
        <v>5.3889999999999997E-3</v>
      </c>
      <c r="R1306">
        <f t="shared" si="57"/>
        <v>0.1780692030456853</v>
      </c>
    </row>
    <row r="1307" spans="2:18">
      <c r="B1307" s="69">
        <v>-4.4817000000000003E-2</v>
      </c>
      <c r="E1307" s="69">
        <v>0.10059899999999999</v>
      </c>
      <c r="L1307">
        <f t="shared" si="56"/>
        <v>5.4010000000000117E-3</v>
      </c>
      <c r="R1307">
        <f t="shared" si="57"/>
        <v>0.17808120304568531</v>
      </c>
    </row>
    <row r="1308" spans="2:18">
      <c r="B1308" s="69">
        <v>-4.4711000000000001E-2</v>
      </c>
      <c r="E1308" s="69">
        <v>0.100588</v>
      </c>
      <c r="L1308">
        <f t="shared" si="56"/>
        <v>5.4120000000000088E-3</v>
      </c>
      <c r="R1308">
        <f t="shared" si="57"/>
        <v>0.17809220304568529</v>
      </c>
    </row>
    <row r="1309" spans="2:18">
      <c r="B1309" s="69">
        <v>-4.4603999999999998E-2</v>
      </c>
      <c r="E1309" s="69">
        <v>0.100576</v>
      </c>
      <c r="L1309">
        <f t="shared" si="56"/>
        <v>5.4240000000000069E-3</v>
      </c>
      <c r="R1309">
        <f t="shared" si="57"/>
        <v>0.17810420304568531</v>
      </c>
    </row>
    <row r="1310" spans="2:18">
      <c r="B1310" s="69">
        <v>-4.4495E-2</v>
      </c>
      <c r="E1310" s="69">
        <v>0.100564</v>
      </c>
      <c r="L1310">
        <f t="shared" si="56"/>
        <v>5.4360000000000051E-3</v>
      </c>
      <c r="R1310">
        <f t="shared" si="57"/>
        <v>0.17811620304568532</v>
      </c>
    </row>
    <row r="1311" spans="2:18">
      <c r="B1311" s="69">
        <v>-4.4384E-2</v>
      </c>
      <c r="E1311" s="69">
        <v>0.100552</v>
      </c>
      <c r="L1311">
        <f t="shared" si="56"/>
        <v>5.4480000000000032E-3</v>
      </c>
      <c r="R1311">
        <f t="shared" si="57"/>
        <v>0.1781282030456853</v>
      </c>
    </row>
    <row r="1312" spans="2:18">
      <c r="B1312" s="69">
        <v>-4.4273E-2</v>
      </c>
      <c r="E1312" s="69">
        <v>0.10054</v>
      </c>
      <c r="L1312">
        <f t="shared" si="56"/>
        <v>5.4600000000000013E-3</v>
      </c>
      <c r="R1312">
        <f t="shared" si="57"/>
        <v>0.17814020304568529</v>
      </c>
    </row>
    <row r="1313" spans="2:18">
      <c r="B1313" s="69">
        <v>-4.4159999999999998E-2</v>
      </c>
      <c r="E1313" s="69">
        <v>0.10052700000000001</v>
      </c>
      <c r="L1313">
        <f t="shared" si="56"/>
        <v>5.4730000000000004E-3</v>
      </c>
      <c r="R1313">
        <f t="shared" si="57"/>
        <v>0.1781532030456853</v>
      </c>
    </row>
    <row r="1314" spans="2:18">
      <c r="B1314" s="69">
        <v>-4.4046000000000002E-2</v>
      </c>
      <c r="E1314" s="69">
        <v>0.10051499999999999</v>
      </c>
      <c r="L1314">
        <f t="shared" si="56"/>
        <v>5.4850000000000124E-3</v>
      </c>
      <c r="R1314">
        <f t="shared" si="57"/>
        <v>0.17816520304568531</v>
      </c>
    </row>
    <row r="1315" spans="2:18">
      <c r="B1315" s="69">
        <v>-4.3929999999999997E-2</v>
      </c>
      <c r="E1315" s="69">
        <v>0.10050199999999999</v>
      </c>
      <c r="L1315">
        <f t="shared" si="56"/>
        <v>5.4980000000000116E-3</v>
      </c>
      <c r="R1315">
        <f t="shared" si="57"/>
        <v>0.17817820304568532</v>
      </c>
    </row>
    <row r="1316" spans="2:18">
      <c r="B1316" s="69">
        <v>-4.3812999999999998E-2</v>
      </c>
      <c r="E1316" s="69">
        <v>0.10048899999999999</v>
      </c>
      <c r="L1316">
        <f t="shared" si="56"/>
        <v>5.5110000000000107E-3</v>
      </c>
      <c r="R1316">
        <f t="shared" si="57"/>
        <v>0.17819120304568531</v>
      </c>
    </row>
    <row r="1317" spans="2:18">
      <c r="B1317" s="69">
        <v>-4.3694999999999998E-2</v>
      </c>
      <c r="E1317" s="69">
        <v>0.100477</v>
      </c>
      <c r="L1317">
        <f t="shared" si="56"/>
        <v>5.5230000000000088E-3</v>
      </c>
      <c r="R1317">
        <f t="shared" si="57"/>
        <v>0.17820320304568532</v>
      </c>
    </row>
    <row r="1318" spans="2:18">
      <c r="B1318" s="69">
        <v>-4.3575999999999997E-2</v>
      </c>
      <c r="E1318" s="69">
        <v>0.100464</v>
      </c>
      <c r="L1318">
        <f t="shared" si="56"/>
        <v>5.5360000000000079E-3</v>
      </c>
      <c r="R1318">
        <f t="shared" si="57"/>
        <v>0.17821620304568531</v>
      </c>
    </row>
    <row r="1319" spans="2:18">
      <c r="B1319" s="69">
        <v>-4.3455000000000001E-2</v>
      </c>
      <c r="E1319" s="69">
        <v>0.10045</v>
      </c>
      <c r="L1319">
        <f t="shared" si="56"/>
        <v>5.5500000000000081E-3</v>
      </c>
      <c r="R1319">
        <f t="shared" si="57"/>
        <v>0.17823020304568532</v>
      </c>
    </row>
    <row r="1320" spans="2:18">
      <c r="B1320" s="69">
        <v>-4.3333000000000003E-2</v>
      </c>
      <c r="E1320" s="69">
        <v>0.100437</v>
      </c>
      <c r="L1320">
        <f t="shared" si="56"/>
        <v>5.5630000000000072E-3</v>
      </c>
      <c r="R1320">
        <f t="shared" si="57"/>
        <v>0.17824320304568531</v>
      </c>
    </row>
    <row r="1321" spans="2:18">
      <c r="B1321" s="69">
        <v>-4.3209999999999998E-2</v>
      </c>
      <c r="E1321" s="69">
        <v>0.100424</v>
      </c>
      <c r="L1321">
        <f t="shared" si="56"/>
        <v>5.5760000000000063E-3</v>
      </c>
      <c r="R1321">
        <f t="shared" si="57"/>
        <v>0.17825620304568529</v>
      </c>
    </row>
    <row r="1322" spans="2:18">
      <c r="B1322" s="69">
        <v>-4.3084999999999998E-2</v>
      </c>
      <c r="E1322" s="69">
        <v>0.10041</v>
      </c>
      <c r="L1322">
        <f t="shared" si="56"/>
        <v>5.5900000000000064E-3</v>
      </c>
      <c r="R1322">
        <f t="shared" si="57"/>
        <v>0.1782702030456853</v>
      </c>
    </row>
    <row r="1323" spans="2:18">
      <c r="B1323" s="69">
        <v>-4.2958999999999997E-2</v>
      </c>
      <c r="E1323" s="69">
        <v>0.100396</v>
      </c>
      <c r="L1323">
        <f t="shared" si="56"/>
        <v>5.6040000000000065E-3</v>
      </c>
      <c r="R1323">
        <f t="shared" si="57"/>
        <v>0.17828420304568532</v>
      </c>
    </row>
    <row r="1324" spans="2:18">
      <c r="B1324" s="69">
        <v>-4.2832000000000002E-2</v>
      </c>
      <c r="E1324" s="69">
        <v>0.100383</v>
      </c>
      <c r="L1324">
        <f t="shared" si="56"/>
        <v>5.6170000000000057E-3</v>
      </c>
      <c r="R1324">
        <f t="shared" si="57"/>
        <v>0.1782972030456853</v>
      </c>
    </row>
    <row r="1325" spans="2:18">
      <c r="B1325" s="69">
        <v>-4.2703999999999999E-2</v>
      </c>
      <c r="E1325" s="69">
        <v>0.100369</v>
      </c>
      <c r="L1325">
        <f t="shared" si="56"/>
        <v>5.6310000000000058E-3</v>
      </c>
      <c r="R1325">
        <f t="shared" si="57"/>
        <v>0.17831120304568532</v>
      </c>
    </row>
    <row r="1326" spans="2:18">
      <c r="B1326" s="69">
        <v>-4.2575000000000002E-2</v>
      </c>
      <c r="E1326" s="69">
        <v>0.100355</v>
      </c>
      <c r="L1326">
        <f t="shared" si="56"/>
        <v>5.6450000000000059E-3</v>
      </c>
      <c r="R1326">
        <f t="shared" si="57"/>
        <v>0.1783252030456853</v>
      </c>
    </row>
    <row r="1327" spans="2:18">
      <c r="B1327" s="69">
        <v>-4.2444000000000003E-2</v>
      </c>
      <c r="E1327" s="69">
        <v>0.100341</v>
      </c>
      <c r="L1327">
        <f t="shared" si="56"/>
        <v>5.659000000000006E-3</v>
      </c>
      <c r="R1327">
        <f t="shared" si="57"/>
        <v>0.17833920304568529</v>
      </c>
    </row>
    <row r="1328" spans="2:18">
      <c r="B1328" s="69">
        <v>-4.2312000000000002E-2</v>
      </c>
      <c r="E1328" s="69">
        <v>0.100326</v>
      </c>
      <c r="L1328">
        <f t="shared" si="56"/>
        <v>5.6740000000000072E-3</v>
      </c>
      <c r="R1328">
        <f t="shared" si="57"/>
        <v>0.17835420304568531</v>
      </c>
    </row>
    <row r="1329" spans="2:18">
      <c r="B1329" s="69">
        <v>-4.2179000000000001E-2</v>
      </c>
      <c r="E1329" s="69">
        <v>0.100312</v>
      </c>
      <c r="L1329">
        <f t="shared" si="56"/>
        <v>5.6880000000000073E-3</v>
      </c>
      <c r="R1329">
        <f t="shared" si="57"/>
        <v>0.17836820304568529</v>
      </c>
    </row>
    <row r="1330" spans="2:18">
      <c r="B1330" s="69">
        <v>-4.2044999999999999E-2</v>
      </c>
      <c r="E1330" s="69">
        <v>0.100298</v>
      </c>
      <c r="L1330">
        <f t="shared" si="56"/>
        <v>5.7020000000000074E-3</v>
      </c>
      <c r="R1330">
        <f t="shared" si="57"/>
        <v>0.17838220304568531</v>
      </c>
    </row>
    <row r="1331" spans="2:18">
      <c r="B1331" s="69">
        <v>-4.1910000000000003E-2</v>
      </c>
      <c r="E1331" s="69">
        <v>0.100283</v>
      </c>
      <c r="L1331">
        <f t="shared" si="56"/>
        <v>5.7170000000000085E-3</v>
      </c>
      <c r="R1331">
        <f t="shared" si="57"/>
        <v>0.17839720304568529</v>
      </c>
    </row>
    <row r="1332" spans="2:18">
      <c r="B1332" s="69">
        <v>-4.1772999999999998E-2</v>
      </c>
      <c r="E1332" s="69">
        <v>0.100269</v>
      </c>
      <c r="L1332">
        <f t="shared" si="56"/>
        <v>5.7310000000000087E-3</v>
      </c>
      <c r="R1332">
        <f t="shared" si="57"/>
        <v>0.17841120304568531</v>
      </c>
    </row>
    <row r="1333" spans="2:18">
      <c r="B1333" s="69">
        <v>-4.1634999999999998E-2</v>
      </c>
      <c r="E1333" s="69">
        <v>0.100254</v>
      </c>
      <c r="L1333">
        <f t="shared" si="56"/>
        <v>5.7460000000000098E-3</v>
      </c>
      <c r="R1333">
        <f t="shared" si="57"/>
        <v>0.17842620304568529</v>
      </c>
    </row>
    <row r="1334" spans="2:18">
      <c r="B1334" s="69">
        <v>-4.1495999999999998E-2</v>
      </c>
      <c r="E1334" s="69">
        <v>0.10023899999999999</v>
      </c>
      <c r="L1334">
        <f t="shared" si="56"/>
        <v>5.7610000000000109E-3</v>
      </c>
      <c r="R1334">
        <f t="shared" si="57"/>
        <v>0.17844120304568531</v>
      </c>
    </row>
    <row r="1335" spans="2:18">
      <c r="B1335" s="69">
        <v>-4.1355999999999997E-2</v>
      </c>
      <c r="E1335" s="69">
        <v>0.10022399999999999</v>
      </c>
      <c r="L1335">
        <f t="shared" si="56"/>
        <v>5.776000000000012E-3</v>
      </c>
      <c r="R1335">
        <f t="shared" si="57"/>
        <v>0.17845620304568532</v>
      </c>
    </row>
    <row r="1336" spans="2:18">
      <c r="B1336" s="69">
        <v>-4.1215000000000002E-2</v>
      </c>
      <c r="E1336" s="69">
        <v>0.10020900000000001</v>
      </c>
      <c r="L1336">
        <f t="shared" si="56"/>
        <v>5.7909999999999993E-3</v>
      </c>
      <c r="R1336">
        <f t="shared" si="57"/>
        <v>0.17847120304568531</v>
      </c>
    </row>
    <row r="1337" spans="2:18">
      <c r="B1337" s="69">
        <v>-4.1072999999999998E-2</v>
      </c>
      <c r="E1337" s="69">
        <v>0.10019400000000001</v>
      </c>
      <c r="L1337">
        <f t="shared" si="56"/>
        <v>5.8060000000000004E-3</v>
      </c>
      <c r="R1337">
        <f t="shared" si="57"/>
        <v>0.1784862030456853</v>
      </c>
    </row>
    <row r="1338" spans="2:18">
      <c r="B1338" s="69">
        <v>-4.0930000000000001E-2</v>
      </c>
      <c r="E1338" s="69">
        <v>0.100179</v>
      </c>
      <c r="L1338">
        <f t="shared" si="56"/>
        <v>5.8210000000000015E-3</v>
      </c>
      <c r="R1338">
        <f t="shared" si="57"/>
        <v>0.17850120304568529</v>
      </c>
    </row>
    <row r="1339" spans="2:18">
      <c r="B1339" s="69">
        <v>-4.0786000000000003E-2</v>
      </c>
      <c r="E1339" s="69">
        <v>0.100164</v>
      </c>
      <c r="L1339">
        <f t="shared" si="56"/>
        <v>5.8360000000000026E-3</v>
      </c>
      <c r="R1339">
        <f t="shared" si="57"/>
        <v>0.1785162030456853</v>
      </c>
    </row>
    <row r="1340" spans="2:18">
      <c r="B1340" s="69">
        <v>-4.0640000000000003E-2</v>
      </c>
      <c r="E1340" s="69">
        <v>0.100149</v>
      </c>
      <c r="L1340">
        <f t="shared" si="56"/>
        <v>5.8510000000000038E-3</v>
      </c>
      <c r="R1340">
        <f t="shared" si="57"/>
        <v>0.17853120304568532</v>
      </c>
    </row>
    <row r="1341" spans="2:18">
      <c r="B1341" s="69">
        <v>-4.0494000000000002E-2</v>
      </c>
      <c r="E1341" s="69">
        <v>0.100134</v>
      </c>
      <c r="L1341">
        <f t="shared" si="56"/>
        <v>5.8660000000000049E-3</v>
      </c>
      <c r="R1341">
        <f t="shared" si="57"/>
        <v>0.1785462030456853</v>
      </c>
    </row>
    <row r="1342" spans="2:18">
      <c r="B1342" s="69">
        <v>-4.0346E-2</v>
      </c>
      <c r="E1342" s="69">
        <v>0.100118</v>
      </c>
      <c r="L1342">
        <f t="shared" si="56"/>
        <v>5.882000000000007E-3</v>
      </c>
      <c r="R1342">
        <f t="shared" si="57"/>
        <v>0.17856220304568532</v>
      </c>
    </row>
    <row r="1343" spans="2:18">
      <c r="B1343" s="69">
        <v>-4.0197999999999998E-2</v>
      </c>
      <c r="E1343" s="69">
        <v>0.100103</v>
      </c>
      <c r="L1343">
        <f t="shared" si="56"/>
        <v>5.8970000000000081E-3</v>
      </c>
      <c r="R1343">
        <f t="shared" si="57"/>
        <v>0.17857720304568531</v>
      </c>
    </row>
    <row r="1344" spans="2:18">
      <c r="B1344" s="69">
        <v>-4.0048E-2</v>
      </c>
      <c r="E1344" s="69">
        <v>0.100088</v>
      </c>
      <c r="L1344">
        <f t="shared" si="56"/>
        <v>5.9120000000000093E-3</v>
      </c>
      <c r="R1344">
        <f t="shared" si="57"/>
        <v>0.17859220304568529</v>
      </c>
    </row>
    <row r="1345" spans="2:18">
      <c r="B1345" s="69">
        <v>-3.9897000000000002E-2</v>
      </c>
      <c r="E1345" s="69">
        <v>0.10007199999999999</v>
      </c>
      <c r="L1345">
        <f t="shared" si="56"/>
        <v>5.9280000000000114E-3</v>
      </c>
      <c r="R1345">
        <f t="shared" si="57"/>
        <v>0.17860820304568531</v>
      </c>
    </row>
    <row r="1346" spans="2:18">
      <c r="B1346" s="69">
        <v>-3.9745999999999997E-2</v>
      </c>
      <c r="E1346" s="69">
        <v>0.10005699999999999</v>
      </c>
      <c r="L1346">
        <f t="shared" si="56"/>
        <v>5.9430000000000125E-3</v>
      </c>
      <c r="R1346">
        <f t="shared" si="57"/>
        <v>0.1786232030456853</v>
      </c>
    </row>
    <row r="1347" spans="2:18">
      <c r="B1347" s="69">
        <v>-3.9593000000000003E-2</v>
      </c>
      <c r="E1347" s="69">
        <v>0.10004200000000001</v>
      </c>
      <c r="L1347">
        <f t="shared" si="56"/>
        <v>5.9579999999999998E-3</v>
      </c>
      <c r="R1347">
        <f t="shared" si="57"/>
        <v>0.17863820304568528</v>
      </c>
    </row>
    <row r="1348" spans="2:18">
      <c r="B1348" s="69">
        <v>-3.9440000000000003E-2</v>
      </c>
      <c r="E1348" s="69">
        <v>0.100026</v>
      </c>
      <c r="L1348">
        <f t="shared" si="56"/>
        <v>5.9740000000000019E-3</v>
      </c>
      <c r="R1348">
        <f t="shared" si="57"/>
        <v>0.1786542030456853</v>
      </c>
    </row>
    <row r="1349" spans="2:18">
      <c r="B1349" s="69">
        <v>-3.9285E-2</v>
      </c>
      <c r="E1349" s="69">
        <v>0.100011</v>
      </c>
      <c r="L1349">
        <f t="shared" si="56"/>
        <v>5.989000000000003E-3</v>
      </c>
      <c r="R1349">
        <f t="shared" si="57"/>
        <v>0.17866920304568529</v>
      </c>
    </row>
    <row r="1350" spans="2:18">
      <c r="B1350" s="69">
        <v>-3.9129999999999998E-2</v>
      </c>
      <c r="E1350" s="69">
        <v>9.9995000000000001E-2</v>
      </c>
      <c r="L1350">
        <f t="shared" si="56"/>
        <v>6.0050000000000051E-3</v>
      </c>
      <c r="R1350">
        <f t="shared" si="57"/>
        <v>0.1786852030456853</v>
      </c>
    </row>
    <row r="1351" spans="2:18">
      <c r="B1351" s="69">
        <v>-3.8973000000000001E-2</v>
      </c>
      <c r="E1351" s="69">
        <v>9.9979999999999999E-2</v>
      </c>
      <c r="L1351">
        <f t="shared" si="56"/>
        <v>6.0200000000000062E-3</v>
      </c>
      <c r="R1351">
        <f t="shared" si="57"/>
        <v>0.17870020304568529</v>
      </c>
    </row>
    <row r="1352" spans="2:18">
      <c r="B1352" s="69">
        <v>-3.8816000000000003E-2</v>
      </c>
      <c r="E1352" s="69">
        <v>9.9963999999999997E-2</v>
      </c>
      <c r="L1352">
        <f t="shared" si="56"/>
        <v>6.0360000000000084E-3</v>
      </c>
      <c r="R1352">
        <f t="shared" si="57"/>
        <v>0.17871620304568531</v>
      </c>
    </row>
    <row r="1353" spans="2:18">
      <c r="B1353" s="69">
        <v>-3.8657999999999998E-2</v>
      </c>
      <c r="E1353" s="69">
        <v>9.9948999999999996E-2</v>
      </c>
      <c r="L1353">
        <f t="shared" si="56"/>
        <v>6.0510000000000095E-3</v>
      </c>
      <c r="R1353">
        <f t="shared" si="57"/>
        <v>0.17873120304568529</v>
      </c>
    </row>
    <row r="1354" spans="2:18">
      <c r="B1354" s="69">
        <v>-3.8498999999999999E-2</v>
      </c>
      <c r="E1354" s="69">
        <v>9.9932999999999994E-2</v>
      </c>
      <c r="L1354">
        <f t="shared" si="56"/>
        <v>6.0670000000000116E-3</v>
      </c>
      <c r="R1354">
        <f t="shared" si="57"/>
        <v>0.17874720304568531</v>
      </c>
    </row>
    <row r="1355" spans="2:18">
      <c r="B1355" s="69">
        <v>-3.8338999999999998E-2</v>
      </c>
      <c r="E1355" s="69">
        <v>9.9918000000000007E-2</v>
      </c>
      <c r="L1355">
        <f t="shared" si="56"/>
        <v>6.0819999999999989E-3</v>
      </c>
      <c r="R1355">
        <f t="shared" si="57"/>
        <v>0.1787622030456853</v>
      </c>
    </row>
    <row r="1356" spans="2:18">
      <c r="B1356" s="69">
        <v>-3.8177999999999997E-2</v>
      </c>
      <c r="E1356" s="69">
        <v>9.9902000000000005E-2</v>
      </c>
      <c r="L1356">
        <f t="shared" si="56"/>
        <v>6.098000000000001E-3</v>
      </c>
      <c r="R1356">
        <f t="shared" si="57"/>
        <v>0.17877820304568531</v>
      </c>
    </row>
    <row r="1357" spans="2:18">
      <c r="B1357" s="69">
        <v>-3.8016000000000001E-2</v>
      </c>
      <c r="E1357" s="69">
        <v>9.9887000000000004E-2</v>
      </c>
      <c r="L1357">
        <f t="shared" si="56"/>
        <v>6.1130000000000021E-3</v>
      </c>
      <c r="R1357">
        <f t="shared" si="57"/>
        <v>0.1787932030456853</v>
      </c>
    </row>
    <row r="1358" spans="2:18">
      <c r="B1358" s="69">
        <v>-3.7853999999999999E-2</v>
      </c>
      <c r="E1358" s="69">
        <v>9.9872000000000002E-2</v>
      </c>
      <c r="L1358">
        <f t="shared" si="56"/>
        <v>6.1280000000000032E-3</v>
      </c>
      <c r="R1358">
        <f t="shared" si="57"/>
        <v>0.17880820304568529</v>
      </c>
    </row>
    <row r="1359" spans="2:18">
      <c r="B1359" s="69">
        <v>-3.7690000000000001E-2</v>
      </c>
      <c r="E1359" s="69">
        <v>9.9857000000000001E-2</v>
      </c>
      <c r="L1359">
        <f t="shared" si="56"/>
        <v>6.1430000000000044E-3</v>
      </c>
      <c r="R1359">
        <f t="shared" si="57"/>
        <v>0.1788232030456853</v>
      </c>
    </row>
    <row r="1360" spans="2:18">
      <c r="B1360" s="69">
        <v>-3.7525999999999997E-2</v>
      </c>
      <c r="E1360" s="69">
        <v>9.9840999999999999E-2</v>
      </c>
      <c r="L1360">
        <f t="shared" si="56"/>
        <v>6.1590000000000065E-3</v>
      </c>
      <c r="R1360">
        <f t="shared" si="57"/>
        <v>0.17883920304568529</v>
      </c>
    </row>
    <row r="1361" spans="2:18">
      <c r="B1361" s="69">
        <v>-3.7360999999999998E-2</v>
      </c>
      <c r="E1361" s="69">
        <v>9.9825999999999998E-2</v>
      </c>
      <c r="L1361">
        <f t="shared" si="56"/>
        <v>6.1740000000000076E-3</v>
      </c>
      <c r="R1361">
        <f t="shared" si="57"/>
        <v>0.17885420304568531</v>
      </c>
    </row>
    <row r="1362" spans="2:18">
      <c r="B1362" s="69">
        <v>-3.7196E-2</v>
      </c>
      <c r="E1362" s="69">
        <v>9.9810999999999997E-2</v>
      </c>
      <c r="L1362">
        <f t="shared" si="56"/>
        <v>6.1890000000000087E-3</v>
      </c>
      <c r="R1362">
        <f t="shared" si="57"/>
        <v>0.17886920304568532</v>
      </c>
    </row>
    <row r="1363" spans="2:18">
      <c r="B1363" s="69">
        <v>-3.7028999999999999E-2</v>
      </c>
      <c r="E1363" s="69">
        <v>9.9795999999999996E-2</v>
      </c>
      <c r="L1363">
        <f t="shared" si="56"/>
        <v>6.2040000000000099E-3</v>
      </c>
      <c r="R1363">
        <f t="shared" si="57"/>
        <v>0.17888420304568531</v>
      </c>
    </row>
    <row r="1364" spans="2:18">
      <c r="B1364" s="69">
        <v>-3.6861999999999999E-2</v>
      </c>
      <c r="E1364" s="69">
        <v>9.9781999999999996E-2</v>
      </c>
      <c r="L1364">
        <f t="shared" si="56"/>
        <v>6.21800000000001E-3</v>
      </c>
      <c r="R1364">
        <f t="shared" si="57"/>
        <v>0.17889820304568532</v>
      </c>
    </row>
    <row r="1365" spans="2:18">
      <c r="B1365" s="69">
        <v>-3.6693999999999997E-2</v>
      </c>
      <c r="E1365" s="69">
        <v>9.9766999999999995E-2</v>
      </c>
      <c r="L1365">
        <f t="shared" si="56"/>
        <v>6.2330000000000111E-3</v>
      </c>
      <c r="R1365">
        <f t="shared" si="57"/>
        <v>0.17891320304568531</v>
      </c>
    </row>
    <row r="1366" spans="2:18">
      <c r="B1366" s="69">
        <v>-3.6525000000000002E-2</v>
      </c>
      <c r="E1366" s="69">
        <v>9.9751999999999993E-2</v>
      </c>
      <c r="L1366">
        <f t="shared" si="56"/>
        <v>6.2480000000000122E-3</v>
      </c>
      <c r="R1366">
        <f t="shared" si="57"/>
        <v>0.1789282030456853</v>
      </c>
    </row>
    <row r="1367" spans="2:18">
      <c r="B1367" s="69">
        <v>-3.6354999999999998E-2</v>
      </c>
      <c r="E1367" s="69">
        <v>9.9737999999999993E-2</v>
      </c>
      <c r="L1367">
        <f t="shared" ref="L1367:L1430" si="58">$L$458-E1367+$L$457</f>
        <v>6.2620000000000123E-3</v>
      </c>
      <c r="R1367">
        <f t="shared" si="57"/>
        <v>0.17894220304568531</v>
      </c>
    </row>
    <row r="1368" spans="2:18">
      <c r="B1368" s="69">
        <v>-3.6185000000000002E-2</v>
      </c>
      <c r="E1368" s="69">
        <v>9.9723000000000006E-2</v>
      </c>
      <c r="L1368">
        <f t="shared" si="58"/>
        <v>6.2769999999999996E-3</v>
      </c>
      <c r="R1368">
        <f t="shared" ref="R1368:R1431" si="59">$R$458-E1368+$R$457</f>
        <v>0.1789572030456853</v>
      </c>
    </row>
    <row r="1369" spans="2:18">
      <c r="B1369" s="69">
        <v>-3.6013999999999997E-2</v>
      </c>
      <c r="E1369" s="69">
        <v>9.9709000000000006E-2</v>
      </c>
      <c r="L1369">
        <f t="shared" si="58"/>
        <v>6.2909999999999997E-3</v>
      </c>
      <c r="R1369">
        <f t="shared" si="59"/>
        <v>0.17897120304568531</v>
      </c>
    </row>
    <row r="1370" spans="2:18">
      <c r="B1370" s="69">
        <v>-3.5843E-2</v>
      </c>
      <c r="E1370" s="69">
        <v>9.9695000000000006E-2</v>
      </c>
      <c r="L1370">
        <f t="shared" si="58"/>
        <v>6.3049999999999998E-3</v>
      </c>
      <c r="R1370">
        <f t="shared" si="59"/>
        <v>0.1789852030456853</v>
      </c>
    </row>
    <row r="1371" spans="2:18">
      <c r="B1371" s="69">
        <v>-3.567E-2</v>
      </c>
      <c r="E1371" s="69">
        <v>9.9681000000000006E-2</v>
      </c>
      <c r="L1371">
        <f t="shared" si="58"/>
        <v>6.319E-3</v>
      </c>
      <c r="R1371">
        <f t="shared" si="59"/>
        <v>0.17899920304568528</v>
      </c>
    </row>
    <row r="1372" spans="2:18">
      <c r="B1372" s="69">
        <v>-3.5498000000000002E-2</v>
      </c>
      <c r="E1372" s="69">
        <v>9.9667000000000006E-2</v>
      </c>
      <c r="L1372">
        <f t="shared" si="58"/>
        <v>6.3330000000000001E-3</v>
      </c>
      <c r="R1372">
        <f t="shared" si="59"/>
        <v>0.1790132030456853</v>
      </c>
    </row>
    <row r="1373" spans="2:18">
      <c r="B1373" s="69">
        <v>-3.5324000000000001E-2</v>
      </c>
      <c r="E1373" s="69">
        <v>9.9654000000000006E-2</v>
      </c>
      <c r="L1373">
        <f t="shared" si="58"/>
        <v>6.3459999999999992E-3</v>
      </c>
      <c r="R1373">
        <f t="shared" si="59"/>
        <v>0.17902620304568528</v>
      </c>
    </row>
    <row r="1374" spans="2:18">
      <c r="B1374" s="69">
        <v>-3.5150000000000001E-2</v>
      </c>
      <c r="E1374" s="69">
        <v>9.9640000000000006E-2</v>
      </c>
      <c r="L1374">
        <f t="shared" si="58"/>
        <v>6.3599999999999993E-3</v>
      </c>
      <c r="R1374">
        <f t="shared" si="59"/>
        <v>0.1790402030456853</v>
      </c>
    </row>
    <row r="1375" spans="2:18">
      <c r="B1375" s="69">
        <v>-3.4974999999999999E-2</v>
      </c>
      <c r="E1375" s="69">
        <v>9.9626999999999993E-2</v>
      </c>
      <c r="L1375">
        <f t="shared" si="58"/>
        <v>6.3730000000000123E-3</v>
      </c>
      <c r="R1375">
        <f t="shared" si="59"/>
        <v>0.17905320304568531</v>
      </c>
    </row>
    <row r="1376" spans="2:18">
      <c r="B1376" s="69">
        <v>-3.4799999999999998E-2</v>
      </c>
      <c r="E1376" s="69">
        <v>9.9613999999999994E-2</v>
      </c>
      <c r="L1376">
        <f t="shared" si="58"/>
        <v>6.3860000000000115E-3</v>
      </c>
      <c r="R1376">
        <f t="shared" si="59"/>
        <v>0.17906620304568532</v>
      </c>
    </row>
    <row r="1377" spans="2:18">
      <c r="B1377" s="69">
        <v>-3.4624000000000002E-2</v>
      </c>
      <c r="E1377" s="69">
        <v>9.9600999999999995E-2</v>
      </c>
      <c r="L1377">
        <f t="shared" si="58"/>
        <v>6.3990000000000106E-3</v>
      </c>
      <c r="R1377">
        <f t="shared" si="59"/>
        <v>0.17907920304568531</v>
      </c>
    </row>
    <row r="1378" spans="2:18">
      <c r="B1378" s="69">
        <v>-3.4446999999999998E-2</v>
      </c>
      <c r="E1378" s="69">
        <v>9.9588999999999997E-2</v>
      </c>
      <c r="L1378">
        <f t="shared" si="58"/>
        <v>6.4110000000000087E-3</v>
      </c>
      <c r="R1378">
        <f t="shared" si="59"/>
        <v>0.17909120304568532</v>
      </c>
    </row>
    <row r="1379" spans="2:18">
      <c r="B1379" s="69">
        <v>-3.4270000000000002E-2</v>
      </c>
      <c r="E1379" s="69">
        <v>9.9576999999999999E-2</v>
      </c>
      <c r="L1379">
        <f t="shared" si="58"/>
        <v>6.4230000000000068E-3</v>
      </c>
      <c r="R1379">
        <f t="shared" si="59"/>
        <v>0.17910320304568531</v>
      </c>
    </row>
    <row r="1380" spans="2:18">
      <c r="B1380" s="69">
        <v>-3.4092999999999998E-2</v>
      </c>
      <c r="E1380" s="69">
        <v>9.9564E-2</v>
      </c>
      <c r="L1380">
        <f t="shared" si="58"/>
        <v>6.436000000000006E-3</v>
      </c>
      <c r="R1380">
        <f t="shared" si="59"/>
        <v>0.17911620304568532</v>
      </c>
    </row>
    <row r="1381" spans="2:18">
      <c r="B1381" s="69">
        <v>-3.3915000000000001E-2</v>
      </c>
      <c r="E1381" s="69">
        <v>9.9553000000000003E-2</v>
      </c>
      <c r="L1381">
        <f t="shared" si="58"/>
        <v>6.4470000000000031E-3</v>
      </c>
      <c r="R1381">
        <f t="shared" si="59"/>
        <v>0.1791272030456853</v>
      </c>
    </row>
    <row r="1382" spans="2:18">
      <c r="B1382" s="69">
        <v>-3.3736000000000002E-2</v>
      </c>
      <c r="E1382" s="69">
        <v>9.9541000000000004E-2</v>
      </c>
      <c r="L1382">
        <f t="shared" si="58"/>
        <v>6.4590000000000012E-3</v>
      </c>
      <c r="R1382">
        <f t="shared" si="59"/>
        <v>0.17913920304568531</v>
      </c>
    </row>
    <row r="1383" spans="2:18">
      <c r="B1383" s="69">
        <v>-3.3556999999999997E-2</v>
      </c>
      <c r="E1383" s="69">
        <v>9.9529999999999993E-2</v>
      </c>
      <c r="L1383">
        <f t="shared" si="58"/>
        <v>6.4700000000000122E-3</v>
      </c>
      <c r="R1383">
        <f t="shared" si="59"/>
        <v>0.1791502030456853</v>
      </c>
    </row>
    <row r="1384" spans="2:18">
      <c r="B1384" s="69">
        <v>-3.3377999999999998E-2</v>
      </c>
      <c r="E1384" s="69">
        <v>9.9518999999999996E-2</v>
      </c>
      <c r="L1384">
        <f t="shared" si="58"/>
        <v>6.4810000000000093E-3</v>
      </c>
      <c r="R1384">
        <f t="shared" si="59"/>
        <v>0.17916120304568531</v>
      </c>
    </row>
    <row r="1385" spans="2:18">
      <c r="B1385" s="69">
        <v>-3.3197999999999998E-2</v>
      </c>
      <c r="E1385" s="69">
        <v>9.9507999999999999E-2</v>
      </c>
      <c r="L1385">
        <f t="shared" si="58"/>
        <v>6.4920000000000064E-3</v>
      </c>
      <c r="R1385">
        <f t="shared" si="59"/>
        <v>0.17917220304568532</v>
      </c>
    </row>
    <row r="1386" spans="2:18">
      <c r="B1386" s="69">
        <v>-3.3016999999999998E-2</v>
      </c>
      <c r="E1386" s="69">
        <v>9.9497000000000002E-2</v>
      </c>
      <c r="L1386">
        <f t="shared" si="58"/>
        <v>6.5030000000000036E-3</v>
      </c>
      <c r="R1386">
        <f t="shared" si="59"/>
        <v>0.1791832030456853</v>
      </c>
    </row>
    <row r="1387" spans="2:18">
      <c r="B1387" s="69">
        <v>-3.2835999999999997E-2</v>
      </c>
      <c r="E1387" s="69">
        <v>9.9487000000000006E-2</v>
      </c>
      <c r="L1387">
        <f t="shared" si="58"/>
        <v>6.5129999999999997E-3</v>
      </c>
      <c r="R1387">
        <f t="shared" si="59"/>
        <v>0.17919320304568531</v>
      </c>
    </row>
    <row r="1388" spans="2:18">
      <c r="B1388" s="69">
        <v>-3.2655000000000003E-2</v>
      </c>
      <c r="E1388" s="69">
        <v>9.9476999999999996E-2</v>
      </c>
      <c r="L1388">
        <f t="shared" si="58"/>
        <v>6.5230000000000097E-3</v>
      </c>
      <c r="R1388">
        <f t="shared" si="59"/>
        <v>0.17920320304568532</v>
      </c>
    </row>
    <row r="1389" spans="2:18">
      <c r="B1389" s="69">
        <v>-3.2473000000000002E-2</v>
      </c>
      <c r="E1389" s="69">
        <v>9.9468000000000001E-2</v>
      </c>
      <c r="L1389">
        <f t="shared" si="58"/>
        <v>6.5320000000000048E-3</v>
      </c>
      <c r="R1389">
        <f t="shared" si="59"/>
        <v>0.1792122030456853</v>
      </c>
    </row>
    <row r="1390" spans="2:18">
      <c r="B1390" s="69">
        <v>-3.2291E-2</v>
      </c>
      <c r="E1390" s="69">
        <v>9.9459000000000006E-2</v>
      </c>
      <c r="L1390">
        <f t="shared" si="58"/>
        <v>6.5409999999999999E-3</v>
      </c>
      <c r="R1390">
        <f t="shared" si="59"/>
        <v>0.17922120304568528</v>
      </c>
    </row>
    <row r="1391" spans="2:18">
      <c r="B1391" s="69">
        <v>-3.2108999999999999E-2</v>
      </c>
      <c r="E1391" s="69">
        <v>9.9449999999999997E-2</v>
      </c>
      <c r="L1391">
        <f t="shared" si="58"/>
        <v>6.5500000000000089E-3</v>
      </c>
      <c r="R1391">
        <f t="shared" si="59"/>
        <v>0.17923020304568532</v>
      </c>
    </row>
    <row r="1392" spans="2:18">
      <c r="B1392" s="69">
        <v>-3.1926000000000003E-2</v>
      </c>
      <c r="E1392" s="69">
        <v>9.9442000000000003E-2</v>
      </c>
      <c r="L1392">
        <f t="shared" si="58"/>
        <v>6.5580000000000031E-3</v>
      </c>
      <c r="R1392">
        <f t="shared" si="59"/>
        <v>0.1792382030456853</v>
      </c>
    </row>
    <row r="1393" spans="2:18">
      <c r="B1393" s="69">
        <v>-3.1743E-2</v>
      </c>
      <c r="E1393" s="69">
        <v>9.9432999999999994E-2</v>
      </c>
      <c r="L1393">
        <f t="shared" si="58"/>
        <v>6.5670000000000121E-3</v>
      </c>
      <c r="R1393">
        <f t="shared" si="59"/>
        <v>0.17924720304568531</v>
      </c>
    </row>
    <row r="1394" spans="2:18">
      <c r="B1394" s="69">
        <v>-3.1558999999999997E-2</v>
      </c>
      <c r="E1394" s="69">
        <v>9.9426E-2</v>
      </c>
      <c r="L1394">
        <f t="shared" si="58"/>
        <v>6.5740000000000052E-3</v>
      </c>
      <c r="R1394">
        <f t="shared" si="59"/>
        <v>0.17925420304568529</v>
      </c>
    </row>
    <row r="1395" spans="2:18">
      <c r="B1395" s="69">
        <v>-3.1376000000000001E-2</v>
      </c>
      <c r="E1395" s="69">
        <v>9.9418000000000006E-2</v>
      </c>
      <c r="L1395">
        <f t="shared" si="58"/>
        <v>6.5819999999999993E-3</v>
      </c>
      <c r="R1395">
        <f t="shared" si="59"/>
        <v>0.1792622030456853</v>
      </c>
    </row>
    <row r="1396" spans="2:18">
      <c r="B1396" s="69">
        <v>-3.1191E-2</v>
      </c>
      <c r="E1396" s="69">
        <v>9.9412E-2</v>
      </c>
      <c r="L1396">
        <f t="shared" si="58"/>
        <v>6.5880000000000053E-3</v>
      </c>
      <c r="R1396">
        <f t="shared" si="59"/>
        <v>0.1792682030456853</v>
      </c>
    </row>
    <row r="1397" spans="2:18">
      <c r="B1397" s="69">
        <v>-3.1007E-2</v>
      </c>
      <c r="E1397" s="69">
        <v>9.9404999999999993E-2</v>
      </c>
      <c r="L1397">
        <f t="shared" si="58"/>
        <v>6.5950000000000123E-3</v>
      </c>
      <c r="R1397">
        <f t="shared" si="59"/>
        <v>0.17927520304568531</v>
      </c>
    </row>
    <row r="1398" spans="2:18">
      <c r="B1398" s="69">
        <v>-3.0821999999999999E-2</v>
      </c>
      <c r="E1398" s="69">
        <v>9.9399000000000001E-2</v>
      </c>
      <c r="L1398">
        <f t="shared" si="58"/>
        <v>6.6010000000000044E-3</v>
      </c>
      <c r="R1398">
        <f t="shared" si="59"/>
        <v>0.17928120304568529</v>
      </c>
    </row>
    <row r="1399" spans="2:18">
      <c r="B1399" s="69">
        <v>-3.0637000000000001E-2</v>
      </c>
      <c r="E1399" s="69">
        <v>9.9392999999999995E-2</v>
      </c>
      <c r="L1399">
        <f t="shared" si="58"/>
        <v>6.6070000000000104E-3</v>
      </c>
      <c r="R1399">
        <f t="shared" si="59"/>
        <v>0.17928720304568529</v>
      </c>
    </row>
    <row r="1400" spans="2:18">
      <c r="B1400" s="69">
        <v>-3.0452E-2</v>
      </c>
      <c r="E1400" s="69">
        <v>9.9388000000000004E-2</v>
      </c>
      <c r="L1400">
        <f t="shared" si="58"/>
        <v>6.6120000000000016E-3</v>
      </c>
      <c r="R1400">
        <f t="shared" si="59"/>
        <v>0.1792922030456853</v>
      </c>
    </row>
    <row r="1401" spans="2:18">
      <c r="B1401" s="69">
        <v>-3.0266999999999999E-2</v>
      </c>
      <c r="E1401" s="69">
        <v>9.9382999999999999E-2</v>
      </c>
      <c r="L1401">
        <f t="shared" si="58"/>
        <v>6.6170000000000066E-3</v>
      </c>
      <c r="R1401">
        <f t="shared" si="59"/>
        <v>0.1792972030456853</v>
      </c>
    </row>
    <row r="1402" spans="2:18">
      <c r="B1402" s="69">
        <v>-3.0081E-2</v>
      </c>
      <c r="E1402" s="69">
        <v>9.9378999999999995E-2</v>
      </c>
      <c r="L1402">
        <f t="shared" si="58"/>
        <v>6.6210000000000106E-3</v>
      </c>
      <c r="R1402">
        <f t="shared" si="59"/>
        <v>0.17930120304568531</v>
      </c>
    </row>
    <row r="1403" spans="2:18">
      <c r="B1403" s="69">
        <v>-2.9895000000000001E-2</v>
      </c>
      <c r="E1403" s="69">
        <v>9.9375000000000005E-2</v>
      </c>
      <c r="L1403">
        <f t="shared" si="58"/>
        <v>6.6250000000000007E-3</v>
      </c>
      <c r="R1403">
        <f t="shared" si="59"/>
        <v>0.17930520304568531</v>
      </c>
    </row>
    <row r="1404" spans="2:18">
      <c r="B1404" s="69">
        <v>-2.9708999999999999E-2</v>
      </c>
      <c r="E1404" s="69">
        <v>9.9371000000000001E-2</v>
      </c>
      <c r="L1404">
        <f t="shared" si="58"/>
        <v>6.6290000000000047E-3</v>
      </c>
      <c r="R1404">
        <f t="shared" si="59"/>
        <v>0.17930920304568532</v>
      </c>
    </row>
    <row r="1405" spans="2:18">
      <c r="B1405" s="69">
        <v>-2.9523000000000001E-2</v>
      </c>
      <c r="E1405" s="69">
        <v>9.9367999999999998E-2</v>
      </c>
      <c r="L1405">
        <f t="shared" si="58"/>
        <v>6.6320000000000077E-3</v>
      </c>
      <c r="R1405">
        <f t="shared" si="59"/>
        <v>0.17931220304568529</v>
      </c>
    </row>
    <row r="1406" spans="2:18">
      <c r="B1406" s="69">
        <v>-2.9336999999999998E-2</v>
      </c>
      <c r="E1406" s="69">
        <v>9.9365999999999996E-2</v>
      </c>
      <c r="L1406">
        <f t="shared" si="58"/>
        <v>6.6340000000000097E-3</v>
      </c>
      <c r="R1406">
        <f t="shared" si="59"/>
        <v>0.17931420304568529</v>
      </c>
    </row>
    <row r="1407" spans="2:18">
      <c r="B1407" s="69">
        <v>-2.9149999999999999E-2</v>
      </c>
      <c r="E1407" s="69">
        <v>9.9363999999999994E-2</v>
      </c>
      <c r="L1407">
        <f t="shared" si="58"/>
        <v>6.6360000000000117E-3</v>
      </c>
      <c r="R1407">
        <f t="shared" si="59"/>
        <v>0.1793162030456853</v>
      </c>
    </row>
    <row r="1408" spans="2:18">
      <c r="B1408" s="69">
        <v>-2.8964E-2</v>
      </c>
      <c r="E1408" s="69">
        <v>9.9362000000000006E-2</v>
      </c>
      <c r="L1408">
        <f t="shared" si="58"/>
        <v>6.6379999999999998E-3</v>
      </c>
      <c r="R1408">
        <f t="shared" si="59"/>
        <v>0.1793182030456853</v>
      </c>
    </row>
    <row r="1409" spans="2:18">
      <c r="B1409" s="69">
        <v>-2.8777E-2</v>
      </c>
      <c r="E1409" s="69">
        <v>9.9361000000000005E-2</v>
      </c>
      <c r="L1409">
        <f t="shared" si="58"/>
        <v>6.6390000000000008E-3</v>
      </c>
      <c r="R1409">
        <f t="shared" si="59"/>
        <v>0.1793192030456853</v>
      </c>
    </row>
    <row r="1410" spans="2:18">
      <c r="B1410" s="69">
        <v>-2.8590000000000001E-2</v>
      </c>
      <c r="E1410" s="69">
        <v>9.9361000000000005E-2</v>
      </c>
      <c r="L1410">
        <f t="shared" si="58"/>
        <v>6.6390000000000008E-3</v>
      </c>
      <c r="R1410">
        <f t="shared" si="59"/>
        <v>0.1793192030456853</v>
      </c>
    </row>
    <row r="1411" spans="2:18">
      <c r="B1411" s="69">
        <v>-2.8403000000000001E-2</v>
      </c>
      <c r="E1411" s="69">
        <v>9.9361000000000005E-2</v>
      </c>
      <c r="L1411">
        <f t="shared" si="58"/>
        <v>6.6390000000000008E-3</v>
      </c>
      <c r="R1411">
        <f t="shared" si="59"/>
        <v>0.1793192030456853</v>
      </c>
    </row>
    <row r="1412" spans="2:18">
      <c r="B1412" s="69">
        <v>-2.8216000000000001E-2</v>
      </c>
      <c r="E1412" s="69">
        <v>9.9361000000000005E-2</v>
      </c>
      <c r="L1412">
        <f t="shared" si="58"/>
        <v>6.6390000000000008E-3</v>
      </c>
      <c r="R1412">
        <f t="shared" si="59"/>
        <v>0.1793192030456853</v>
      </c>
    </row>
    <row r="1413" spans="2:18">
      <c r="B1413" s="69">
        <v>-2.8028999999999998E-2</v>
      </c>
      <c r="E1413" s="69">
        <v>9.9362000000000006E-2</v>
      </c>
      <c r="L1413">
        <f t="shared" si="58"/>
        <v>6.6379999999999998E-3</v>
      </c>
      <c r="R1413">
        <f t="shared" si="59"/>
        <v>0.1793182030456853</v>
      </c>
    </row>
    <row r="1414" spans="2:18">
      <c r="B1414" s="69">
        <v>-2.7841000000000001E-2</v>
      </c>
      <c r="E1414" s="69">
        <v>9.9363999999999994E-2</v>
      </c>
      <c r="L1414">
        <f t="shared" si="58"/>
        <v>6.6360000000000117E-3</v>
      </c>
      <c r="R1414">
        <f t="shared" si="59"/>
        <v>0.1793162030456853</v>
      </c>
    </row>
    <row r="1415" spans="2:18">
      <c r="B1415" s="69">
        <v>-2.7654000000000001E-2</v>
      </c>
      <c r="E1415" s="69">
        <v>9.9365999999999996E-2</v>
      </c>
      <c r="L1415">
        <f t="shared" si="58"/>
        <v>6.6340000000000097E-3</v>
      </c>
      <c r="R1415">
        <f t="shared" si="59"/>
        <v>0.17931420304568529</v>
      </c>
    </row>
    <row r="1416" spans="2:18">
      <c r="B1416" s="69">
        <v>-2.7466999999999998E-2</v>
      </c>
      <c r="E1416" s="69">
        <v>9.9368999999999999E-2</v>
      </c>
      <c r="L1416">
        <f t="shared" si="58"/>
        <v>6.6310000000000067E-3</v>
      </c>
      <c r="R1416">
        <f t="shared" si="59"/>
        <v>0.17931120304568532</v>
      </c>
    </row>
    <row r="1417" spans="2:18">
      <c r="B1417" s="69">
        <v>-2.7279999999999999E-2</v>
      </c>
      <c r="E1417" s="69">
        <v>9.9372000000000002E-2</v>
      </c>
      <c r="L1417">
        <f t="shared" si="58"/>
        <v>6.6280000000000037E-3</v>
      </c>
      <c r="R1417">
        <f t="shared" si="59"/>
        <v>0.17930820304568529</v>
      </c>
    </row>
    <row r="1418" spans="2:18">
      <c r="B1418" s="69">
        <v>-2.7092000000000001E-2</v>
      </c>
      <c r="E1418" s="69">
        <v>9.9375000000000005E-2</v>
      </c>
      <c r="L1418">
        <f t="shared" si="58"/>
        <v>6.6250000000000007E-3</v>
      </c>
      <c r="R1418">
        <f t="shared" si="59"/>
        <v>0.17930520304568531</v>
      </c>
    </row>
    <row r="1419" spans="2:18">
      <c r="B1419" s="69">
        <v>-2.6904999999999998E-2</v>
      </c>
      <c r="E1419" s="69">
        <v>9.9379999999999996E-2</v>
      </c>
      <c r="L1419">
        <f t="shared" si="58"/>
        <v>6.6200000000000096E-3</v>
      </c>
      <c r="R1419">
        <f t="shared" si="59"/>
        <v>0.17930020304568531</v>
      </c>
    </row>
    <row r="1420" spans="2:18">
      <c r="B1420" s="69">
        <v>-2.6717999999999999E-2</v>
      </c>
      <c r="E1420" s="69">
        <v>9.9384E-2</v>
      </c>
      <c r="L1420">
        <f t="shared" si="58"/>
        <v>6.6160000000000056E-3</v>
      </c>
      <c r="R1420">
        <f t="shared" si="59"/>
        <v>0.1792962030456853</v>
      </c>
    </row>
    <row r="1421" spans="2:18">
      <c r="B1421" s="69">
        <v>-2.6530000000000001E-2</v>
      </c>
      <c r="E1421" s="69">
        <v>9.9390000000000006E-2</v>
      </c>
      <c r="L1421">
        <f t="shared" si="58"/>
        <v>6.6099999999999996E-3</v>
      </c>
      <c r="R1421">
        <f t="shared" si="59"/>
        <v>0.1792902030456853</v>
      </c>
    </row>
    <row r="1422" spans="2:18">
      <c r="B1422" s="69">
        <v>-2.6342999999999998E-2</v>
      </c>
      <c r="E1422" s="69">
        <v>9.9395999999999998E-2</v>
      </c>
      <c r="L1422">
        <f t="shared" si="58"/>
        <v>6.6040000000000074E-3</v>
      </c>
      <c r="R1422">
        <f t="shared" si="59"/>
        <v>0.17928420304568532</v>
      </c>
    </row>
    <row r="1423" spans="2:18">
      <c r="B1423" s="69">
        <v>-2.6155999999999999E-2</v>
      </c>
      <c r="E1423" s="69">
        <v>9.9402000000000004E-2</v>
      </c>
      <c r="L1423">
        <f t="shared" si="58"/>
        <v>6.5980000000000014E-3</v>
      </c>
      <c r="R1423">
        <f t="shared" si="59"/>
        <v>0.17927820304568531</v>
      </c>
    </row>
    <row r="1424" spans="2:18">
      <c r="B1424" s="69">
        <v>-2.5968999999999999E-2</v>
      </c>
      <c r="E1424" s="69">
        <v>9.9408999999999997E-2</v>
      </c>
      <c r="L1424">
        <f t="shared" si="58"/>
        <v>6.5910000000000083E-3</v>
      </c>
      <c r="R1424">
        <f t="shared" si="59"/>
        <v>0.17927120304568531</v>
      </c>
    </row>
    <row r="1425" spans="2:18">
      <c r="B1425" s="69">
        <v>-2.5780999999999998E-2</v>
      </c>
      <c r="E1425" s="69">
        <v>9.9416000000000004E-2</v>
      </c>
      <c r="L1425">
        <f t="shared" si="58"/>
        <v>6.5840000000000013E-3</v>
      </c>
      <c r="R1425">
        <f t="shared" si="59"/>
        <v>0.1792642030456853</v>
      </c>
    </row>
    <row r="1426" spans="2:18">
      <c r="B1426" s="69">
        <v>-2.5593999999999999E-2</v>
      </c>
      <c r="E1426" s="69">
        <v>9.9423999999999998E-2</v>
      </c>
      <c r="L1426">
        <f t="shared" si="58"/>
        <v>6.5760000000000072E-3</v>
      </c>
      <c r="R1426">
        <f t="shared" si="59"/>
        <v>0.17925620304568529</v>
      </c>
    </row>
    <row r="1427" spans="2:18">
      <c r="B1427" s="69">
        <v>-2.5406999999999999E-2</v>
      </c>
      <c r="E1427" s="69">
        <v>9.9432999999999994E-2</v>
      </c>
      <c r="L1427">
        <f t="shared" si="58"/>
        <v>6.5670000000000121E-3</v>
      </c>
      <c r="R1427">
        <f t="shared" si="59"/>
        <v>0.17924720304568531</v>
      </c>
    </row>
    <row r="1428" spans="2:18">
      <c r="B1428" s="69">
        <v>-2.5221E-2</v>
      </c>
      <c r="E1428" s="69">
        <v>9.9442000000000003E-2</v>
      </c>
      <c r="L1428">
        <f t="shared" si="58"/>
        <v>6.5580000000000031E-3</v>
      </c>
      <c r="R1428">
        <f t="shared" si="59"/>
        <v>0.1792382030456853</v>
      </c>
    </row>
    <row r="1429" spans="2:18">
      <c r="B1429" s="69">
        <v>-2.5034000000000001E-2</v>
      </c>
      <c r="E1429" s="69">
        <v>9.9450999999999998E-2</v>
      </c>
      <c r="L1429">
        <f t="shared" si="58"/>
        <v>6.5490000000000079E-3</v>
      </c>
      <c r="R1429">
        <f t="shared" si="59"/>
        <v>0.17922920304568529</v>
      </c>
    </row>
    <row r="1430" spans="2:18">
      <c r="B1430" s="69">
        <v>-2.4847000000000001E-2</v>
      </c>
      <c r="E1430" s="69">
        <v>9.9461999999999995E-2</v>
      </c>
      <c r="L1430">
        <f t="shared" si="58"/>
        <v>6.5380000000000108E-3</v>
      </c>
      <c r="R1430">
        <f t="shared" si="59"/>
        <v>0.17921820304568531</v>
      </c>
    </row>
    <row r="1431" spans="2:18">
      <c r="B1431" s="69">
        <v>-2.4660999999999999E-2</v>
      </c>
      <c r="E1431" s="69">
        <v>9.9472000000000005E-2</v>
      </c>
      <c r="L1431">
        <f t="shared" ref="L1431:L1494" si="60">$L$458-E1431+$L$457</f>
        <v>6.5280000000000008E-3</v>
      </c>
      <c r="R1431">
        <f t="shared" si="59"/>
        <v>0.1792082030456853</v>
      </c>
    </row>
    <row r="1432" spans="2:18">
      <c r="B1432" s="69">
        <v>-2.4473999999999999E-2</v>
      </c>
      <c r="E1432" s="69">
        <v>9.9483000000000002E-2</v>
      </c>
      <c r="L1432">
        <f t="shared" si="60"/>
        <v>6.5170000000000037E-3</v>
      </c>
      <c r="R1432">
        <f t="shared" ref="R1432:R1495" si="61">$R$458-E1432+$R$457</f>
        <v>0.17919720304568532</v>
      </c>
    </row>
    <row r="1433" spans="2:18">
      <c r="B1433" s="69">
        <v>-2.4288000000000001E-2</v>
      </c>
      <c r="E1433" s="69">
        <v>9.9495E-2</v>
      </c>
      <c r="L1433">
        <f t="shared" si="60"/>
        <v>6.5050000000000056E-3</v>
      </c>
      <c r="R1433">
        <f t="shared" si="61"/>
        <v>0.1791852030456853</v>
      </c>
    </row>
    <row r="1434" spans="2:18">
      <c r="B1434" s="69">
        <v>-2.4101999999999998E-2</v>
      </c>
      <c r="E1434" s="69">
        <v>9.9506999999999998E-2</v>
      </c>
      <c r="L1434">
        <f t="shared" si="60"/>
        <v>6.4930000000000074E-3</v>
      </c>
      <c r="R1434">
        <f t="shared" si="61"/>
        <v>0.17917320304568529</v>
      </c>
    </row>
    <row r="1435" spans="2:18">
      <c r="B1435" s="69">
        <v>-2.3916E-2</v>
      </c>
      <c r="E1435" s="69">
        <v>9.9519999999999997E-2</v>
      </c>
      <c r="L1435">
        <f t="shared" si="60"/>
        <v>6.4800000000000083E-3</v>
      </c>
      <c r="R1435">
        <f t="shared" si="61"/>
        <v>0.17916020304568531</v>
      </c>
    </row>
    <row r="1436" spans="2:18">
      <c r="B1436" s="69">
        <v>-2.3730999999999999E-2</v>
      </c>
      <c r="E1436" s="69">
        <v>9.9532999999999996E-2</v>
      </c>
      <c r="L1436">
        <f t="shared" si="60"/>
        <v>6.4670000000000092E-3</v>
      </c>
      <c r="R1436">
        <f t="shared" si="61"/>
        <v>0.17914720304568532</v>
      </c>
    </row>
    <row r="1437" spans="2:18">
      <c r="B1437" s="69">
        <v>-2.3545E-2</v>
      </c>
      <c r="E1437" s="69">
        <v>9.9545999999999996E-2</v>
      </c>
      <c r="L1437">
        <f t="shared" si="60"/>
        <v>6.4540000000000101E-3</v>
      </c>
      <c r="R1437">
        <f t="shared" si="61"/>
        <v>0.17913420304568531</v>
      </c>
    </row>
    <row r="1438" spans="2:18">
      <c r="B1438" s="69">
        <v>-2.3359999999999999E-2</v>
      </c>
      <c r="E1438" s="69">
        <v>9.9560999999999997E-2</v>
      </c>
      <c r="L1438">
        <f t="shared" si="60"/>
        <v>6.439000000000009E-3</v>
      </c>
      <c r="R1438">
        <f t="shared" si="61"/>
        <v>0.17911920304568529</v>
      </c>
    </row>
    <row r="1439" spans="2:18">
      <c r="B1439" s="69">
        <v>-2.3175000000000001E-2</v>
      </c>
      <c r="E1439" s="69">
        <v>9.9574999999999997E-2</v>
      </c>
      <c r="L1439">
        <f t="shared" si="60"/>
        <v>6.4250000000000088E-3</v>
      </c>
      <c r="R1439">
        <f t="shared" si="61"/>
        <v>0.17910520304568531</v>
      </c>
    </row>
    <row r="1440" spans="2:18">
      <c r="B1440" s="69">
        <v>-2.299E-2</v>
      </c>
      <c r="E1440" s="69">
        <v>9.9589999999999998E-2</v>
      </c>
      <c r="L1440">
        <f t="shared" si="60"/>
        <v>6.4100000000000077E-3</v>
      </c>
      <c r="R1440">
        <f t="shared" si="61"/>
        <v>0.17909020304568529</v>
      </c>
    </row>
    <row r="1441" spans="2:18">
      <c r="B1441" s="69">
        <v>-2.2804999999999999E-2</v>
      </c>
      <c r="E1441" s="69">
        <v>9.9604999999999999E-2</v>
      </c>
      <c r="L1441">
        <f t="shared" si="60"/>
        <v>6.3950000000000066E-3</v>
      </c>
      <c r="R1441">
        <f t="shared" si="61"/>
        <v>0.17907520304568531</v>
      </c>
    </row>
    <row r="1442" spans="2:18">
      <c r="B1442" s="69">
        <v>-2.2620999999999999E-2</v>
      </c>
      <c r="E1442" s="69">
        <v>9.9621000000000001E-2</v>
      </c>
      <c r="L1442">
        <f t="shared" si="60"/>
        <v>6.3790000000000045E-3</v>
      </c>
      <c r="R1442">
        <f t="shared" si="61"/>
        <v>0.17905920304568529</v>
      </c>
    </row>
    <row r="1443" spans="2:18">
      <c r="B1443" s="69">
        <v>-2.2436999999999999E-2</v>
      </c>
      <c r="E1443" s="69">
        <v>9.9637000000000003E-2</v>
      </c>
      <c r="L1443">
        <f t="shared" si="60"/>
        <v>6.3630000000000023E-3</v>
      </c>
      <c r="R1443">
        <f t="shared" si="61"/>
        <v>0.1790432030456853</v>
      </c>
    </row>
    <row r="1444" spans="2:18">
      <c r="B1444" s="69">
        <v>-2.2252999999999998E-2</v>
      </c>
      <c r="E1444" s="69">
        <v>9.9654000000000006E-2</v>
      </c>
      <c r="L1444">
        <f t="shared" si="60"/>
        <v>6.3459999999999992E-3</v>
      </c>
      <c r="R1444">
        <f t="shared" si="61"/>
        <v>0.17902620304568528</v>
      </c>
    </row>
    <row r="1445" spans="2:18">
      <c r="B1445" s="69">
        <v>-2.2068999999999998E-2</v>
      </c>
      <c r="E1445" s="69">
        <v>9.9670999999999996E-2</v>
      </c>
      <c r="L1445">
        <f t="shared" si="60"/>
        <v>6.32900000000001E-3</v>
      </c>
      <c r="R1445">
        <f t="shared" si="61"/>
        <v>0.17900920304568529</v>
      </c>
    </row>
    <row r="1446" spans="2:18">
      <c r="B1446" s="69">
        <v>-2.1885999999999999E-2</v>
      </c>
      <c r="E1446" s="69">
        <v>9.9687999999999999E-2</v>
      </c>
      <c r="L1446">
        <f t="shared" si="60"/>
        <v>6.3120000000000068E-3</v>
      </c>
      <c r="R1446">
        <f t="shared" si="61"/>
        <v>0.17899220304568531</v>
      </c>
    </row>
    <row r="1447" spans="2:18">
      <c r="B1447" s="69">
        <v>-2.1701999999999999E-2</v>
      </c>
      <c r="E1447" s="69">
        <v>9.9706000000000003E-2</v>
      </c>
      <c r="L1447">
        <f t="shared" si="60"/>
        <v>6.2940000000000027E-3</v>
      </c>
      <c r="R1447">
        <f t="shared" si="61"/>
        <v>0.17897420304568529</v>
      </c>
    </row>
    <row r="1448" spans="2:18">
      <c r="B1448" s="69">
        <v>-2.1520000000000001E-2</v>
      </c>
      <c r="E1448" s="69">
        <v>9.9723999999999993E-2</v>
      </c>
      <c r="L1448">
        <f t="shared" si="60"/>
        <v>6.2760000000000125E-3</v>
      </c>
      <c r="R1448">
        <f t="shared" si="61"/>
        <v>0.17895620304568532</v>
      </c>
    </row>
    <row r="1449" spans="2:18">
      <c r="B1449" s="69">
        <v>-2.1336999999999998E-2</v>
      </c>
      <c r="E1449" s="69">
        <v>9.9741999999999997E-2</v>
      </c>
      <c r="L1449">
        <f t="shared" si="60"/>
        <v>6.2580000000000083E-3</v>
      </c>
      <c r="R1449">
        <f t="shared" si="61"/>
        <v>0.17893820304568531</v>
      </c>
    </row>
    <row r="1450" spans="2:18">
      <c r="B1450" s="69">
        <v>-2.1155E-2</v>
      </c>
      <c r="E1450" s="69">
        <v>9.9761000000000002E-2</v>
      </c>
      <c r="L1450">
        <f t="shared" si="60"/>
        <v>6.2390000000000032E-3</v>
      </c>
      <c r="R1450">
        <f t="shared" si="61"/>
        <v>0.17891920304568532</v>
      </c>
    </row>
    <row r="1451" spans="2:18">
      <c r="B1451" s="69">
        <v>-2.0972999999999999E-2</v>
      </c>
      <c r="E1451" s="69">
        <v>9.9779999999999994E-2</v>
      </c>
      <c r="L1451">
        <f t="shared" si="60"/>
        <v>6.220000000000012E-3</v>
      </c>
      <c r="R1451">
        <f t="shared" si="61"/>
        <v>0.17890020304568532</v>
      </c>
    </row>
    <row r="1452" spans="2:18">
      <c r="B1452" s="69">
        <v>-2.0791E-2</v>
      </c>
      <c r="E1452" s="69">
        <v>9.9798999999999999E-2</v>
      </c>
      <c r="L1452">
        <f t="shared" si="60"/>
        <v>6.2010000000000069E-3</v>
      </c>
      <c r="R1452">
        <f t="shared" si="61"/>
        <v>0.17888120304568531</v>
      </c>
    </row>
    <row r="1453" spans="2:18">
      <c r="B1453" s="69">
        <v>-2.061E-2</v>
      </c>
      <c r="E1453" s="69">
        <v>9.9818000000000004E-2</v>
      </c>
      <c r="L1453">
        <f t="shared" si="60"/>
        <v>6.1820000000000017E-3</v>
      </c>
      <c r="R1453">
        <f t="shared" si="61"/>
        <v>0.17886220304568529</v>
      </c>
    </row>
    <row r="1454" spans="2:18">
      <c r="B1454" s="69">
        <v>-2.0428000000000002E-2</v>
      </c>
      <c r="E1454" s="69">
        <v>9.9837999999999996E-2</v>
      </c>
      <c r="L1454">
        <f t="shared" si="60"/>
        <v>6.1620000000000095E-3</v>
      </c>
      <c r="R1454">
        <f t="shared" si="61"/>
        <v>0.17884220304568532</v>
      </c>
    </row>
    <row r="1455" spans="2:18">
      <c r="B1455" s="69">
        <v>-2.0247999999999999E-2</v>
      </c>
      <c r="E1455" s="69">
        <v>9.9857000000000001E-2</v>
      </c>
      <c r="L1455">
        <f t="shared" si="60"/>
        <v>6.1430000000000044E-3</v>
      </c>
      <c r="R1455">
        <f t="shared" si="61"/>
        <v>0.1788232030456853</v>
      </c>
    </row>
    <row r="1456" spans="2:18">
      <c r="B1456" s="69">
        <v>-2.0067000000000002E-2</v>
      </c>
      <c r="E1456" s="69">
        <v>9.9876999999999994E-2</v>
      </c>
      <c r="L1456">
        <f t="shared" si="60"/>
        <v>6.1230000000000121E-3</v>
      </c>
      <c r="R1456">
        <f t="shared" si="61"/>
        <v>0.17880320304568531</v>
      </c>
    </row>
    <row r="1457" spans="2:18">
      <c r="B1457" s="69">
        <v>-1.9886999999999998E-2</v>
      </c>
      <c r="E1457" s="69">
        <v>9.9897E-2</v>
      </c>
      <c r="L1457">
        <f t="shared" si="60"/>
        <v>6.103000000000006E-3</v>
      </c>
      <c r="R1457">
        <f t="shared" si="61"/>
        <v>0.17878320304568529</v>
      </c>
    </row>
    <row r="1458" spans="2:18">
      <c r="B1458" s="69">
        <v>-1.9706999999999999E-2</v>
      </c>
      <c r="E1458" s="69">
        <v>9.9917000000000006E-2</v>
      </c>
      <c r="L1458">
        <f t="shared" si="60"/>
        <v>6.0829999999999999E-3</v>
      </c>
      <c r="R1458">
        <f t="shared" si="61"/>
        <v>0.1787632030456853</v>
      </c>
    </row>
    <row r="1459" spans="2:18">
      <c r="B1459" s="69">
        <v>-1.9528E-2</v>
      </c>
      <c r="E1459" s="69">
        <v>9.9937999999999999E-2</v>
      </c>
      <c r="L1459">
        <f t="shared" si="60"/>
        <v>6.0620000000000066E-3</v>
      </c>
      <c r="R1459">
        <f t="shared" si="61"/>
        <v>0.17874220304568531</v>
      </c>
    </row>
    <row r="1460" spans="2:18">
      <c r="B1460" s="69">
        <v>-1.9349000000000002E-2</v>
      </c>
      <c r="E1460" s="69">
        <v>9.9958000000000005E-2</v>
      </c>
      <c r="L1460">
        <f t="shared" si="60"/>
        <v>6.0420000000000005E-3</v>
      </c>
      <c r="R1460">
        <f t="shared" si="61"/>
        <v>0.17872220304568531</v>
      </c>
    </row>
    <row r="1461" spans="2:18">
      <c r="B1461" s="69">
        <v>-1.917E-2</v>
      </c>
      <c r="E1461" s="69">
        <v>9.9977999999999997E-2</v>
      </c>
      <c r="L1461">
        <f t="shared" si="60"/>
        <v>6.0220000000000082E-3</v>
      </c>
      <c r="R1461">
        <f t="shared" si="61"/>
        <v>0.17870220304568529</v>
      </c>
    </row>
    <row r="1462" spans="2:18">
      <c r="B1462" s="69">
        <v>-1.8991999999999998E-2</v>
      </c>
      <c r="E1462" s="69">
        <v>9.9999000000000005E-2</v>
      </c>
      <c r="L1462">
        <f t="shared" si="60"/>
        <v>6.0010000000000011E-3</v>
      </c>
      <c r="R1462">
        <f t="shared" si="61"/>
        <v>0.1786812030456853</v>
      </c>
    </row>
    <row r="1463" spans="2:18">
      <c r="B1463" s="69">
        <v>-1.8814000000000001E-2</v>
      </c>
      <c r="E1463" s="69">
        <v>0.100019</v>
      </c>
      <c r="L1463">
        <f t="shared" si="60"/>
        <v>5.9810000000000089E-3</v>
      </c>
      <c r="R1463">
        <f t="shared" si="61"/>
        <v>0.17866120304568531</v>
      </c>
    </row>
    <row r="1464" spans="2:18">
      <c r="B1464" s="69">
        <v>-1.8636E-2</v>
      </c>
      <c r="E1464" s="69">
        <v>0.10004</v>
      </c>
      <c r="L1464">
        <f t="shared" si="60"/>
        <v>5.9600000000000018E-3</v>
      </c>
      <c r="R1464">
        <f t="shared" si="61"/>
        <v>0.17864020304568529</v>
      </c>
    </row>
    <row r="1465" spans="2:18">
      <c r="B1465" s="69">
        <v>-1.8459E-2</v>
      </c>
      <c r="E1465" s="69">
        <v>0.10006</v>
      </c>
      <c r="L1465">
        <f t="shared" si="60"/>
        <v>5.9400000000000095E-3</v>
      </c>
      <c r="R1465">
        <f t="shared" si="61"/>
        <v>0.17862020304568532</v>
      </c>
    </row>
    <row r="1466" spans="2:18">
      <c r="B1466" s="69">
        <v>-1.8282E-2</v>
      </c>
      <c r="E1466" s="69">
        <v>0.10008</v>
      </c>
      <c r="L1466">
        <f t="shared" si="60"/>
        <v>5.9200000000000034E-3</v>
      </c>
      <c r="R1466">
        <f t="shared" si="61"/>
        <v>0.1786002030456853</v>
      </c>
    </row>
    <row r="1467" spans="2:18">
      <c r="B1467" s="69">
        <v>-1.8105E-2</v>
      </c>
      <c r="E1467" s="69">
        <v>0.10009999999999999</v>
      </c>
      <c r="L1467">
        <f t="shared" si="60"/>
        <v>5.9000000000000111E-3</v>
      </c>
      <c r="R1467">
        <f t="shared" si="61"/>
        <v>0.17858020304568531</v>
      </c>
    </row>
    <row r="1468" spans="2:18">
      <c r="B1468" s="69">
        <v>-1.7929E-2</v>
      </c>
      <c r="E1468" s="69">
        <v>0.10012</v>
      </c>
      <c r="L1468">
        <f t="shared" si="60"/>
        <v>5.880000000000005E-3</v>
      </c>
      <c r="R1468">
        <f t="shared" si="61"/>
        <v>0.17856020304568532</v>
      </c>
    </row>
    <row r="1469" spans="2:18">
      <c r="B1469" s="69">
        <v>-1.7753999999999999E-2</v>
      </c>
      <c r="E1469" s="69">
        <v>0.10014000000000001</v>
      </c>
      <c r="L1469">
        <f t="shared" si="60"/>
        <v>5.8599999999999989E-3</v>
      </c>
      <c r="R1469">
        <f t="shared" si="61"/>
        <v>0.1785402030456853</v>
      </c>
    </row>
    <row r="1470" spans="2:18">
      <c r="B1470" s="69">
        <v>-1.7578E-2</v>
      </c>
      <c r="E1470" s="69">
        <v>0.10016</v>
      </c>
      <c r="L1470">
        <f t="shared" si="60"/>
        <v>5.8400000000000066E-3</v>
      </c>
      <c r="R1470">
        <f t="shared" si="61"/>
        <v>0.17852020304568531</v>
      </c>
    </row>
    <row r="1471" spans="2:18">
      <c r="B1471" s="69">
        <v>-1.7402999999999998E-2</v>
      </c>
      <c r="E1471" s="69">
        <v>0.100179</v>
      </c>
      <c r="L1471">
        <f t="shared" si="60"/>
        <v>5.8210000000000015E-3</v>
      </c>
      <c r="R1471">
        <f t="shared" si="61"/>
        <v>0.17850120304568529</v>
      </c>
    </row>
    <row r="1472" spans="2:18">
      <c r="B1472" s="69">
        <v>-1.7229000000000001E-2</v>
      </c>
      <c r="E1472" s="69">
        <v>0.100199</v>
      </c>
      <c r="L1472">
        <f t="shared" si="60"/>
        <v>5.8010000000000093E-3</v>
      </c>
      <c r="R1472">
        <f t="shared" si="61"/>
        <v>0.17848120304568532</v>
      </c>
    </row>
    <row r="1473" spans="2:18">
      <c r="B1473" s="69">
        <v>-1.7054E-2</v>
      </c>
      <c r="E1473" s="69">
        <v>0.100218</v>
      </c>
      <c r="L1473">
        <f t="shared" si="60"/>
        <v>5.7820000000000042E-3</v>
      </c>
      <c r="R1473">
        <f t="shared" si="61"/>
        <v>0.1784622030456853</v>
      </c>
    </row>
    <row r="1474" spans="2:18">
      <c r="B1474" s="69">
        <v>-1.6881E-2</v>
      </c>
      <c r="E1474" s="69">
        <v>0.10023600000000001</v>
      </c>
      <c r="L1474">
        <f t="shared" si="60"/>
        <v>5.764E-3</v>
      </c>
      <c r="R1474">
        <f t="shared" si="61"/>
        <v>0.17844420304568531</v>
      </c>
    </row>
    <row r="1475" spans="2:18">
      <c r="B1475" s="69">
        <v>-1.6707E-2</v>
      </c>
      <c r="E1475" s="69">
        <v>0.100255</v>
      </c>
      <c r="L1475">
        <f t="shared" si="60"/>
        <v>5.7450000000000088E-3</v>
      </c>
      <c r="R1475">
        <f t="shared" si="61"/>
        <v>0.17842520304568532</v>
      </c>
    </row>
    <row r="1476" spans="2:18">
      <c r="B1476" s="69">
        <v>-1.6534E-2</v>
      </c>
      <c r="E1476" s="69">
        <v>0.100273</v>
      </c>
      <c r="L1476">
        <f t="shared" si="60"/>
        <v>5.7270000000000047E-3</v>
      </c>
      <c r="R1476">
        <f t="shared" si="61"/>
        <v>0.1784072030456853</v>
      </c>
    </row>
    <row r="1477" spans="2:18">
      <c r="B1477" s="69">
        <v>-1.6362000000000002E-2</v>
      </c>
      <c r="E1477" s="69">
        <v>0.10029100000000001</v>
      </c>
      <c r="L1477">
        <f t="shared" si="60"/>
        <v>5.7090000000000005E-3</v>
      </c>
      <c r="R1477">
        <f t="shared" si="61"/>
        <v>0.17838920304568529</v>
      </c>
    </row>
    <row r="1478" spans="2:18">
      <c r="B1478" s="69">
        <v>-1.619E-2</v>
      </c>
      <c r="E1478" s="69">
        <v>0.10030799999999999</v>
      </c>
      <c r="L1478">
        <f t="shared" si="60"/>
        <v>5.6920000000000113E-3</v>
      </c>
      <c r="R1478">
        <f t="shared" si="61"/>
        <v>0.1783722030456853</v>
      </c>
    </row>
    <row r="1479" spans="2:18">
      <c r="B1479" s="69">
        <v>-1.6018000000000001E-2</v>
      </c>
      <c r="E1479" s="69">
        <v>0.100325</v>
      </c>
      <c r="L1479">
        <f t="shared" si="60"/>
        <v>5.6750000000000082E-3</v>
      </c>
      <c r="R1479">
        <f t="shared" si="61"/>
        <v>0.17835520304568531</v>
      </c>
    </row>
    <row r="1480" spans="2:18">
      <c r="B1480" s="69">
        <v>-1.5847E-2</v>
      </c>
      <c r="E1480" s="69">
        <v>0.100341</v>
      </c>
      <c r="L1480">
        <f t="shared" si="60"/>
        <v>5.659000000000006E-3</v>
      </c>
      <c r="R1480">
        <f t="shared" si="61"/>
        <v>0.17833920304568529</v>
      </c>
    </row>
    <row r="1481" spans="2:18">
      <c r="B1481" s="69">
        <v>-1.5675999999999999E-2</v>
      </c>
      <c r="E1481" s="69">
        <v>0.100357</v>
      </c>
      <c r="L1481">
        <f t="shared" si="60"/>
        <v>5.6430000000000039E-3</v>
      </c>
      <c r="R1481">
        <f t="shared" si="61"/>
        <v>0.1783232030456853</v>
      </c>
    </row>
    <row r="1482" spans="2:18">
      <c r="B1482" s="69">
        <v>-1.5505E-2</v>
      </c>
      <c r="E1482" s="69">
        <v>0.100373</v>
      </c>
      <c r="L1482">
        <f t="shared" si="60"/>
        <v>5.6270000000000018E-3</v>
      </c>
      <c r="R1482">
        <f t="shared" si="61"/>
        <v>0.17830720304568531</v>
      </c>
    </row>
    <row r="1483" spans="2:18">
      <c r="B1483" s="69">
        <v>-1.5335E-2</v>
      </c>
      <c r="E1483" s="69">
        <v>0.10038800000000001</v>
      </c>
      <c r="L1483">
        <f t="shared" si="60"/>
        <v>5.6120000000000007E-3</v>
      </c>
      <c r="R1483">
        <f t="shared" si="61"/>
        <v>0.1782922030456853</v>
      </c>
    </row>
    <row r="1484" spans="2:18">
      <c r="B1484" s="69">
        <v>-1.5166000000000001E-2</v>
      </c>
      <c r="E1484" s="69">
        <v>0.10040200000000001</v>
      </c>
      <c r="L1484">
        <f t="shared" si="60"/>
        <v>5.5980000000000005E-3</v>
      </c>
      <c r="R1484">
        <f t="shared" si="61"/>
        <v>0.17827820304568531</v>
      </c>
    </row>
    <row r="1485" spans="2:18">
      <c r="B1485" s="69">
        <v>-1.4997E-2</v>
      </c>
      <c r="E1485" s="69">
        <v>0.10041600000000001</v>
      </c>
      <c r="L1485">
        <f t="shared" si="60"/>
        <v>5.5840000000000004E-3</v>
      </c>
      <c r="R1485">
        <f t="shared" si="61"/>
        <v>0.1782642030456853</v>
      </c>
    </row>
    <row r="1486" spans="2:18">
      <c r="B1486" s="69">
        <v>-1.4827999999999999E-2</v>
      </c>
      <c r="E1486" s="69">
        <v>0.10043000000000001</v>
      </c>
      <c r="L1486">
        <f t="shared" si="60"/>
        <v>5.5700000000000003E-3</v>
      </c>
      <c r="R1486">
        <f t="shared" si="61"/>
        <v>0.17825020304568528</v>
      </c>
    </row>
    <row r="1487" spans="2:18">
      <c r="B1487" s="69">
        <v>-1.4659999999999999E-2</v>
      </c>
      <c r="E1487" s="69">
        <v>0.100442</v>
      </c>
      <c r="L1487">
        <f t="shared" si="60"/>
        <v>5.5580000000000022E-3</v>
      </c>
      <c r="R1487">
        <f t="shared" si="61"/>
        <v>0.1782382030456853</v>
      </c>
    </row>
    <row r="1488" spans="2:18">
      <c r="B1488" s="69">
        <v>-1.4492E-2</v>
      </c>
      <c r="E1488" s="69">
        <v>0.100454</v>
      </c>
      <c r="L1488">
        <f t="shared" si="60"/>
        <v>5.5460000000000041E-3</v>
      </c>
      <c r="R1488">
        <f t="shared" si="61"/>
        <v>0.17822620304568532</v>
      </c>
    </row>
    <row r="1489" spans="2:18">
      <c r="B1489" s="69">
        <v>-1.4324E-2</v>
      </c>
      <c r="E1489" s="69">
        <v>0.100466</v>
      </c>
      <c r="L1489">
        <f t="shared" si="60"/>
        <v>5.5340000000000059E-3</v>
      </c>
      <c r="R1489">
        <f t="shared" si="61"/>
        <v>0.1782142030456853</v>
      </c>
    </row>
    <row r="1490" spans="2:18">
      <c r="B1490" s="69">
        <v>-1.4156999999999999E-2</v>
      </c>
      <c r="E1490" s="69">
        <v>0.100477</v>
      </c>
      <c r="L1490">
        <f t="shared" si="60"/>
        <v>5.5230000000000088E-3</v>
      </c>
      <c r="R1490">
        <f t="shared" si="61"/>
        <v>0.17820320304568532</v>
      </c>
    </row>
    <row r="1491" spans="2:18">
      <c r="B1491" s="69">
        <v>-1.3991E-2</v>
      </c>
      <c r="E1491" s="69">
        <v>0.10048700000000001</v>
      </c>
      <c r="L1491">
        <f t="shared" si="60"/>
        <v>5.5129999999999988E-3</v>
      </c>
      <c r="R1491">
        <f t="shared" si="61"/>
        <v>0.17819320304568531</v>
      </c>
    </row>
    <row r="1492" spans="2:18">
      <c r="B1492" s="69">
        <v>-1.3823999999999999E-2</v>
      </c>
      <c r="E1492" s="69">
        <v>0.100496</v>
      </c>
      <c r="L1492">
        <f t="shared" si="60"/>
        <v>5.5040000000000037E-3</v>
      </c>
      <c r="R1492">
        <f t="shared" si="61"/>
        <v>0.1781842030456853</v>
      </c>
    </row>
    <row r="1493" spans="2:18">
      <c r="B1493" s="69">
        <v>-1.3658999999999999E-2</v>
      </c>
      <c r="E1493" s="69">
        <v>0.100505</v>
      </c>
      <c r="L1493">
        <f t="shared" si="60"/>
        <v>5.4950000000000086E-3</v>
      </c>
      <c r="R1493">
        <f t="shared" si="61"/>
        <v>0.17817520304568529</v>
      </c>
    </row>
    <row r="1494" spans="2:18">
      <c r="B1494" s="69">
        <v>-1.3493E-2</v>
      </c>
      <c r="E1494" s="69">
        <v>0.10051300000000001</v>
      </c>
      <c r="L1494">
        <f t="shared" si="60"/>
        <v>5.4870000000000006E-3</v>
      </c>
      <c r="R1494">
        <f t="shared" si="61"/>
        <v>0.17816720304568529</v>
      </c>
    </row>
    <row r="1495" spans="2:18">
      <c r="B1495" s="69">
        <v>-1.3328E-2</v>
      </c>
      <c r="E1495" s="69">
        <v>0.10052</v>
      </c>
      <c r="L1495">
        <f t="shared" ref="L1495:L1558" si="62">$L$458-E1495+$L$457</f>
        <v>5.4800000000000074E-3</v>
      </c>
      <c r="R1495">
        <f t="shared" si="61"/>
        <v>0.17816020304568531</v>
      </c>
    </row>
    <row r="1496" spans="2:18">
      <c r="B1496" s="69">
        <v>-1.3164E-2</v>
      </c>
      <c r="E1496" s="69">
        <v>0.10052700000000001</v>
      </c>
      <c r="L1496">
        <f t="shared" si="62"/>
        <v>5.4730000000000004E-3</v>
      </c>
      <c r="R1496">
        <f t="shared" ref="R1496:R1559" si="63">$R$458-E1496+$R$457</f>
        <v>0.1781532030456853</v>
      </c>
    </row>
    <row r="1497" spans="2:18">
      <c r="B1497" s="69">
        <v>-1.2999999999999999E-2</v>
      </c>
      <c r="E1497" s="69">
        <v>0.100532</v>
      </c>
      <c r="L1497">
        <f t="shared" si="62"/>
        <v>5.4680000000000093E-3</v>
      </c>
      <c r="R1497">
        <f t="shared" si="63"/>
        <v>0.17814820304568529</v>
      </c>
    </row>
    <row r="1498" spans="2:18">
      <c r="B1498" s="69">
        <v>-1.2836E-2</v>
      </c>
      <c r="E1498" s="69">
        <v>0.100537</v>
      </c>
      <c r="L1498">
        <f t="shared" si="62"/>
        <v>5.4630000000000043E-3</v>
      </c>
      <c r="R1498">
        <f t="shared" si="63"/>
        <v>0.17814320304568532</v>
      </c>
    </row>
    <row r="1499" spans="2:18">
      <c r="B1499" s="69">
        <v>-1.2673E-2</v>
      </c>
      <c r="E1499" s="69">
        <v>0.10054100000000001</v>
      </c>
      <c r="L1499">
        <f t="shared" si="62"/>
        <v>5.4590000000000003E-3</v>
      </c>
      <c r="R1499">
        <f t="shared" si="63"/>
        <v>0.17813920304568531</v>
      </c>
    </row>
    <row r="1500" spans="2:18">
      <c r="B1500" s="69">
        <v>-1.251E-2</v>
      </c>
      <c r="E1500" s="69">
        <v>0.100545</v>
      </c>
      <c r="L1500">
        <f t="shared" si="62"/>
        <v>5.4550000000000102E-3</v>
      </c>
      <c r="R1500">
        <f t="shared" si="63"/>
        <v>0.17813520304568531</v>
      </c>
    </row>
    <row r="1501" spans="2:18">
      <c r="B1501" s="69">
        <v>-1.2348E-2</v>
      </c>
      <c r="E1501" s="69">
        <v>0.100547</v>
      </c>
      <c r="L1501">
        <f t="shared" si="62"/>
        <v>5.4530000000000082E-3</v>
      </c>
      <c r="R1501">
        <f t="shared" si="63"/>
        <v>0.17813320304568531</v>
      </c>
    </row>
    <row r="1502" spans="2:18">
      <c r="B1502" s="69">
        <v>-1.2186000000000001E-2</v>
      </c>
      <c r="E1502" s="69">
        <v>0.100549</v>
      </c>
      <c r="L1502">
        <f t="shared" si="62"/>
        <v>5.4510000000000062E-3</v>
      </c>
      <c r="R1502">
        <f t="shared" si="63"/>
        <v>0.1781312030456853</v>
      </c>
    </row>
    <row r="1503" spans="2:18">
      <c r="B1503" s="69">
        <v>-1.2024E-2</v>
      </c>
      <c r="E1503" s="69">
        <v>0.10055</v>
      </c>
      <c r="L1503">
        <f t="shared" si="62"/>
        <v>5.4500000000000052E-3</v>
      </c>
      <c r="R1503">
        <f t="shared" si="63"/>
        <v>0.1781302030456853</v>
      </c>
    </row>
    <row r="1504" spans="2:18">
      <c r="B1504" s="69">
        <v>-1.1863E-2</v>
      </c>
      <c r="E1504" s="69">
        <v>0.10055</v>
      </c>
      <c r="L1504">
        <f t="shared" si="62"/>
        <v>5.4500000000000052E-3</v>
      </c>
      <c r="R1504">
        <f t="shared" si="63"/>
        <v>0.1781302030456853</v>
      </c>
    </row>
    <row r="1505" spans="2:18">
      <c r="B1505" s="69">
        <v>-1.1703E-2</v>
      </c>
      <c r="E1505" s="69">
        <v>0.100549</v>
      </c>
      <c r="L1505">
        <f t="shared" si="62"/>
        <v>5.4510000000000062E-3</v>
      </c>
      <c r="R1505">
        <f t="shared" si="63"/>
        <v>0.1781312030456853</v>
      </c>
    </row>
    <row r="1506" spans="2:18">
      <c r="B1506" s="69">
        <v>-1.1542E-2</v>
      </c>
      <c r="E1506" s="69">
        <v>0.100548</v>
      </c>
      <c r="L1506">
        <f t="shared" si="62"/>
        <v>5.4520000000000072E-3</v>
      </c>
      <c r="R1506">
        <f t="shared" si="63"/>
        <v>0.17813220304568531</v>
      </c>
    </row>
    <row r="1507" spans="2:18">
      <c r="B1507" s="69">
        <v>-1.1382E-2</v>
      </c>
      <c r="E1507" s="69">
        <v>0.100545</v>
      </c>
      <c r="L1507">
        <f t="shared" si="62"/>
        <v>5.4550000000000102E-3</v>
      </c>
      <c r="R1507">
        <f t="shared" si="63"/>
        <v>0.17813520304568531</v>
      </c>
    </row>
    <row r="1508" spans="2:18">
      <c r="B1508" s="69">
        <v>-1.1223E-2</v>
      </c>
      <c r="E1508" s="69">
        <v>0.10054200000000001</v>
      </c>
      <c r="L1508">
        <f t="shared" si="62"/>
        <v>5.4579999999999993E-3</v>
      </c>
      <c r="R1508">
        <f t="shared" si="63"/>
        <v>0.17813820304568528</v>
      </c>
    </row>
    <row r="1509" spans="2:18">
      <c r="B1509" s="69">
        <v>-1.1063999999999999E-2</v>
      </c>
      <c r="E1509" s="69">
        <v>0.100538</v>
      </c>
      <c r="L1509">
        <f t="shared" si="62"/>
        <v>5.4620000000000033E-3</v>
      </c>
      <c r="R1509">
        <f t="shared" si="63"/>
        <v>0.17814220304568529</v>
      </c>
    </row>
    <row r="1510" spans="2:18">
      <c r="B1510" s="69">
        <v>-1.0905E-2</v>
      </c>
      <c r="E1510" s="69">
        <v>0.100533</v>
      </c>
      <c r="L1510">
        <f t="shared" si="62"/>
        <v>5.4670000000000083E-3</v>
      </c>
      <c r="R1510">
        <f t="shared" si="63"/>
        <v>0.17814720304568532</v>
      </c>
    </row>
    <row r="1511" spans="2:18">
      <c r="B1511" s="69">
        <v>-1.0747E-2</v>
      </c>
      <c r="E1511" s="69">
        <v>0.10052700000000001</v>
      </c>
      <c r="L1511">
        <f t="shared" si="62"/>
        <v>5.4730000000000004E-3</v>
      </c>
      <c r="R1511">
        <f t="shared" si="63"/>
        <v>0.1781532030456853</v>
      </c>
    </row>
    <row r="1512" spans="2:18">
      <c r="B1512" s="69">
        <v>-1.0588999999999999E-2</v>
      </c>
      <c r="E1512" s="69">
        <v>0.10052</v>
      </c>
      <c r="L1512">
        <f t="shared" si="62"/>
        <v>5.4800000000000074E-3</v>
      </c>
      <c r="R1512">
        <f t="shared" si="63"/>
        <v>0.17816020304568531</v>
      </c>
    </row>
    <row r="1513" spans="2:18">
      <c r="B1513" s="69">
        <v>-1.0430999999999999E-2</v>
      </c>
      <c r="E1513" s="69">
        <v>0.10051300000000001</v>
      </c>
      <c r="L1513">
        <f t="shared" si="62"/>
        <v>5.4870000000000006E-3</v>
      </c>
      <c r="R1513">
        <f t="shared" si="63"/>
        <v>0.17816720304568529</v>
      </c>
    </row>
    <row r="1514" spans="2:18">
      <c r="B1514" s="69">
        <v>-1.0274E-2</v>
      </c>
      <c r="E1514" s="69">
        <v>0.100505</v>
      </c>
      <c r="L1514">
        <f t="shared" si="62"/>
        <v>5.4950000000000086E-3</v>
      </c>
      <c r="R1514">
        <f t="shared" si="63"/>
        <v>0.17817520304568529</v>
      </c>
    </row>
    <row r="1515" spans="2:18">
      <c r="B1515" s="69">
        <v>-1.0118E-2</v>
      </c>
      <c r="E1515" s="69">
        <v>0.100496</v>
      </c>
      <c r="L1515">
        <f t="shared" si="62"/>
        <v>5.5040000000000037E-3</v>
      </c>
      <c r="R1515">
        <f t="shared" si="63"/>
        <v>0.1781842030456853</v>
      </c>
    </row>
    <row r="1516" spans="2:18">
      <c r="B1516" s="69">
        <v>-9.9609999999999994E-3</v>
      </c>
      <c r="E1516" s="69">
        <v>0.10048600000000001</v>
      </c>
      <c r="L1516">
        <f t="shared" si="62"/>
        <v>5.5139999999999998E-3</v>
      </c>
      <c r="R1516">
        <f t="shared" si="63"/>
        <v>0.17819420304568528</v>
      </c>
    </row>
    <row r="1517" spans="2:18">
      <c r="B1517" s="69">
        <v>-9.8049999999999995E-3</v>
      </c>
      <c r="E1517" s="69">
        <v>0.100476</v>
      </c>
      <c r="L1517">
        <f t="shared" si="62"/>
        <v>5.5240000000000098E-3</v>
      </c>
      <c r="R1517">
        <f t="shared" si="63"/>
        <v>0.17820420304568529</v>
      </c>
    </row>
    <row r="1518" spans="2:18">
      <c r="B1518" s="69">
        <v>-9.6500000000000006E-3</v>
      </c>
      <c r="E1518" s="69">
        <v>0.100464</v>
      </c>
      <c r="L1518">
        <f t="shared" si="62"/>
        <v>5.5360000000000079E-3</v>
      </c>
      <c r="R1518">
        <f t="shared" si="63"/>
        <v>0.17821620304568531</v>
      </c>
    </row>
    <row r="1519" spans="2:18">
      <c r="B1519" s="69">
        <v>-9.4940000000000007E-3</v>
      </c>
      <c r="E1519" s="69">
        <v>0.100452</v>
      </c>
      <c r="L1519">
        <f t="shared" si="62"/>
        <v>5.5480000000000061E-3</v>
      </c>
      <c r="R1519">
        <f t="shared" si="63"/>
        <v>0.17822820304568532</v>
      </c>
    </row>
    <row r="1520" spans="2:18">
      <c r="B1520" s="69">
        <v>-9.3399999999999993E-3</v>
      </c>
      <c r="E1520" s="69">
        <v>0.10044</v>
      </c>
      <c r="L1520">
        <f t="shared" si="62"/>
        <v>5.5600000000000042E-3</v>
      </c>
      <c r="R1520">
        <f t="shared" si="63"/>
        <v>0.1782402030456853</v>
      </c>
    </row>
    <row r="1521" spans="2:18">
      <c r="B1521" s="69">
        <v>-9.1850000000000005E-3</v>
      </c>
      <c r="E1521" s="69">
        <v>0.100426</v>
      </c>
      <c r="L1521">
        <f t="shared" si="62"/>
        <v>5.5740000000000043E-3</v>
      </c>
      <c r="R1521">
        <f t="shared" si="63"/>
        <v>0.17825420304568529</v>
      </c>
    </row>
    <row r="1522" spans="2:18">
      <c r="B1522" s="69">
        <v>-9.0310000000000008E-3</v>
      </c>
      <c r="E1522" s="69">
        <v>0.100412</v>
      </c>
      <c r="L1522">
        <f t="shared" si="62"/>
        <v>5.5880000000000044E-3</v>
      </c>
      <c r="R1522">
        <f t="shared" si="63"/>
        <v>0.1782682030456853</v>
      </c>
    </row>
    <row r="1523" spans="2:18">
      <c r="B1523" s="69">
        <v>-8.8769999999999995E-3</v>
      </c>
      <c r="E1523" s="69">
        <v>0.100398</v>
      </c>
      <c r="L1523">
        <f t="shared" si="62"/>
        <v>5.6020000000000045E-3</v>
      </c>
      <c r="R1523">
        <f t="shared" si="63"/>
        <v>0.17828220304568532</v>
      </c>
    </row>
    <row r="1524" spans="2:18">
      <c r="B1524" s="69">
        <v>-8.7240000000000009E-3</v>
      </c>
      <c r="E1524" s="69">
        <v>0.100382</v>
      </c>
      <c r="L1524">
        <f t="shared" si="62"/>
        <v>5.6180000000000067E-3</v>
      </c>
      <c r="R1524">
        <f t="shared" si="63"/>
        <v>0.17829820304568531</v>
      </c>
    </row>
    <row r="1525" spans="2:18">
      <c r="B1525" s="69">
        <v>-8.5710000000000005E-3</v>
      </c>
      <c r="E1525" s="69">
        <v>0.100366</v>
      </c>
      <c r="L1525">
        <f t="shared" si="62"/>
        <v>5.6340000000000088E-3</v>
      </c>
      <c r="R1525">
        <f t="shared" si="63"/>
        <v>0.17831420304568529</v>
      </c>
    </row>
    <row r="1526" spans="2:18">
      <c r="B1526" s="69">
        <v>-8.4180000000000001E-3</v>
      </c>
      <c r="E1526" s="69">
        <v>0.10034999999999999</v>
      </c>
      <c r="L1526">
        <f t="shared" si="62"/>
        <v>5.6500000000000109E-3</v>
      </c>
      <c r="R1526">
        <f t="shared" si="63"/>
        <v>0.17833020304568531</v>
      </c>
    </row>
    <row r="1527" spans="2:18">
      <c r="B1527" s="69">
        <v>-8.2660000000000008E-3</v>
      </c>
      <c r="E1527" s="69">
        <v>0.100332</v>
      </c>
      <c r="L1527">
        <f t="shared" si="62"/>
        <v>5.6680000000000012E-3</v>
      </c>
      <c r="R1527">
        <f t="shared" si="63"/>
        <v>0.1783482030456853</v>
      </c>
    </row>
    <row r="1528" spans="2:18">
      <c r="B1528" s="69">
        <v>-8.1139999999999997E-3</v>
      </c>
      <c r="E1528" s="69">
        <v>0.100315</v>
      </c>
      <c r="L1528">
        <f t="shared" si="62"/>
        <v>5.6850000000000043E-3</v>
      </c>
      <c r="R1528">
        <f t="shared" si="63"/>
        <v>0.17836520304568532</v>
      </c>
    </row>
    <row r="1529" spans="2:18">
      <c r="B1529" s="69">
        <v>-7.9620000000000003E-3</v>
      </c>
      <c r="E1529" s="69">
        <v>0.100297</v>
      </c>
      <c r="L1529">
        <f t="shared" si="62"/>
        <v>5.7030000000000084E-3</v>
      </c>
      <c r="R1529">
        <f t="shared" si="63"/>
        <v>0.17838320304568531</v>
      </c>
    </row>
    <row r="1530" spans="2:18">
      <c r="B1530" s="69">
        <v>-7.8100000000000001E-3</v>
      </c>
      <c r="E1530" s="69">
        <v>0.10027800000000001</v>
      </c>
      <c r="L1530">
        <f t="shared" si="62"/>
        <v>5.7219999999999997E-3</v>
      </c>
      <c r="R1530">
        <f t="shared" si="63"/>
        <v>0.1784022030456853</v>
      </c>
    </row>
    <row r="1531" spans="2:18">
      <c r="B1531" s="69">
        <v>-7.659E-3</v>
      </c>
      <c r="E1531" s="69">
        <v>0.100259</v>
      </c>
      <c r="L1531">
        <f t="shared" si="62"/>
        <v>5.7410000000000048E-3</v>
      </c>
      <c r="R1531">
        <f t="shared" si="63"/>
        <v>0.17842120304568532</v>
      </c>
    </row>
    <row r="1532" spans="2:18">
      <c r="B1532" s="69">
        <v>-7.509E-3</v>
      </c>
      <c r="E1532" s="69">
        <v>0.10023899999999999</v>
      </c>
      <c r="L1532">
        <f t="shared" si="62"/>
        <v>5.7610000000000109E-3</v>
      </c>
      <c r="R1532">
        <f t="shared" si="63"/>
        <v>0.17844120304568531</v>
      </c>
    </row>
    <row r="1533" spans="2:18">
      <c r="B1533" s="69">
        <v>-7.358E-3</v>
      </c>
      <c r="E1533" s="69">
        <v>0.100219</v>
      </c>
      <c r="L1533">
        <f t="shared" si="62"/>
        <v>5.7810000000000032E-3</v>
      </c>
      <c r="R1533">
        <f t="shared" si="63"/>
        <v>0.1784612030456853</v>
      </c>
    </row>
    <row r="1534" spans="2:18">
      <c r="B1534" s="69">
        <v>-7.208E-3</v>
      </c>
      <c r="E1534" s="69">
        <v>0.100199</v>
      </c>
      <c r="L1534">
        <f t="shared" si="62"/>
        <v>5.8010000000000093E-3</v>
      </c>
      <c r="R1534">
        <f t="shared" si="63"/>
        <v>0.17848120304568532</v>
      </c>
    </row>
    <row r="1535" spans="2:18">
      <c r="B1535" s="69">
        <v>-7.058E-3</v>
      </c>
      <c r="E1535" s="69">
        <v>0.100178</v>
      </c>
      <c r="L1535">
        <f t="shared" si="62"/>
        <v>5.8220000000000025E-3</v>
      </c>
      <c r="R1535">
        <f t="shared" si="63"/>
        <v>0.17850220304568531</v>
      </c>
    </row>
    <row r="1536" spans="2:18">
      <c r="B1536" s="69">
        <v>-6.9090000000000002E-3</v>
      </c>
      <c r="E1536" s="69">
        <v>0.100158</v>
      </c>
      <c r="L1536">
        <f t="shared" si="62"/>
        <v>5.8420000000000086E-3</v>
      </c>
      <c r="R1536">
        <f t="shared" si="63"/>
        <v>0.17852220304568531</v>
      </c>
    </row>
    <row r="1537" spans="2:18">
      <c r="B1537" s="69">
        <v>-6.7590000000000003E-3</v>
      </c>
      <c r="E1537" s="69">
        <v>0.100136</v>
      </c>
      <c r="L1537">
        <f t="shared" si="62"/>
        <v>5.8640000000000029E-3</v>
      </c>
      <c r="R1537">
        <f t="shared" si="63"/>
        <v>0.1785442030456853</v>
      </c>
    </row>
    <row r="1538" spans="2:18">
      <c r="B1538" s="69">
        <v>-6.6100000000000004E-3</v>
      </c>
      <c r="E1538" s="69">
        <v>0.100115</v>
      </c>
      <c r="L1538">
        <f t="shared" si="62"/>
        <v>5.88500000000001E-3</v>
      </c>
      <c r="R1538">
        <f t="shared" si="63"/>
        <v>0.17856520304568529</v>
      </c>
    </row>
    <row r="1539" spans="2:18">
      <c r="B1539" s="69">
        <v>-6.4619999999999999E-3</v>
      </c>
      <c r="E1539" s="69">
        <v>0.100093</v>
      </c>
      <c r="L1539">
        <f t="shared" si="62"/>
        <v>5.9070000000000043E-3</v>
      </c>
      <c r="R1539">
        <f t="shared" si="63"/>
        <v>0.17858720304568532</v>
      </c>
    </row>
    <row r="1540" spans="2:18">
      <c r="B1540" s="69">
        <v>-6.313E-3</v>
      </c>
      <c r="E1540" s="69">
        <v>0.10007199999999999</v>
      </c>
      <c r="L1540">
        <f t="shared" si="62"/>
        <v>5.9280000000000114E-3</v>
      </c>
      <c r="R1540">
        <f t="shared" si="63"/>
        <v>0.17860820304568531</v>
      </c>
    </row>
    <row r="1541" spans="2:18">
      <c r="B1541" s="69">
        <v>-6.1650000000000003E-3</v>
      </c>
      <c r="E1541" s="69">
        <v>0.10005</v>
      </c>
      <c r="L1541">
        <f t="shared" si="62"/>
        <v>5.9500000000000056E-3</v>
      </c>
      <c r="R1541">
        <f t="shared" si="63"/>
        <v>0.1786302030456853</v>
      </c>
    </row>
    <row r="1542" spans="2:18">
      <c r="B1542" s="69">
        <v>-6.0169999999999998E-3</v>
      </c>
      <c r="E1542" s="69">
        <v>0.10002800000000001</v>
      </c>
      <c r="L1542">
        <f t="shared" si="62"/>
        <v>5.9719999999999999E-3</v>
      </c>
      <c r="R1542">
        <f t="shared" si="63"/>
        <v>0.1786522030456853</v>
      </c>
    </row>
    <row r="1543" spans="2:18">
      <c r="B1543" s="69">
        <v>-5.8690000000000001E-3</v>
      </c>
      <c r="E1543" s="69">
        <v>0.100006</v>
      </c>
      <c r="L1543">
        <f t="shared" si="62"/>
        <v>5.994000000000008E-3</v>
      </c>
      <c r="R1543">
        <f t="shared" si="63"/>
        <v>0.17867420304568532</v>
      </c>
    </row>
    <row r="1544" spans="2:18">
      <c r="B1544" s="69">
        <v>-5.7219999999999997E-3</v>
      </c>
      <c r="E1544" s="69">
        <v>9.9984000000000003E-2</v>
      </c>
      <c r="L1544">
        <f t="shared" si="62"/>
        <v>6.0160000000000022E-3</v>
      </c>
      <c r="R1544">
        <f t="shared" si="63"/>
        <v>0.17869620304568529</v>
      </c>
    </row>
    <row r="1545" spans="2:18">
      <c r="B1545" s="69">
        <v>-5.5750000000000001E-3</v>
      </c>
      <c r="E1545" s="69">
        <v>9.9961999999999995E-2</v>
      </c>
      <c r="L1545">
        <f t="shared" si="62"/>
        <v>6.0380000000000104E-3</v>
      </c>
      <c r="R1545">
        <f t="shared" si="63"/>
        <v>0.17871820304568531</v>
      </c>
    </row>
    <row r="1546" spans="2:18">
      <c r="B1546" s="69">
        <v>-5.4279999999999997E-3</v>
      </c>
      <c r="E1546" s="69">
        <v>9.9940000000000001E-2</v>
      </c>
      <c r="L1546">
        <f t="shared" si="62"/>
        <v>6.0600000000000046E-3</v>
      </c>
      <c r="R1546">
        <f t="shared" si="63"/>
        <v>0.1787402030456853</v>
      </c>
    </row>
    <row r="1547" spans="2:18">
      <c r="B1547" s="69">
        <v>-5.2810000000000001E-3</v>
      </c>
      <c r="E1547" s="69">
        <v>9.9918000000000007E-2</v>
      </c>
      <c r="L1547">
        <f t="shared" si="62"/>
        <v>6.0819999999999989E-3</v>
      </c>
      <c r="R1547">
        <f t="shared" si="63"/>
        <v>0.1787622030456853</v>
      </c>
    </row>
    <row r="1548" spans="2:18">
      <c r="B1548" s="69">
        <v>-5.1349999999999998E-3</v>
      </c>
      <c r="E1548" s="69">
        <v>9.9895999999999999E-2</v>
      </c>
      <c r="L1548">
        <f t="shared" si="62"/>
        <v>6.104000000000007E-3</v>
      </c>
      <c r="R1548">
        <f t="shared" si="63"/>
        <v>0.17878420304568532</v>
      </c>
    </row>
    <row r="1549" spans="2:18">
      <c r="B1549" s="69">
        <v>-4.9890000000000004E-3</v>
      </c>
      <c r="E1549" s="69">
        <v>9.9875000000000005E-2</v>
      </c>
      <c r="L1549">
        <f t="shared" si="62"/>
        <v>6.1250000000000002E-3</v>
      </c>
      <c r="R1549">
        <f t="shared" si="63"/>
        <v>0.17880520304568531</v>
      </c>
    </row>
    <row r="1550" spans="2:18">
      <c r="B1550" s="69">
        <v>-4.8430000000000001E-3</v>
      </c>
      <c r="E1550" s="69">
        <v>9.9853999999999998E-2</v>
      </c>
      <c r="L1550">
        <f t="shared" si="62"/>
        <v>6.1460000000000074E-3</v>
      </c>
      <c r="R1550">
        <f t="shared" si="63"/>
        <v>0.17882620304568531</v>
      </c>
    </row>
    <row r="1551" spans="2:18">
      <c r="B1551" s="69">
        <v>-4.6969999999999998E-3</v>
      </c>
      <c r="E1551" s="69">
        <v>9.9833000000000005E-2</v>
      </c>
      <c r="L1551">
        <f t="shared" si="62"/>
        <v>6.1670000000000006E-3</v>
      </c>
      <c r="R1551">
        <f t="shared" si="63"/>
        <v>0.1788472030456853</v>
      </c>
    </row>
    <row r="1552" spans="2:18">
      <c r="B1552" s="69">
        <v>-4.5510000000000004E-3</v>
      </c>
      <c r="E1552" s="69">
        <v>9.9811999999999998E-2</v>
      </c>
      <c r="L1552">
        <f t="shared" si="62"/>
        <v>6.1880000000000077E-3</v>
      </c>
      <c r="R1552">
        <f t="shared" si="63"/>
        <v>0.17886820304568529</v>
      </c>
    </row>
    <row r="1553" spans="2:18">
      <c r="B1553" s="69">
        <v>-4.4060000000000002E-3</v>
      </c>
      <c r="E1553" s="69">
        <v>9.9791000000000005E-2</v>
      </c>
      <c r="L1553">
        <f t="shared" si="62"/>
        <v>6.209000000000001E-3</v>
      </c>
      <c r="R1553">
        <f t="shared" si="63"/>
        <v>0.17888920304568529</v>
      </c>
    </row>
    <row r="1554" spans="2:18">
      <c r="B1554" s="69">
        <v>-4.261E-3</v>
      </c>
      <c r="E1554" s="69">
        <v>9.9770999999999999E-2</v>
      </c>
      <c r="L1554">
        <f t="shared" si="62"/>
        <v>6.2290000000000071E-3</v>
      </c>
      <c r="R1554">
        <f t="shared" si="63"/>
        <v>0.17890920304568531</v>
      </c>
    </row>
    <row r="1555" spans="2:18">
      <c r="B1555" s="69">
        <v>-4.1159999999999999E-3</v>
      </c>
      <c r="E1555" s="69">
        <v>9.9751999999999993E-2</v>
      </c>
      <c r="L1555">
        <f t="shared" si="62"/>
        <v>6.2480000000000122E-3</v>
      </c>
      <c r="R1555">
        <f t="shared" si="63"/>
        <v>0.1789282030456853</v>
      </c>
    </row>
    <row r="1556" spans="2:18">
      <c r="B1556" s="69">
        <v>-3.9709999999999997E-3</v>
      </c>
      <c r="E1556" s="69">
        <v>9.9732000000000001E-2</v>
      </c>
      <c r="L1556">
        <f t="shared" si="62"/>
        <v>6.2680000000000045E-3</v>
      </c>
      <c r="R1556">
        <f t="shared" si="63"/>
        <v>0.17894820304568532</v>
      </c>
    </row>
    <row r="1557" spans="2:18">
      <c r="B1557" s="69">
        <v>-3.826E-3</v>
      </c>
      <c r="E1557" s="69">
        <v>9.9713999999999997E-2</v>
      </c>
      <c r="L1557">
        <f t="shared" si="62"/>
        <v>6.2860000000000086E-3</v>
      </c>
      <c r="R1557">
        <f t="shared" si="63"/>
        <v>0.17896620304568531</v>
      </c>
    </row>
    <row r="1558" spans="2:18">
      <c r="B1558" s="69">
        <v>-3.6819999999999999E-3</v>
      </c>
      <c r="E1558" s="69">
        <v>9.9695000000000006E-2</v>
      </c>
      <c r="L1558">
        <f t="shared" si="62"/>
        <v>6.3049999999999998E-3</v>
      </c>
      <c r="R1558">
        <f t="shared" si="63"/>
        <v>0.1789852030456853</v>
      </c>
    </row>
    <row r="1559" spans="2:18">
      <c r="B1559" s="69">
        <v>-3.5379999999999999E-3</v>
      </c>
      <c r="E1559" s="69">
        <v>9.9677000000000002E-2</v>
      </c>
      <c r="L1559">
        <f t="shared" ref="L1559:L1622" si="64">$L$458-E1559+$L$457</f>
        <v>6.323000000000004E-3</v>
      </c>
      <c r="R1559">
        <f t="shared" si="63"/>
        <v>0.17900320304568529</v>
      </c>
    </row>
    <row r="1560" spans="2:18">
      <c r="B1560" s="69">
        <v>-3.3930000000000002E-3</v>
      </c>
      <c r="E1560" s="69">
        <v>9.9659999999999999E-2</v>
      </c>
      <c r="L1560">
        <f t="shared" si="64"/>
        <v>6.3400000000000071E-3</v>
      </c>
      <c r="R1560">
        <f t="shared" ref="R1560:R1623" si="65">$R$458-E1560+$R$457</f>
        <v>0.17902020304568531</v>
      </c>
    </row>
    <row r="1561" spans="2:18">
      <c r="B1561" s="69">
        <v>-3.2490000000000002E-3</v>
      </c>
      <c r="E1561" s="69">
        <v>9.9642999999999995E-2</v>
      </c>
      <c r="L1561">
        <f t="shared" si="64"/>
        <v>6.3570000000000102E-3</v>
      </c>
      <c r="R1561">
        <f t="shared" si="65"/>
        <v>0.17903720304568532</v>
      </c>
    </row>
    <row r="1562" spans="2:18">
      <c r="B1562" s="69">
        <v>-3.1059999999999998E-3</v>
      </c>
      <c r="E1562" s="69">
        <v>9.9626999999999993E-2</v>
      </c>
      <c r="L1562">
        <f t="shared" si="64"/>
        <v>6.3730000000000123E-3</v>
      </c>
      <c r="R1562">
        <f t="shared" si="65"/>
        <v>0.17905320304568531</v>
      </c>
    </row>
    <row r="1563" spans="2:18">
      <c r="B1563" s="69">
        <v>-2.9619999999999998E-3</v>
      </c>
      <c r="E1563" s="69">
        <v>9.9612000000000006E-2</v>
      </c>
      <c r="L1563">
        <f t="shared" si="64"/>
        <v>6.3879999999999996E-3</v>
      </c>
      <c r="R1563">
        <f t="shared" si="65"/>
        <v>0.1790682030456853</v>
      </c>
    </row>
    <row r="1564" spans="2:18">
      <c r="B1564" s="69">
        <v>-2.8180000000000002E-3</v>
      </c>
      <c r="E1564" s="69">
        <v>9.9597000000000005E-2</v>
      </c>
      <c r="L1564">
        <f t="shared" si="64"/>
        <v>6.4030000000000007E-3</v>
      </c>
      <c r="R1564">
        <f t="shared" si="65"/>
        <v>0.17908320304568531</v>
      </c>
    </row>
    <row r="1565" spans="2:18">
      <c r="B1565" s="69">
        <v>-2.6749999999999999E-3</v>
      </c>
      <c r="E1565" s="69">
        <v>9.9583000000000005E-2</v>
      </c>
      <c r="L1565">
        <f t="shared" si="64"/>
        <v>6.4170000000000008E-3</v>
      </c>
      <c r="R1565">
        <f t="shared" si="65"/>
        <v>0.1790972030456853</v>
      </c>
    </row>
    <row r="1566" spans="2:18">
      <c r="B1566" s="69">
        <v>-2.532E-3</v>
      </c>
      <c r="E1566" s="69">
        <v>9.9570000000000006E-2</v>
      </c>
      <c r="L1566">
        <f t="shared" si="64"/>
        <v>6.43E-3</v>
      </c>
      <c r="R1566">
        <f t="shared" si="65"/>
        <v>0.17911020304568531</v>
      </c>
    </row>
    <row r="1567" spans="2:18">
      <c r="B1567" s="69">
        <v>-2.3879999999999999E-3</v>
      </c>
      <c r="E1567" s="69">
        <v>9.9557000000000007E-2</v>
      </c>
      <c r="L1567">
        <f t="shared" si="64"/>
        <v>6.4429999999999991E-3</v>
      </c>
      <c r="R1567">
        <f t="shared" si="65"/>
        <v>0.1791232030456853</v>
      </c>
    </row>
    <row r="1568" spans="2:18">
      <c r="B1568" s="69">
        <v>-2.245E-3</v>
      </c>
      <c r="E1568" s="69">
        <v>9.9544999999999995E-2</v>
      </c>
      <c r="L1568">
        <f t="shared" si="64"/>
        <v>6.4550000000000111E-3</v>
      </c>
      <c r="R1568">
        <f t="shared" si="65"/>
        <v>0.17913520304568531</v>
      </c>
    </row>
    <row r="1569" spans="2:18">
      <c r="B1569" s="69">
        <v>-2.1020000000000001E-3</v>
      </c>
      <c r="E1569" s="69">
        <v>9.9533999999999997E-2</v>
      </c>
      <c r="L1569">
        <f t="shared" si="64"/>
        <v>6.4660000000000082E-3</v>
      </c>
      <c r="R1569">
        <f t="shared" si="65"/>
        <v>0.17914620304568529</v>
      </c>
    </row>
    <row r="1570" spans="2:18">
      <c r="B1570" s="69">
        <v>-1.9589999999999998E-3</v>
      </c>
      <c r="E1570" s="69">
        <v>9.9524000000000001E-2</v>
      </c>
      <c r="L1570">
        <f t="shared" si="64"/>
        <v>6.4760000000000043E-3</v>
      </c>
      <c r="R1570">
        <f t="shared" si="65"/>
        <v>0.1791562030456853</v>
      </c>
    </row>
    <row r="1571" spans="2:18">
      <c r="B1571" s="69">
        <v>-1.817E-3</v>
      </c>
      <c r="E1571" s="69">
        <v>9.9514000000000005E-2</v>
      </c>
      <c r="L1571">
        <f t="shared" si="64"/>
        <v>6.4860000000000004E-3</v>
      </c>
      <c r="R1571">
        <f t="shared" si="65"/>
        <v>0.17916620304568531</v>
      </c>
    </row>
    <row r="1572" spans="2:18">
      <c r="B1572" s="69">
        <v>-1.6739999999999999E-3</v>
      </c>
      <c r="E1572" s="69">
        <v>9.9505999999999997E-2</v>
      </c>
      <c r="L1572">
        <f t="shared" si="64"/>
        <v>6.4940000000000084E-3</v>
      </c>
      <c r="R1572">
        <f t="shared" si="65"/>
        <v>0.17917420304568532</v>
      </c>
    </row>
    <row r="1573" spans="2:18">
      <c r="B1573" s="69">
        <v>-1.531E-3</v>
      </c>
      <c r="E1573" s="69">
        <v>9.9498000000000003E-2</v>
      </c>
      <c r="L1573">
        <f t="shared" si="64"/>
        <v>6.5020000000000026E-3</v>
      </c>
      <c r="R1573">
        <f t="shared" si="65"/>
        <v>0.1791822030456853</v>
      </c>
    </row>
    <row r="1574" spans="2:18">
      <c r="B1574" s="69">
        <v>-1.389E-3</v>
      </c>
      <c r="E1574" s="69">
        <v>9.9490999999999996E-2</v>
      </c>
      <c r="L1574">
        <f t="shared" si="64"/>
        <v>6.5090000000000096E-3</v>
      </c>
      <c r="R1574">
        <f t="shared" si="65"/>
        <v>0.17918920304568531</v>
      </c>
    </row>
    <row r="1575" spans="2:18">
      <c r="B1575" s="69">
        <v>-1.2459999999999999E-3</v>
      </c>
      <c r="E1575" s="69">
        <v>9.9485000000000004E-2</v>
      </c>
      <c r="L1575">
        <f t="shared" si="64"/>
        <v>6.5150000000000017E-3</v>
      </c>
      <c r="R1575">
        <f t="shared" si="65"/>
        <v>0.17919520304568531</v>
      </c>
    </row>
    <row r="1576" spans="2:18">
      <c r="B1576" s="69">
        <v>-1.1039999999999999E-3</v>
      </c>
      <c r="E1576" s="69">
        <v>9.9479999999999999E-2</v>
      </c>
      <c r="L1576">
        <f t="shared" si="64"/>
        <v>6.5200000000000067E-3</v>
      </c>
      <c r="R1576">
        <f t="shared" si="65"/>
        <v>0.17920020304568529</v>
      </c>
    </row>
    <row r="1577" spans="2:18">
      <c r="B1577" s="69">
        <v>-9.6100000000000005E-4</v>
      </c>
      <c r="E1577" s="69">
        <v>9.9474999999999994E-2</v>
      </c>
      <c r="L1577">
        <f t="shared" si="64"/>
        <v>6.5250000000000117E-3</v>
      </c>
      <c r="R1577">
        <f t="shared" si="65"/>
        <v>0.17920520304568532</v>
      </c>
    </row>
    <row r="1578" spans="2:18">
      <c r="B1578" s="69">
        <v>-8.1899999999999996E-4</v>
      </c>
      <c r="E1578" s="69">
        <v>9.9472000000000005E-2</v>
      </c>
      <c r="L1578">
        <f t="shared" si="64"/>
        <v>6.5280000000000008E-3</v>
      </c>
      <c r="R1578">
        <f t="shared" si="65"/>
        <v>0.1792082030456853</v>
      </c>
    </row>
    <row r="1579" spans="2:18">
      <c r="B1579" s="69">
        <v>-6.7699999999999998E-4</v>
      </c>
      <c r="E1579" s="69">
        <v>9.9470000000000003E-2</v>
      </c>
      <c r="L1579">
        <f t="shared" si="64"/>
        <v>6.5300000000000028E-3</v>
      </c>
      <c r="R1579">
        <f t="shared" si="65"/>
        <v>0.1792102030456853</v>
      </c>
    </row>
    <row r="1580" spans="2:18">
      <c r="B1580" s="69">
        <v>-5.3499999999999999E-4</v>
      </c>
      <c r="E1580" s="69">
        <v>9.9468000000000001E-2</v>
      </c>
      <c r="L1580">
        <f t="shared" si="64"/>
        <v>6.5320000000000048E-3</v>
      </c>
      <c r="R1580">
        <f t="shared" si="65"/>
        <v>0.1792122030456853</v>
      </c>
    </row>
    <row r="1581" spans="2:18">
      <c r="B1581" s="69">
        <v>-3.9199999999999999E-4</v>
      </c>
      <c r="E1581" s="69">
        <v>9.9468000000000001E-2</v>
      </c>
      <c r="L1581">
        <f t="shared" si="64"/>
        <v>6.5320000000000048E-3</v>
      </c>
      <c r="R1581">
        <f t="shared" si="65"/>
        <v>0.1792122030456853</v>
      </c>
    </row>
    <row r="1582" spans="2:18">
      <c r="B1582" s="69">
        <v>-2.5000000000000001E-4</v>
      </c>
      <c r="E1582" s="69">
        <v>9.9468000000000001E-2</v>
      </c>
      <c r="L1582">
        <f t="shared" si="64"/>
        <v>6.5320000000000048E-3</v>
      </c>
      <c r="R1582">
        <f t="shared" si="65"/>
        <v>0.1792122030456853</v>
      </c>
    </row>
    <row r="1583" spans="2:18">
      <c r="B1583" s="69">
        <v>-1.08E-4</v>
      </c>
      <c r="E1583" s="69">
        <v>9.9469000000000002E-2</v>
      </c>
      <c r="L1583">
        <f t="shared" si="64"/>
        <v>6.5310000000000038E-3</v>
      </c>
      <c r="R1583">
        <f t="shared" si="65"/>
        <v>0.1792112030456853</v>
      </c>
    </row>
    <row r="1584" spans="2:18">
      <c r="B1584" s="69">
        <v>3.4E-5</v>
      </c>
      <c r="E1584" s="69">
        <v>9.9471000000000004E-2</v>
      </c>
      <c r="L1584">
        <f t="shared" si="64"/>
        <v>6.5290000000000018E-3</v>
      </c>
      <c r="R1584">
        <f t="shared" si="65"/>
        <v>0.1792092030456853</v>
      </c>
    </row>
    <row r="1585" spans="2:18">
      <c r="B1585" s="69">
        <v>1.7699999999999999E-4</v>
      </c>
      <c r="E1585" s="69">
        <v>9.9474000000000007E-2</v>
      </c>
      <c r="L1585">
        <f t="shared" si="64"/>
        <v>6.5259999999999988E-3</v>
      </c>
      <c r="R1585">
        <f t="shared" si="65"/>
        <v>0.1792062030456853</v>
      </c>
    </row>
    <row r="1586" spans="2:18">
      <c r="B1586" s="69">
        <v>3.19E-4</v>
      </c>
      <c r="E1586" s="69">
        <v>9.9477999999999997E-2</v>
      </c>
      <c r="L1586">
        <f t="shared" si="64"/>
        <v>6.5220000000000087E-3</v>
      </c>
      <c r="R1586">
        <f t="shared" si="65"/>
        <v>0.17920220304568529</v>
      </c>
    </row>
    <row r="1587" spans="2:18">
      <c r="B1587" s="69">
        <v>4.6099999999999998E-4</v>
      </c>
      <c r="E1587" s="69">
        <v>9.9483000000000002E-2</v>
      </c>
      <c r="L1587">
        <f t="shared" si="64"/>
        <v>6.5170000000000037E-3</v>
      </c>
      <c r="R1587">
        <f t="shared" si="65"/>
        <v>0.17919720304568532</v>
      </c>
    </row>
    <row r="1588" spans="2:18">
      <c r="B1588" s="69">
        <v>6.0300000000000002E-4</v>
      </c>
      <c r="E1588" s="69">
        <v>9.9488999999999994E-2</v>
      </c>
      <c r="L1588">
        <f t="shared" si="64"/>
        <v>6.5110000000000116E-3</v>
      </c>
      <c r="R1588">
        <f t="shared" si="65"/>
        <v>0.17919120304568531</v>
      </c>
    </row>
    <row r="1589" spans="2:18">
      <c r="B1589" s="69">
        <v>7.4600000000000003E-4</v>
      </c>
      <c r="E1589" s="69">
        <v>9.9495E-2</v>
      </c>
      <c r="L1589">
        <f t="shared" si="64"/>
        <v>6.5050000000000056E-3</v>
      </c>
      <c r="R1589">
        <f t="shared" si="65"/>
        <v>0.1791852030456853</v>
      </c>
    </row>
    <row r="1590" spans="2:18">
      <c r="B1590" s="69">
        <v>8.8800000000000001E-4</v>
      </c>
      <c r="E1590" s="69">
        <v>9.9502999999999994E-2</v>
      </c>
      <c r="L1590">
        <f t="shared" si="64"/>
        <v>6.4970000000000114E-3</v>
      </c>
      <c r="R1590">
        <f t="shared" si="65"/>
        <v>0.1791772030456853</v>
      </c>
    </row>
    <row r="1591" spans="2:18">
      <c r="B1591" s="69">
        <v>1.0300000000000001E-3</v>
      </c>
      <c r="E1591" s="69">
        <v>9.9511000000000002E-2</v>
      </c>
      <c r="L1591">
        <f t="shared" si="64"/>
        <v>6.4890000000000034E-3</v>
      </c>
      <c r="R1591">
        <f t="shared" si="65"/>
        <v>0.17916920304568529</v>
      </c>
    </row>
    <row r="1592" spans="2:18">
      <c r="B1592" s="69">
        <v>1.173E-3</v>
      </c>
      <c r="E1592" s="69">
        <v>9.9520999999999998E-2</v>
      </c>
      <c r="L1592">
        <f t="shared" si="64"/>
        <v>6.4790000000000073E-3</v>
      </c>
      <c r="R1592">
        <f t="shared" si="65"/>
        <v>0.17915920304568531</v>
      </c>
    </row>
    <row r="1593" spans="2:18">
      <c r="B1593" s="69">
        <v>1.315E-3</v>
      </c>
      <c r="E1593" s="69">
        <v>9.9530999999999994E-2</v>
      </c>
      <c r="L1593">
        <f t="shared" si="64"/>
        <v>6.4690000000000112E-3</v>
      </c>
      <c r="R1593">
        <f t="shared" si="65"/>
        <v>0.17914920304568532</v>
      </c>
    </row>
    <row r="1594" spans="2:18">
      <c r="B1594" s="69">
        <v>1.4580000000000001E-3</v>
      </c>
      <c r="E1594" s="69">
        <v>9.9541000000000004E-2</v>
      </c>
      <c r="L1594">
        <f t="shared" si="64"/>
        <v>6.4590000000000012E-3</v>
      </c>
      <c r="R1594">
        <f t="shared" si="65"/>
        <v>0.17913920304568531</v>
      </c>
    </row>
    <row r="1595" spans="2:18">
      <c r="B1595" s="69">
        <v>1.6000000000000001E-3</v>
      </c>
      <c r="E1595" s="69">
        <v>9.9553000000000003E-2</v>
      </c>
      <c r="L1595">
        <f t="shared" si="64"/>
        <v>6.4470000000000031E-3</v>
      </c>
      <c r="R1595">
        <f t="shared" si="65"/>
        <v>0.1791272030456853</v>
      </c>
    </row>
    <row r="1596" spans="2:18">
      <c r="B1596" s="69">
        <v>1.743E-3</v>
      </c>
      <c r="E1596" s="69">
        <v>9.9565000000000001E-2</v>
      </c>
      <c r="L1596">
        <f t="shared" si="64"/>
        <v>6.435000000000005E-3</v>
      </c>
      <c r="R1596">
        <f t="shared" si="65"/>
        <v>0.17911520304568529</v>
      </c>
    </row>
    <row r="1597" spans="2:18">
      <c r="B1597" s="69">
        <v>1.8860000000000001E-3</v>
      </c>
      <c r="E1597" s="69">
        <v>9.9579000000000001E-2</v>
      </c>
      <c r="L1597">
        <f t="shared" si="64"/>
        <v>6.4210000000000048E-3</v>
      </c>
      <c r="R1597">
        <f t="shared" si="65"/>
        <v>0.1791012030456853</v>
      </c>
    </row>
    <row r="1598" spans="2:18">
      <c r="B1598" s="69">
        <v>2.029E-3</v>
      </c>
      <c r="E1598" s="69">
        <v>9.9592E-2</v>
      </c>
      <c r="L1598">
        <f t="shared" si="64"/>
        <v>6.4080000000000057E-3</v>
      </c>
      <c r="R1598">
        <f t="shared" si="65"/>
        <v>0.17908820304568529</v>
      </c>
    </row>
    <row r="1599" spans="2:18">
      <c r="B1599" s="69">
        <v>2.1710000000000002E-3</v>
      </c>
      <c r="E1599" s="69">
        <v>9.9607000000000001E-2</v>
      </c>
      <c r="L1599">
        <f t="shared" si="64"/>
        <v>6.3930000000000046E-3</v>
      </c>
      <c r="R1599">
        <f t="shared" si="65"/>
        <v>0.1790732030456853</v>
      </c>
    </row>
    <row r="1600" spans="2:18">
      <c r="B1600" s="69">
        <v>2.3140000000000001E-3</v>
      </c>
      <c r="E1600" s="69">
        <v>9.9622000000000002E-2</v>
      </c>
      <c r="L1600">
        <f t="shared" si="64"/>
        <v>6.3780000000000035E-3</v>
      </c>
      <c r="R1600">
        <f t="shared" si="65"/>
        <v>0.17905820304568532</v>
      </c>
    </row>
    <row r="1601" spans="2:18">
      <c r="B1601" s="69">
        <v>2.4580000000000001E-3</v>
      </c>
      <c r="E1601" s="69">
        <v>9.9638000000000004E-2</v>
      </c>
      <c r="L1601">
        <f t="shared" si="64"/>
        <v>6.3620000000000013E-3</v>
      </c>
      <c r="R1601">
        <f t="shared" si="65"/>
        <v>0.1790422030456853</v>
      </c>
    </row>
    <row r="1602" spans="2:18">
      <c r="B1602" s="69">
        <v>2.601E-3</v>
      </c>
      <c r="E1602" s="69">
        <v>9.9654999999999994E-2</v>
      </c>
      <c r="L1602">
        <f t="shared" si="64"/>
        <v>6.3450000000000121E-3</v>
      </c>
      <c r="R1602">
        <f t="shared" si="65"/>
        <v>0.17902520304568531</v>
      </c>
    </row>
    <row r="1603" spans="2:18">
      <c r="B1603" s="69">
        <v>2.7439999999999999E-3</v>
      </c>
      <c r="E1603" s="69">
        <v>9.9671999999999997E-2</v>
      </c>
      <c r="L1603">
        <f t="shared" si="64"/>
        <v>6.328000000000009E-3</v>
      </c>
      <c r="R1603">
        <f t="shared" si="65"/>
        <v>0.17900820304568532</v>
      </c>
    </row>
    <row r="1604" spans="2:18">
      <c r="B1604" s="69">
        <v>2.8879999999999999E-3</v>
      </c>
      <c r="E1604" s="69">
        <v>9.9689E-2</v>
      </c>
      <c r="L1604">
        <f t="shared" si="64"/>
        <v>6.3110000000000058E-3</v>
      </c>
      <c r="R1604">
        <f t="shared" si="65"/>
        <v>0.1789912030456853</v>
      </c>
    </row>
    <row r="1605" spans="2:18">
      <c r="B1605" s="69">
        <v>3.0309999999999998E-3</v>
      </c>
      <c r="E1605" s="69">
        <v>9.9708000000000005E-2</v>
      </c>
      <c r="L1605">
        <f t="shared" si="64"/>
        <v>6.2920000000000007E-3</v>
      </c>
      <c r="R1605">
        <f t="shared" si="65"/>
        <v>0.17897220304568529</v>
      </c>
    </row>
    <row r="1606" spans="2:18">
      <c r="B1606" s="69">
        <v>3.1749999999999999E-3</v>
      </c>
      <c r="E1606" s="69">
        <v>9.9725999999999995E-2</v>
      </c>
      <c r="L1606">
        <f t="shared" si="64"/>
        <v>6.2740000000000105E-3</v>
      </c>
      <c r="R1606">
        <f t="shared" si="65"/>
        <v>0.17895420304568532</v>
      </c>
    </row>
    <row r="1607" spans="2:18">
      <c r="B1607" s="69">
        <v>3.3189999999999999E-3</v>
      </c>
      <c r="E1607" s="69">
        <v>9.9745E-2</v>
      </c>
      <c r="L1607">
        <f t="shared" si="64"/>
        <v>6.2550000000000053E-3</v>
      </c>
      <c r="R1607">
        <f t="shared" si="65"/>
        <v>0.1789352030456853</v>
      </c>
    </row>
    <row r="1608" spans="2:18">
      <c r="B1608" s="69">
        <v>3.4629999999999999E-3</v>
      </c>
      <c r="E1608" s="69">
        <v>9.9765000000000006E-2</v>
      </c>
      <c r="L1608">
        <f t="shared" si="64"/>
        <v>6.2349999999999992E-3</v>
      </c>
      <c r="R1608">
        <f t="shared" si="65"/>
        <v>0.17891520304568531</v>
      </c>
    </row>
    <row r="1609" spans="2:18">
      <c r="B1609" s="69">
        <v>3.607E-3</v>
      </c>
      <c r="E1609" s="69">
        <v>9.9784999999999999E-2</v>
      </c>
      <c r="L1609">
        <f t="shared" si="64"/>
        <v>6.215000000000007E-3</v>
      </c>
      <c r="R1609">
        <f t="shared" si="65"/>
        <v>0.17889520304568529</v>
      </c>
    </row>
    <row r="1610" spans="2:18">
      <c r="B1610" s="69">
        <v>3.7520000000000001E-3</v>
      </c>
      <c r="E1610" s="69">
        <v>9.9805000000000005E-2</v>
      </c>
      <c r="L1610">
        <f t="shared" si="64"/>
        <v>6.1950000000000009E-3</v>
      </c>
      <c r="R1610">
        <f t="shared" si="65"/>
        <v>0.1788752030456853</v>
      </c>
    </row>
    <row r="1611" spans="2:18">
      <c r="B1611" s="69">
        <v>3.8960000000000002E-3</v>
      </c>
      <c r="E1611" s="69">
        <v>9.9825999999999998E-2</v>
      </c>
      <c r="L1611">
        <f t="shared" si="64"/>
        <v>6.1740000000000076E-3</v>
      </c>
      <c r="R1611">
        <f t="shared" si="65"/>
        <v>0.17885420304568531</v>
      </c>
    </row>
    <row r="1612" spans="2:18">
      <c r="B1612" s="69">
        <v>4.0410000000000003E-3</v>
      </c>
      <c r="E1612" s="69">
        <v>9.9847000000000005E-2</v>
      </c>
      <c r="L1612">
        <f t="shared" si="64"/>
        <v>6.1530000000000005E-3</v>
      </c>
      <c r="R1612">
        <f t="shared" si="65"/>
        <v>0.17883320304568529</v>
      </c>
    </row>
    <row r="1613" spans="2:18">
      <c r="B1613" s="69">
        <v>4.1859999999999996E-3</v>
      </c>
      <c r="E1613" s="69">
        <v>9.9867999999999998E-2</v>
      </c>
      <c r="L1613">
        <f t="shared" si="64"/>
        <v>6.1320000000000072E-3</v>
      </c>
      <c r="R1613">
        <f t="shared" si="65"/>
        <v>0.17881220304568529</v>
      </c>
    </row>
    <row r="1614" spans="2:18">
      <c r="B1614" s="69">
        <v>4.3309999999999998E-3</v>
      </c>
      <c r="E1614" s="69">
        <v>9.9890000000000007E-2</v>
      </c>
      <c r="L1614">
        <f t="shared" si="64"/>
        <v>6.1099999999999991E-3</v>
      </c>
      <c r="R1614">
        <f t="shared" si="65"/>
        <v>0.1787902030456853</v>
      </c>
    </row>
    <row r="1615" spans="2:18">
      <c r="B1615" s="69">
        <v>4.4759999999999999E-3</v>
      </c>
      <c r="E1615" s="69">
        <v>9.9912000000000001E-2</v>
      </c>
      <c r="L1615">
        <f t="shared" si="64"/>
        <v>6.0880000000000049E-3</v>
      </c>
      <c r="R1615">
        <f t="shared" si="65"/>
        <v>0.1787682030456853</v>
      </c>
    </row>
    <row r="1616" spans="2:18">
      <c r="B1616" s="69">
        <v>4.6220000000000002E-3</v>
      </c>
      <c r="E1616" s="69">
        <v>9.9932999999999994E-2</v>
      </c>
      <c r="L1616">
        <f t="shared" si="64"/>
        <v>6.0670000000000116E-3</v>
      </c>
      <c r="R1616">
        <f t="shared" si="65"/>
        <v>0.17874720304568531</v>
      </c>
    </row>
    <row r="1617" spans="2:18">
      <c r="B1617" s="69">
        <v>4.7670000000000004E-3</v>
      </c>
      <c r="E1617" s="69">
        <v>9.9955000000000002E-2</v>
      </c>
      <c r="L1617">
        <f t="shared" si="64"/>
        <v>6.0450000000000035E-3</v>
      </c>
      <c r="R1617">
        <f t="shared" si="65"/>
        <v>0.17872520304568529</v>
      </c>
    </row>
    <row r="1618" spans="2:18">
      <c r="B1618" s="69">
        <v>4.9129999999999998E-3</v>
      </c>
      <c r="E1618" s="69">
        <v>9.9976999999999996E-2</v>
      </c>
      <c r="L1618">
        <f t="shared" si="64"/>
        <v>6.0230000000000092E-3</v>
      </c>
      <c r="R1618">
        <f t="shared" si="65"/>
        <v>0.17870320304568532</v>
      </c>
    </row>
    <row r="1619" spans="2:18">
      <c r="B1619" s="69">
        <v>5.0590000000000001E-3</v>
      </c>
      <c r="E1619" s="69">
        <v>9.9999000000000005E-2</v>
      </c>
      <c r="L1619">
        <f t="shared" si="64"/>
        <v>6.0010000000000011E-3</v>
      </c>
      <c r="R1619">
        <f t="shared" si="65"/>
        <v>0.1786812030456853</v>
      </c>
    </row>
    <row r="1620" spans="2:18">
      <c r="B1620" s="69">
        <v>5.2059999999999997E-3</v>
      </c>
      <c r="E1620" s="69">
        <v>0.100021</v>
      </c>
      <c r="L1620">
        <f t="shared" si="64"/>
        <v>5.9790000000000069E-3</v>
      </c>
      <c r="R1620">
        <f t="shared" si="65"/>
        <v>0.17865920304568531</v>
      </c>
    </row>
    <row r="1621" spans="2:18">
      <c r="B1621" s="69">
        <v>5.352E-3</v>
      </c>
      <c r="E1621" s="69">
        <v>0.10004300000000001</v>
      </c>
      <c r="L1621">
        <f t="shared" si="64"/>
        <v>5.9569999999999988E-3</v>
      </c>
      <c r="R1621">
        <f t="shared" si="65"/>
        <v>0.17863720304568531</v>
      </c>
    </row>
    <row r="1622" spans="2:18">
      <c r="B1622" s="69">
        <v>5.4990000000000004E-3</v>
      </c>
      <c r="E1622" s="69">
        <v>0.100065</v>
      </c>
      <c r="L1622">
        <f t="shared" si="64"/>
        <v>5.9350000000000045E-3</v>
      </c>
      <c r="R1622">
        <f t="shared" si="65"/>
        <v>0.17861520304568529</v>
      </c>
    </row>
    <row r="1623" spans="2:18">
      <c r="B1623" s="69">
        <v>5.646E-3</v>
      </c>
      <c r="E1623" s="69">
        <v>0.100087</v>
      </c>
      <c r="L1623">
        <f t="shared" ref="L1623:L1686" si="66">$L$458-E1623+$L$457</f>
        <v>5.9130000000000103E-3</v>
      </c>
      <c r="R1623">
        <f t="shared" si="65"/>
        <v>0.17859320304568532</v>
      </c>
    </row>
    <row r="1624" spans="2:18">
      <c r="B1624" s="69">
        <v>5.7930000000000004E-3</v>
      </c>
      <c r="E1624" s="69">
        <v>0.100109</v>
      </c>
      <c r="L1624">
        <f t="shared" si="66"/>
        <v>5.8910000000000021E-3</v>
      </c>
      <c r="R1624">
        <f t="shared" ref="R1624:R1687" si="67">$R$458-E1624+$R$457</f>
        <v>0.1785712030456853</v>
      </c>
    </row>
    <row r="1625" spans="2:18">
      <c r="B1625" s="69">
        <v>5.9410000000000001E-3</v>
      </c>
      <c r="E1625" s="69">
        <v>0.10013</v>
      </c>
      <c r="L1625">
        <f t="shared" si="66"/>
        <v>5.8700000000000089E-3</v>
      </c>
      <c r="R1625">
        <f t="shared" si="67"/>
        <v>0.17855020304568531</v>
      </c>
    </row>
    <row r="1626" spans="2:18">
      <c r="B1626" s="69">
        <v>6.0879999999999997E-3</v>
      </c>
      <c r="E1626" s="69">
        <v>0.100152</v>
      </c>
      <c r="L1626">
        <f t="shared" si="66"/>
        <v>5.8480000000000008E-3</v>
      </c>
      <c r="R1626">
        <f t="shared" si="67"/>
        <v>0.17852820304568529</v>
      </c>
    </row>
    <row r="1627" spans="2:18">
      <c r="B1627" s="69">
        <v>6.2360000000000002E-3</v>
      </c>
      <c r="E1627" s="69">
        <v>0.100173</v>
      </c>
      <c r="L1627">
        <f t="shared" si="66"/>
        <v>5.8270000000000075E-3</v>
      </c>
      <c r="R1627">
        <f t="shared" si="67"/>
        <v>0.17850720304568529</v>
      </c>
    </row>
    <row r="1628" spans="2:18">
      <c r="B1628" s="69">
        <v>6.3850000000000001E-3</v>
      </c>
      <c r="E1628" s="69">
        <v>0.100193</v>
      </c>
      <c r="L1628">
        <f t="shared" si="66"/>
        <v>5.8070000000000014E-3</v>
      </c>
      <c r="R1628">
        <f t="shared" si="67"/>
        <v>0.1784872030456853</v>
      </c>
    </row>
    <row r="1629" spans="2:18">
      <c r="B1629" s="69">
        <v>6.5329999999999997E-3</v>
      </c>
      <c r="E1629" s="69">
        <v>0.100214</v>
      </c>
      <c r="L1629">
        <f t="shared" si="66"/>
        <v>5.7860000000000082E-3</v>
      </c>
      <c r="R1629">
        <f t="shared" si="67"/>
        <v>0.17846620304568531</v>
      </c>
    </row>
    <row r="1630" spans="2:18">
      <c r="B1630" s="69">
        <v>6.6819999999999996E-3</v>
      </c>
      <c r="E1630" s="69">
        <v>0.100234</v>
      </c>
      <c r="L1630">
        <f t="shared" si="66"/>
        <v>5.766000000000002E-3</v>
      </c>
      <c r="R1630">
        <f t="shared" si="67"/>
        <v>0.17844620304568531</v>
      </c>
    </row>
    <row r="1631" spans="2:18">
      <c r="B1631" s="69">
        <v>6.8310000000000003E-3</v>
      </c>
      <c r="E1631" s="69">
        <v>0.10025299999999999</v>
      </c>
      <c r="L1631">
        <f t="shared" si="66"/>
        <v>5.7470000000000108E-3</v>
      </c>
      <c r="R1631">
        <f t="shared" si="67"/>
        <v>0.17842720304568532</v>
      </c>
    </row>
    <row r="1632" spans="2:18">
      <c r="B1632" s="69">
        <v>6.9810000000000002E-3</v>
      </c>
      <c r="E1632" s="69">
        <v>0.100273</v>
      </c>
      <c r="L1632">
        <f t="shared" si="66"/>
        <v>5.7270000000000047E-3</v>
      </c>
      <c r="R1632">
        <f t="shared" si="67"/>
        <v>0.1784072030456853</v>
      </c>
    </row>
    <row r="1633" spans="2:18">
      <c r="B1633" s="69">
        <v>7.1300000000000001E-3</v>
      </c>
      <c r="E1633" s="69">
        <v>0.10029200000000001</v>
      </c>
      <c r="L1633">
        <f t="shared" si="66"/>
        <v>5.7079999999999995E-3</v>
      </c>
      <c r="R1633">
        <f t="shared" si="67"/>
        <v>0.17838820304568531</v>
      </c>
    </row>
    <row r="1634" spans="2:18">
      <c r="B1634" s="69">
        <v>7.28E-3</v>
      </c>
      <c r="E1634" s="69">
        <v>0.10031</v>
      </c>
      <c r="L1634">
        <f t="shared" si="66"/>
        <v>5.6900000000000093E-3</v>
      </c>
      <c r="R1634">
        <f t="shared" si="67"/>
        <v>0.17837020304568529</v>
      </c>
    </row>
    <row r="1635" spans="2:18">
      <c r="B1635" s="69">
        <v>7.4310000000000001E-3</v>
      </c>
      <c r="E1635" s="69">
        <v>0.100328</v>
      </c>
      <c r="L1635">
        <f t="shared" si="66"/>
        <v>5.6720000000000052E-3</v>
      </c>
      <c r="R1635">
        <f t="shared" si="67"/>
        <v>0.1783522030456853</v>
      </c>
    </row>
    <row r="1636" spans="2:18">
      <c r="B1636" s="69">
        <v>7.5810000000000001E-3</v>
      </c>
      <c r="E1636" s="69">
        <v>0.100345</v>
      </c>
      <c r="L1636">
        <f t="shared" si="66"/>
        <v>5.655000000000002E-3</v>
      </c>
      <c r="R1636">
        <f t="shared" si="67"/>
        <v>0.17833520304568529</v>
      </c>
    </row>
    <row r="1637" spans="2:18">
      <c r="B1637" s="69">
        <v>7.7320000000000002E-3</v>
      </c>
      <c r="E1637" s="69">
        <v>0.10036200000000001</v>
      </c>
      <c r="L1637">
        <f t="shared" si="66"/>
        <v>5.6379999999999989E-3</v>
      </c>
      <c r="R1637">
        <f t="shared" si="67"/>
        <v>0.1783182030456853</v>
      </c>
    </row>
    <row r="1638" spans="2:18">
      <c r="B1638" s="69">
        <v>7.8829999999999994E-3</v>
      </c>
      <c r="E1638" s="69">
        <v>0.100378</v>
      </c>
      <c r="L1638">
        <f t="shared" si="66"/>
        <v>5.6220000000000107E-3</v>
      </c>
      <c r="R1638">
        <f t="shared" si="67"/>
        <v>0.17830220304568531</v>
      </c>
    </row>
    <row r="1639" spans="2:18">
      <c r="B1639" s="69">
        <v>8.0350000000000005E-3</v>
      </c>
      <c r="E1639" s="69">
        <v>0.100393</v>
      </c>
      <c r="L1639">
        <f t="shared" si="66"/>
        <v>5.6070000000000095E-3</v>
      </c>
      <c r="R1639">
        <f t="shared" si="67"/>
        <v>0.17828720304568529</v>
      </c>
    </row>
    <row r="1640" spans="2:18">
      <c r="B1640" s="69">
        <v>8.1869999999999998E-3</v>
      </c>
      <c r="E1640" s="69">
        <v>0.100408</v>
      </c>
      <c r="L1640">
        <f t="shared" si="66"/>
        <v>5.5920000000000084E-3</v>
      </c>
      <c r="R1640">
        <f t="shared" si="67"/>
        <v>0.17827220304568531</v>
      </c>
    </row>
    <row r="1641" spans="2:18">
      <c r="B1641" s="69">
        <v>8.3389999999999992E-3</v>
      </c>
      <c r="E1641" s="69">
        <v>0.100422</v>
      </c>
      <c r="L1641">
        <f t="shared" si="66"/>
        <v>5.5780000000000083E-3</v>
      </c>
      <c r="R1641">
        <f t="shared" si="67"/>
        <v>0.17825820304568529</v>
      </c>
    </row>
    <row r="1642" spans="2:18">
      <c r="B1642" s="69">
        <v>8.4919999999999995E-3</v>
      </c>
      <c r="E1642" s="69">
        <v>0.100436</v>
      </c>
      <c r="L1642">
        <f t="shared" si="66"/>
        <v>5.5640000000000082E-3</v>
      </c>
      <c r="R1642">
        <f t="shared" si="67"/>
        <v>0.17824420304568531</v>
      </c>
    </row>
    <row r="1643" spans="2:18">
      <c r="B1643" s="69">
        <v>8.6449999999999999E-3</v>
      </c>
      <c r="E1643" s="69">
        <v>0.100449</v>
      </c>
      <c r="L1643">
        <f t="shared" si="66"/>
        <v>5.5510000000000091E-3</v>
      </c>
      <c r="R1643">
        <f t="shared" si="67"/>
        <v>0.17823120304568529</v>
      </c>
    </row>
    <row r="1644" spans="2:18">
      <c r="B1644" s="69">
        <v>8.7980000000000003E-3</v>
      </c>
      <c r="E1644" s="69">
        <v>0.10046099999999999</v>
      </c>
      <c r="L1644">
        <f t="shared" si="66"/>
        <v>5.5390000000000109E-3</v>
      </c>
      <c r="R1644">
        <f t="shared" si="67"/>
        <v>0.17821920304568531</v>
      </c>
    </row>
    <row r="1645" spans="2:18">
      <c r="B1645" s="69">
        <v>8.9510000000000006E-3</v>
      </c>
      <c r="E1645" s="69">
        <v>0.10047200000000001</v>
      </c>
      <c r="L1645">
        <f t="shared" si="66"/>
        <v>5.5279999999999999E-3</v>
      </c>
      <c r="R1645">
        <f t="shared" si="67"/>
        <v>0.1782082030456853</v>
      </c>
    </row>
    <row r="1646" spans="2:18">
      <c r="B1646" s="69">
        <v>9.1050000000000002E-3</v>
      </c>
      <c r="E1646" s="69">
        <v>0.100483</v>
      </c>
      <c r="L1646">
        <f t="shared" si="66"/>
        <v>5.5170000000000028E-3</v>
      </c>
      <c r="R1646">
        <f t="shared" si="67"/>
        <v>0.17819720304568532</v>
      </c>
    </row>
    <row r="1647" spans="2:18">
      <c r="B1647" s="69">
        <v>9.2599999999999991E-3</v>
      </c>
      <c r="E1647" s="69">
        <v>0.100493</v>
      </c>
      <c r="L1647">
        <f t="shared" si="66"/>
        <v>5.5070000000000067E-3</v>
      </c>
      <c r="R1647">
        <f t="shared" si="67"/>
        <v>0.17818720304568531</v>
      </c>
    </row>
    <row r="1648" spans="2:18">
      <c r="B1648" s="69">
        <v>9.4140000000000005E-3</v>
      </c>
      <c r="E1648" s="69">
        <v>0.10050199999999999</v>
      </c>
      <c r="L1648">
        <f t="shared" si="66"/>
        <v>5.4980000000000116E-3</v>
      </c>
      <c r="R1648">
        <f t="shared" si="67"/>
        <v>0.17817820304568532</v>
      </c>
    </row>
    <row r="1649" spans="2:18">
      <c r="B1649" s="69">
        <v>9.5689999999999994E-3</v>
      </c>
      <c r="E1649" s="69">
        <v>0.10051</v>
      </c>
      <c r="L1649">
        <f t="shared" si="66"/>
        <v>5.4900000000000036E-3</v>
      </c>
      <c r="R1649">
        <f t="shared" si="67"/>
        <v>0.17817020304568532</v>
      </c>
    </row>
    <row r="1650" spans="2:18">
      <c r="B1650" s="69">
        <v>9.7249999999999993E-3</v>
      </c>
      <c r="E1650" s="69">
        <v>0.100518</v>
      </c>
      <c r="L1650">
        <f t="shared" si="66"/>
        <v>5.4820000000000094E-3</v>
      </c>
      <c r="R1650">
        <f t="shared" si="67"/>
        <v>0.17816220304568531</v>
      </c>
    </row>
    <row r="1651" spans="2:18">
      <c r="B1651" s="69">
        <v>9.8809999999999992E-3</v>
      </c>
      <c r="E1651" s="69">
        <v>0.100524</v>
      </c>
      <c r="L1651">
        <f t="shared" si="66"/>
        <v>5.4760000000000034E-3</v>
      </c>
      <c r="R1651">
        <f t="shared" si="67"/>
        <v>0.1781562030456853</v>
      </c>
    </row>
    <row r="1652" spans="2:18">
      <c r="B1652" s="69">
        <v>1.0037000000000001E-2</v>
      </c>
      <c r="E1652" s="69">
        <v>0.10052999999999999</v>
      </c>
      <c r="L1652">
        <f t="shared" si="66"/>
        <v>5.4700000000000113E-3</v>
      </c>
      <c r="R1652">
        <f t="shared" si="67"/>
        <v>0.1781502030456853</v>
      </c>
    </row>
    <row r="1653" spans="2:18">
      <c r="B1653" s="69">
        <v>1.0193000000000001E-2</v>
      </c>
      <c r="E1653" s="69">
        <v>0.100535</v>
      </c>
      <c r="L1653">
        <f t="shared" si="66"/>
        <v>5.4650000000000063E-3</v>
      </c>
      <c r="R1653">
        <f t="shared" si="67"/>
        <v>0.17814520304568532</v>
      </c>
    </row>
    <row r="1654" spans="2:18">
      <c r="B1654" s="69">
        <v>1.035E-2</v>
      </c>
      <c r="E1654" s="69">
        <v>0.100539</v>
      </c>
      <c r="L1654">
        <f t="shared" si="66"/>
        <v>5.4610000000000023E-3</v>
      </c>
      <c r="R1654">
        <f t="shared" si="67"/>
        <v>0.17814120304568531</v>
      </c>
    </row>
    <row r="1655" spans="2:18">
      <c r="B1655" s="69">
        <v>1.0507000000000001E-2</v>
      </c>
      <c r="E1655" s="69">
        <v>0.10054299999999999</v>
      </c>
      <c r="L1655">
        <f t="shared" si="66"/>
        <v>5.4570000000000122E-3</v>
      </c>
      <c r="R1655">
        <f t="shared" si="67"/>
        <v>0.17813720304568531</v>
      </c>
    </row>
    <row r="1656" spans="2:18">
      <c r="B1656" s="69">
        <v>1.0664999999999999E-2</v>
      </c>
      <c r="E1656" s="69">
        <v>0.100545</v>
      </c>
      <c r="L1656">
        <f t="shared" si="66"/>
        <v>5.4550000000000102E-3</v>
      </c>
      <c r="R1656">
        <f t="shared" si="67"/>
        <v>0.17813520304568531</v>
      </c>
    </row>
    <row r="1657" spans="2:18">
      <c r="B1657" s="69">
        <v>1.0822999999999999E-2</v>
      </c>
      <c r="E1657" s="69">
        <v>0.100547</v>
      </c>
      <c r="L1657">
        <f t="shared" si="66"/>
        <v>5.4530000000000082E-3</v>
      </c>
      <c r="R1657">
        <f t="shared" si="67"/>
        <v>0.17813320304568531</v>
      </c>
    </row>
    <row r="1658" spans="2:18">
      <c r="B1658" s="69">
        <v>1.0982E-2</v>
      </c>
      <c r="E1658" s="69">
        <v>0.100547</v>
      </c>
      <c r="L1658">
        <f t="shared" si="66"/>
        <v>5.4530000000000082E-3</v>
      </c>
      <c r="R1658">
        <f t="shared" si="67"/>
        <v>0.17813320304568531</v>
      </c>
    </row>
    <row r="1659" spans="2:18">
      <c r="B1659" s="69">
        <v>1.1141E-2</v>
      </c>
      <c r="E1659" s="69">
        <v>0.100547</v>
      </c>
      <c r="L1659">
        <f t="shared" si="66"/>
        <v>5.4530000000000082E-3</v>
      </c>
      <c r="R1659">
        <f t="shared" si="67"/>
        <v>0.17813320304568531</v>
      </c>
    </row>
    <row r="1660" spans="2:18">
      <c r="B1660" s="69">
        <v>1.1299999999999999E-2</v>
      </c>
      <c r="E1660" s="69">
        <v>0.100546</v>
      </c>
      <c r="L1660">
        <f t="shared" si="66"/>
        <v>5.4540000000000092E-3</v>
      </c>
      <c r="R1660">
        <f t="shared" si="67"/>
        <v>0.17813420304568531</v>
      </c>
    </row>
    <row r="1661" spans="2:18">
      <c r="B1661" s="69">
        <v>1.146E-2</v>
      </c>
      <c r="E1661" s="69">
        <v>0.100545</v>
      </c>
      <c r="L1661">
        <f t="shared" si="66"/>
        <v>5.4550000000000102E-3</v>
      </c>
      <c r="R1661">
        <f t="shared" si="67"/>
        <v>0.17813520304568531</v>
      </c>
    </row>
    <row r="1662" spans="2:18">
      <c r="B1662" s="69">
        <v>1.162E-2</v>
      </c>
      <c r="E1662" s="69">
        <v>0.10054200000000001</v>
      </c>
      <c r="L1662">
        <f t="shared" si="66"/>
        <v>5.4579999999999993E-3</v>
      </c>
      <c r="R1662">
        <f t="shared" si="67"/>
        <v>0.17813820304568528</v>
      </c>
    </row>
    <row r="1663" spans="2:18">
      <c r="B1663" s="69">
        <v>1.1780000000000001E-2</v>
      </c>
      <c r="E1663" s="69">
        <v>0.100539</v>
      </c>
      <c r="L1663">
        <f t="shared" si="66"/>
        <v>5.4610000000000023E-3</v>
      </c>
      <c r="R1663">
        <f t="shared" si="67"/>
        <v>0.17814120304568531</v>
      </c>
    </row>
    <row r="1664" spans="2:18">
      <c r="B1664" s="69">
        <v>1.1941E-2</v>
      </c>
      <c r="E1664" s="69">
        <v>0.100535</v>
      </c>
      <c r="L1664">
        <f t="shared" si="66"/>
        <v>5.4650000000000063E-3</v>
      </c>
      <c r="R1664">
        <f t="shared" si="67"/>
        <v>0.17814520304568532</v>
      </c>
    </row>
    <row r="1665" spans="2:18">
      <c r="B1665" s="69">
        <v>1.2102E-2</v>
      </c>
      <c r="E1665" s="69">
        <v>0.10052999999999999</v>
      </c>
      <c r="L1665">
        <f t="shared" si="66"/>
        <v>5.4700000000000113E-3</v>
      </c>
      <c r="R1665">
        <f t="shared" si="67"/>
        <v>0.1781502030456853</v>
      </c>
    </row>
    <row r="1666" spans="2:18">
      <c r="B1666" s="69">
        <v>1.2264000000000001E-2</v>
      </c>
      <c r="E1666" s="69">
        <v>0.100524</v>
      </c>
      <c r="L1666">
        <f t="shared" si="66"/>
        <v>5.4760000000000034E-3</v>
      </c>
      <c r="R1666">
        <f t="shared" si="67"/>
        <v>0.1781562030456853</v>
      </c>
    </row>
    <row r="1667" spans="2:18">
      <c r="B1667" s="69">
        <v>1.2426E-2</v>
      </c>
      <c r="E1667" s="69">
        <v>0.100517</v>
      </c>
      <c r="L1667">
        <f t="shared" si="66"/>
        <v>5.4830000000000104E-3</v>
      </c>
      <c r="R1667">
        <f t="shared" si="67"/>
        <v>0.17816320304568531</v>
      </c>
    </row>
    <row r="1668" spans="2:18">
      <c r="B1668" s="69">
        <v>1.2588999999999999E-2</v>
      </c>
      <c r="E1668" s="69">
        <v>0.10051</v>
      </c>
      <c r="L1668">
        <f t="shared" si="66"/>
        <v>5.4900000000000036E-3</v>
      </c>
      <c r="R1668">
        <f t="shared" si="67"/>
        <v>0.17817020304568532</v>
      </c>
    </row>
    <row r="1669" spans="2:18">
      <c r="B1669" s="69">
        <v>1.2751999999999999E-2</v>
      </c>
      <c r="E1669" s="69">
        <v>0.10050199999999999</v>
      </c>
      <c r="L1669">
        <f t="shared" si="66"/>
        <v>5.4980000000000116E-3</v>
      </c>
      <c r="R1669">
        <f t="shared" si="67"/>
        <v>0.17817820304568532</v>
      </c>
    </row>
    <row r="1670" spans="2:18">
      <c r="B1670" s="69">
        <v>1.2914999999999999E-2</v>
      </c>
      <c r="E1670" s="69">
        <v>0.100493</v>
      </c>
      <c r="L1670">
        <f t="shared" si="66"/>
        <v>5.5070000000000067E-3</v>
      </c>
      <c r="R1670">
        <f t="shared" si="67"/>
        <v>0.17818720304568531</v>
      </c>
    </row>
    <row r="1671" spans="2:18">
      <c r="B1671" s="69">
        <v>1.3079E-2</v>
      </c>
      <c r="E1671" s="69">
        <v>0.100483</v>
      </c>
      <c r="L1671">
        <f t="shared" si="66"/>
        <v>5.5170000000000028E-3</v>
      </c>
      <c r="R1671">
        <f t="shared" si="67"/>
        <v>0.17819720304568532</v>
      </c>
    </row>
    <row r="1672" spans="2:18">
      <c r="B1672" s="69">
        <v>1.3243E-2</v>
      </c>
      <c r="E1672" s="69">
        <v>0.10047300000000001</v>
      </c>
      <c r="L1672">
        <f t="shared" si="66"/>
        <v>5.5269999999999989E-3</v>
      </c>
      <c r="R1672">
        <f t="shared" si="67"/>
        <v>0.1782072030456853</v>
      </c>
    </row>
    <row r="1673" spans="2:18">
      <c r="B1673" s="69">
        <v>1.3408E-2</v>
      </c>
      <c r="E1673" s="69">
        <v>0.100462</v>
      </c>
      <c r="L1673">
        <f t="shared" si="66"/>
        <v>5.5380000000000099E-3</v>
      </c>
      <c r="R1673">
        <f t="shared" si="67"/>
        <v>0.17821820304568531</v>
      </c>
    </row>
    <row r="1674" spans="2:18">
      <c r="B1674" s="69">
        <v>1.3573E-2</v>
      </c>
      <c r="E1674" s="69">
        <v>0.10045</v>
      </c>
      <c r="L1674">
        <f t="shared" si="66"/>
        <v>5.5500000000000081E-3</v>
      </c>
      <c r="R1674">
        <f t="shared" si="67"/>
        <v>0.17823020304568532</v>
      </c>
    </row>
    <row r="1675" spans="2:18">
      <c r="B1675" s="69">
        <v>1.3738999999999999E-2</v>
      </c>
      <c r="E1675" s="69">
        <v>0.100438</v>
      </c>
      <c r="L1675">
        <f t="shared" si="66"/>
        <v>5.5620000000000062E-3</v>
      </c>
      <c r="R1675">
        <f t="shared" si="67"/>
        <v>0.1782422030456853</v>
      </c>
    </row>
    <row r="1676" spans="2:18">
      <c r="B1676" s="69">
        <v>1.3905000000000001E-2</v>
      </c>
      <c r="E1676" s="69">
        <v>0.100425</v>
      </c>
      <c r="L1676">
        <f t="shared" si="66"/>
        <v>5.5750000000000053E-3</v>
      </c>
      <c r="R1676">
        <f t="shared" si="67"/>
        <v>0.17825520304568532</v>
      </c>
    </row>
    <row r="1677" spans="2:18">
      <c r="B1677" s="69">
        <v>1.4071E-2</v>
      </c>
      <c r="E1677" s="69">
        <v>0.100412</v>
      </c>
      <c r="L1677">
        <f t="shared" si="66"/>
        <v>5.5880000000000044E-3</v>
      </c>
      <c r="R1677">
        <f t="shared" si="67"/>
        <v>0.1782682030456853</v>
      </c>
    </row>
    <row r="1678" spans="2:18">
      <c r="B1678" s="69">
        <v>1.4238000000000001E-2</v>
      </c>
      <c r="E1678" s="69">
        <v>0.100397</v>
      </c>
      <c r="L1678">
        <f t="shared" si="66"/>
        <v>5.6030000000000055E-3</v>
      </c>
      <c r="R1678">
        <f t="shared" si="67"/>
        <v>0.17828320304568529</v>
      </c>
    </row>
    <row r="1679" spans="2:18">
      <c r="B1679" s="69">
        <v>1.4404999999999999E-2</v>
      </c>
      <c r="E1679" s="69">
        <v>0.100383</v>
      </c>
      <c r="L1679">
        <f t="shared" si="66"/>
        <v>5.6170000000000057E-3</v>
      </c>
      <c r="R1679">
        <f t="shared" si="67"/>
        <v>0.1782972030456853</v>
      </c>
    </row>
    <row r="1680" spans="2:18">
      <c r="B1680" s="69">
        <v>1.4572999999999999E-2</v>
      </c>
      <c r="E1680" s="69">
        <v>0.100367</v>
      </c>
      <c r="L1680">
        <f t="shared" si="66"/>
        <v>5.6330000000000078E-3</v>
      </c>
      <c r="R1680">
        <f t="shared" si="67"/>
        <v>0.17831320304568532</v>
      </c>
    </row>
    <row r="1681" spans="2:18">
      <c r="B1681" s="69">
        <v>1.4741000000000001E-2</v>
      </c>
      <c r="E1681" s="69">
        <v>0.100352</v>
      </c>
      <c r="L1681">
        <f t="shared" si="66"/>
        <v>5.6480000000000089E-3</v>
      </c>
      <c r="R1681">
        <f t="shared" si="67"/>
        <v>0.17832820304568531</v>
      </c>
    </row>
    <row r="1682" spans="2:18">
      <c r="B1682" s="69">
        <v>1.491E-2</v>
      </c>
      <c r="E1682" s="69">
        <v>0.10033499999999999</v>
      </c>
      <c r="L1682">
        <f t="shared" si="66"/>
        <v>5.665000000000012E-3</v>
      </c>
      <c r="R1682">
        <f t="shared" si="67"/>
        <v>0.1783452030456853</v>
      </c>
    </row>
    <row r="1683" spans="2:18">
      <c r="B1683" s="69">
        <v>1.5079E-2</v>
      </c>
      <c r="E1683" s="69">
        <v>0.10031900000000001</v>
      </c>
      <c r="L1683">
        <f t="shared" si="66"/>
        <v>5.6810000000000003E-3</v>
      </c>
      <c r="R1683">
        <f t="shared" si="67"/>
        <v>0.17836120304568531</v>
      </c>
    </row>
    <row r="1684" spans="2:18">
      <c r="B1684" s="69">
        <v>1.5247999999999999E-2</v>
      </c>
      <c r="E1684" s="69">
        <v>0.100302</v>
      </c>
      <c r="L1684">
        <f t="shared" si="66"/>
        <v>5.6980000000000034E-3</v>
      </c>
      <c r="R1684">
        <f t="shared" si="67"/>
        <v>0.1783782030456853</v>
      </c>
    </row>
    <row r="1685" spans="2:18">
      <c r="B1685" s="69">
        <v>1.5417999999999999E-2</v>
      </c>
      <c r="E1685" s="69">
        <v>0.100284</v>
      </c>
      <c r="L1685">
        <f t="shared" si="66"/>
        <v>5.7160000000000075E-3</v>
      </c>
      <c r="R1685">
        <f t="shared" si="67"/>
        <v>0.17839620304568532</v>
      </c>
    </row>
    <row r="1686" spans="2:18">
      <c r="B1686" s="69">
        <v>1.5587999999999999E-2</v>
      </c>
      <c r="E1686" s="69">
        <v>0.10026599999999999</v>
      </c>
      <c r="L1686">
        <f t="shared" si="66"/>
        <v>5.7340000000000117E-3</v>
      </c>
      <c r="R1686">
        <f t="shared" si="67"/>
        <v>0.17841420304568531</v>
      </c>
    </row>
    <row r="1687" spans="2:18">
      <c r="B1687" s="69">
        <v>1.5758999999999999E-2</v>
      </c>
      <c r="E1687" s="69">
        <v>0.100248</v>
      </c>
      <c r="L1687">
        <f t="shared" ref="L1687:L1750" si="68">$L$458-E1687+$L$457</f>
        <v>5.7520000000000019E-3</v>
      </c>
      <c r="R1687">
        <f t="shared" si="67"/>
        <v>0.1784322030456853</v>
      </c>
    </row>
    <row r="1688" spans="2:18">
      <c r="B1688" s="69">
        <v>1.593E-2</v>
      </c>
      <c r="E1688" s="69">
        <v>0.100229</v>
      </c>
      <c r="L1688">
        <f t="shared" si="68"/>
        <v>5.771000000000007E-3</v>
      </c>
      <c r="R1688">
        <f t="shared" ref="R1688:R1751" si="69">$R$458-E1688+$R$457</f>
        <v>0.17845120304568529</v>
      </c>
    </row>
    <row r="1689" spans="2:18">
      <c r="B1689" s="69">
        <v>1.6101000000000001E-2</v>
      </c>
      <c r="E1689" s="69">
        <v>0.10020999999999999</v>
      </c>
      <c r="L1689">
        <f t="shared" si="68"/>
        <v>5.7900000000000122E-3</v>
      </c>
      <c r="R1689">
        <f t="shared" si="69"/>
        <v>0.17847020304568531</v>
      </c>
    </row>
    <row r="1690" spans="2:18">
      <c r="B1690" s="69">
        <v>1.6272999999999999E-2</v>
      </c>
      <c r="E1690" s="69">
        <v>0.100191</v>
      </c>
      <c r="L1690">
        <f t="shared" si="68"/>
        <v>5.8090000000000034E-3</v>
      </c>
      <c r="R1690">
        <f t="shared" si="69"/>
        <v>0.1784892030456853</v>
      </c>
    </row>
    <row r="1691" spans="2:18">
      <c r="B1691" s="69">
        <v>1.6445000000000001E-2</v>
      </c>
      <c r="E1691" s="69">
        <v>0.100171</v>
      </c>
      <c r="L1691">
        <f t="shared" si="68"/>
        <v>5.8290000000000095E-3</v>
      </c>
      <c r="R1691">
        <f t="shared" si="69"/>
        <v>0.17850920304568529</v>
      </c>
    </row>
    <row r="1692" spans="2:18">
      <c r="B1692" s="69">
        <v>1.6618000000000001E-2</v>
      </c>
      <c r="E1692" s="69">
        <v>0.100151</v>
      </c>
      <c r="L1692">
        <f t="shared" si="68"/>
        <v>5.8490000000000018E-3</v>
      </c>
      <c r="R1692">
        <f t="shared" si="69"/>
        <v>0.17852920304568531</v>
      </c>
    </row>
    <row r="1693" spans="2:18">
      <c r="B1693" s="69">
        <v>1.6791E-2</v>
      </c>
      <c r="E1693" s="69">
        <v>0.100131</v>
      </c>
      <c r="L1693">
        <f t="shared" si="68"/>
        <v>5.8690000000000079E-3</v>
      </c>
      <c r="R1693">
        <f t="shared" si="69"/>
        <v>0.17854920304568531</v>
      </c>
    </row>
    <row r="1694" spans="2:18">
      <c r="B1694" s="69">
        <v>1.6965000000000001E-2</v>
      </c>
      <c r="E1694" s="69">
        <v>0.10011100000000001</v>
      </c>
      <c r="L1694">
        <f t="shared" si="68"/>
        <v>5.8890000000000001E-3</v>
      </c>
      <c r="R1694">
        <f t="shared" si="69"/>
        <v>0.1785692030456853</v>
      </c>
    </row>
    <row r="1695" spans="2:18">
      <c r="B1695" s="69">
        <v>1.7139000000000001E-2</v>
      </c>
      <c r="E1695" s="69">
        <v>0.100091</v>
      </c>
      <c r="L1695">
        <f t="shared" si="68"/>
        <v>5.9090000000000063E-3</v>
      </c>
      <c r="R1695">
        <f t="shared" si="69"/>
        <v>0.17858920304568532</v>
      </c>
    </row>
    <row r="1696" spans="2:18">
      <c r="B1696" s="69">
        <v>1.7312999999999999E-2</v>
      </c>
      <c r="E1696" s="69">
        <v>0.10007099999999999</v>
      </c>
      <c r="L1696">
        <f t="shared" si="68"/>
        <v>5.9290000000000124E-3</v>
      </c>
      <c r="R1696">
        <f t="shared" si="69"/>
        <v>0.17860920304568531</v>
      </c>
    </row>
    <row r="1697" spans="2:18">
      <c r="B1697" s="69">
        <v>1.7488E-2</v>
      </c>
      <c r="E1697" s="69">
        <v>0.10005</v>
      </c>
      <c r="L1697">
        <f t="shared" si="68"/>
        <v>5.9500000000000056E-3</v>
      </c>
      <c r="R1697">
        <f t="shared" si="69"/>
        <v>0.1786302030456853</v>
      </c>
    </row>
    <row r="1698" spans="2:18">
      <c r="B1698" s="69">
        <v>1.7663000000000002E-2</v>
      </c>
      <c r="E1698" s="69">
        <v>0.10002999999999999</v>
      </c>
      <c r="L1698">
        <f t="shared" si="68"/>
        <v>5.9700000000000118E-3</v>
      </c>
      <c r="R1698">
        <f t="shared" si="69"/>
        <v>0.1786502030456853</v>
      </c>
    </row>
    <row r="1699" spans="2:18">
      <c r="B1699" s="69">
        <v>1.7838E-2</v>
      </c>
      <c r="E1699" s="69">
        <v>0.100009</v>
      </c>
      <c r="L1699">
        <f t="shared" si="68"/>
        <v>5.991000000000005E-3</v>
      </c>
      <c r="R1699">
        <f t="shared" si="69"/>
        <v>0.17867120304568529</v>
      </c>
    </row>
    <row r="1700" spans="2:18">
      <c r="B1700" s="69">
        <v>1.8013999999999999E-2</v>
      </c>
      <c r="E1700" s="69">
        <v>9.9987999999999994E-2</v>
      </c>
      <c r="L1700">
        <f t="shared" si="68"/>
        <v>6.0120000000000121E-3</v>
      </c>
      <c r="R1700">
        <f t="shared" si="69"/>
        <v>0.17869220304568531</v>
      </c>
    </row>
    <row r="1701" spans="2:18">
      <c r="B1701" s="69">
        <v>1.8190999999999999E-2</v>
      </c>
      <c r="E1701" s="69">
        <v>9.9968000000000001E-2</v>
      </c>
      <c r="L1701">
        <f t="shared" si="68"/>
        <v>6.0320000000000044E-3</v>
      </c>
      <c r="R1701">
        <f t="shared" si="69"/>
        <v>0.1787122030456853</v>
      </c>
    </row>
    <row r="1702" spans="2:18">
      <c r="B1702" s="69">
        <v>1.8367000000000001E-2</v>
      </c>
      <c r="E1702" s="69">
        <v>9.9946999999999994E-2</v>
      </c>
      <c r="L1702">
        <f t="shared" si="68"/>
        <v>6.0530000000000115E-3</v>
      </c>
      <c r="R1702">
        <f t="shared" si="69"/>
        <v>0.1787332030456853</v>
      </c>
    </row>
    <row r="1703" spans="2:18">
      <c r="B1703" s="69">
        <v>1.8544000000000001E-2</v>
      </c>
      <c r="E1703" s="69">
        <v>9.9927000000000002E-2</v>
      </c>
      <c r="L1703">
        <f t="shared" si="68"/>
        <v>6.0730000000000037E-3</v>
      </c>
      <c r="R1703">
        <f t="shared" si="69"/>
        <v>0.17875320304568532</v>
      </c>
    </row>
    <row r="1704" spans="2:18">
      <c r="B1704" s="69">
        <v>1.8721999999999999E-2</v>
      </c>
      <c r="E1704" s="69">
        <v>9.9905999999999995E-2</v>
      </c>
      <c r="L1704">
        <f t="shared" si="68"/>
        <v>6.0940000000000109E-3</v>
      </c>
      <c r="R1704">
        <f t="shared" si="69"/>
        <v>0.17877420304568531</v>
      </c>
    </row>
    <row r="1705" spans="2:18">
      <c r="B1705" s="69">
        <v>1.89E-2</v>
      </c>
      <c r="E1705" s="69">
        <v>9.9886000000000003E-2</v>
      </c>
      <c r="L1705">
        <f t="shared" si="68"/>
        <v>6.1140000000000031E-3</v>
      </c>
      <c r="R1705">
        <f t="shared" si="69"/>
        <v>0.1787942030456853</v>
      </c>
    </row>
    <row r="1706" spans="2:18">
      <c r="B1706" s="69">
        <v>1.9078000000000001E-2</v>
      </c>
      <c r="E1706" s="69">
        <v>9.9865999999999996E-2</v>
      </c>
      <c r="L1706">
        <f t="shared" si="68"/>
        <v>6.1340000000000092E-3</v>
      </c>
      <c r="R1706">
        <f t="shared" si="69"/>
        <v>0.17881420304568529</v>
      </c>
    </row>
    <row r="1707" spans="2:18">
      <c r="B1707" s="69">
        <v>1.9255999999999999E-2</v>
      </c>
      <c r="E1707" s="69">
        <v>9.9846000000000004E-2</v>
      </c>
      <c r="L1707">
        <f t="shared" si="68"/>
        <v>6.1540000000000015E-3</v>
      </c>
      <c r="R1707">
        <f t="shared" si="69"/>
        <v>0.17883420304568531</v>
      </c>
    </row>
    <row r="1708" spans="2:18">
      <c r="B1708" s="69">
        <v>1.9435000000000001E-2</v>
      </c>
      <c r="E1708" s="69">
        <v>9.9825999999999998E-2</v>
      </c>
      <c r="L1708">
        <f t="shared" si="68"/>
        <v>6.1740000000000076E-3</v>
      </c>
      <c r="R1708">
        <f t="shared" si="69"/>
        <v>0.17885420304568531</v>
      </c>
    </row>
    <row r="1709" spans="2:18">
      <c r="B1709" s="69">
        <v>1.9613999999999999E-2</v>
      </c>
      <c r="E1709" s="69">
        <v>9.9807000000000007E-2</v>
      </c>
      <c r="L1709">
        <f t="shared" si="68"/>
        <v>6.1929999999999989E-3</v>
      </c>
      <c r="R1709">
        <f t="shared" si="69"/>
        <v>0.1788732030456853</v>
      </c>
    </row>
    <row r="1710" spans="2:18">
      <c r="B1710" s="69">
        <v>1.9793999999999999E-2</v>
      </c>
      <c r="E1710" s="69">
        <v>9.9787000000000001E-2</v>
      </c>
      <c r="L1710">
        <f t="shared" si="68"/>
        <v>6.213000000000005E-3</v>
      </c>
      <c r="R1710">
        <f t="shared" si="69"/>
        <v>0.17889320304568529</v>
      </c>
    </row>
    <row r="1711" spans="2:18">
      <c r="B1711" s="69">
        <v>1.9973999999999999E-2</v>
      </c>
      <c r="E1711" s="69">
        <v>9.9767999999999996E-2</v>
      </c>
      <c r="L1711">
        <f t="shared" si="68"/>
        <v>6.2320000000000101E-3</v>
      </c>
      <c r="R1711">
        <f t="shared" si="69"/>
        <v>0.17891220304568531</v>
      </c>
    </row>
    <row r="1712" spans="2:18">
      <c r="B1712" s="69">
        <v>2.0153999999999998E-2</v>
      </c>
      <c r="E1712" s="69">
        <v>9.9749000000000004E-2</v>
      </c>
      <c r="L1712">
        <f t="shared" si="68"/>
        <v>6.2510000000000013E-3</v>
      </c>
      <c r="R1712">
        <f t="shared" si="69"/>
        <v>0.1789312030456853</v>
      </c>
    </row>
    <row r="1713" spans="2:18">
      <c r="B1713" s="69">
        <v>2.0334999999999999E-2</v>
      </c>
      <c r="E1713" s="69">
        <v>9.9731E-2</v>
      </c>
      <c r="L1713">
        <f t="shared" si="68"/>
        <v>6.2690000000000055E-3</v>
      </c>
      <c r="R1713">
        <f t="shared" si="69"/>
        <v>0.17894920304568529</v>
      </c>
    </row>
    <row r="1714" spans="2:18">
      <c r="B1714" s="69">
        <v>2.0516E-2</v>
      </c>
      <c r="E1714" s="69">
        <v>9.9712999999999996E-2</v>
      </c>
      <c r="L1714">
        <f t="shared" si="68"/>
        <v>6.2870000000000096E-3</v>
      </c>
      <c r="R1714">
        <f t="shared" si="69"/>
        <v>0.17896720304568531</v>
      </c>
    </row>
    <row r="1715" spans="2:18">
      <c r="B1715" s="69">
        <v>2.0697E-2</v>
      </c>
      <c r="E1715" s="69">
        <v>9.9695000000000006E-2</v>
      </c>
      <c r="L1715">
        <f t="shared" si="68"/>
        <v>6.3049999999999998E-3</v>
      </c>
      <c r="R1715">
        <f t="shared" si="69"/>
        <v>0.1789852030456853</v>
      </c>
    </row>
    <row r="1716" spans="2:18">
      <c r="B1716" s="69">
        <v>2.0878000000000001E-2</v>
      </c>
      <c r="E1716" s="69">
        <v>9.9677000000000002E-2</v>
      </c>
      <c r="L1716">
        <f t="shared" si="68"/>
        <v>6.323000000000004E-3</v>
      </c>
      <c r="R1716">
        <f t="shared" si="69"/>
        <v>0.17900320304568529</v>
      </c>
    </row>
    <row r="1717" spans="2:18">
      <c r="B1717" s="69">
        <v>2.1059999999999999E-2</v>
      </c>
      <c r="E1717" s="69">
        <v>9.9659999999999999E-2</v>
      </c>
      <c r="L1717">
        <f t="shared" si="68"/>
        <v>6.3400000000000071E-3</v>
      </c>
      <c r="R1717">
        <f t="shared" si="69"/>
        <v>0.17902020304568531</v>
      </c>
    </row>
    <row r="1718" spans="2:18">
      <c r="B1718" s="69">
        <v>2.1242E-2</v>
      </c>
      <c r="E1718" s="69">
        <v>9.9642999999999995E-2</v>
      </c>
      <c r="L1718">
        <f t="shared" si="68"/>
        <v>6.3570000000000102E-3</v>
      </c>
      <c r="R1718">
        <f t="shared" si="69"/>
        <v>0.17903720304568532</v>
      </c>
    </row>
    <row r="1719" spans="2:18">
      <c r="B1719" s="69">
        <v>2.1425E-2</v>
      </c>
      <c r="E1719" s="69">
        <v>9.9626999999999993E-2</v>
      </c>
      <c r="L1719">
        <f t="shared" si="68"/>
        <v>6.3730000000000123E-3</v>
      </c>
      <c r="R1719">
        <f t="shared" si="69"/>
        <v>0.17905320304568531</v>
      </c>
    </row>
    <row r="1720" spans="2:18">
      <c r="B1720" s="69">
        <v>2.1607999999999999E-2</v>
      </c>
      <c r="E1720" s="69">
        <v>9.9611000000000005E-2</v>
      </c>
      <c r="L1720">
        <f t="shared" si="68"/>
        <v>6.3890000000000006E-3</v>
      </c>
      <c r="R1720">
        <f t="shared" si="69"/>
        <v>0.1790692030456853</v>
      </c>
    </row>
    <row r="1721" spans="2:18">
      <c r="B1721" s="69">
        <v>2.1791000000000001E-2</v>
      </c>
      <c r="E1721" s="69">
        <v>9.9596000000000004E-2</v>
      </c>
      <c r="L1721">
        <f t="shared" si="68"/>
        <v>6.4040000000000017E-3</v>
      </c>
      <c r="R1721">
        <f t="shared" si="69"/>
        <v>0.17908420304568529</v>
      </c>
    </row>
    <row r="1722" spans="2:18">
      <c r="B1722" s="69">
        <v>2.1974E-2</v>
      </c>
      <c r="E1722" s="69">
        <v>9.9580000000000002E-2</v>
      </c>
      <c r="L1722">
        <f t="shared" si="68"/>
        <v>6.4200000000000038E-3</v>
      </c>
      <c r="R1722">
        <f t="shared" si="69"/>
        <v>0.1791002030456853</v>
      </c>
    </row>
    <row r="1723" spans="2:18">
      <c r="B1723" s="69">
        <v>2.2157E-2</v>
      </c>
      <c r="E1723" s="69">
        <v>9.9566000000000002E-2</v>
      </c>
      <c r="L1723">
        <f t="shared" si="68"/>
        <v>6.434000000000004E-3</v>
      </c>
      <c r="R1723">
        <f t="shared" si="69"/>
        <v>0.17911420304568532</v>
      </c>
    </row>
    <row r="1724" spans="2:18">
      <c r="B1724" s="69">
        <v>2.2341E-2</v>
      </c>
      <c r="E1724" s="69">
        <v>9.9552000000000002E-2</v>
      </c>
      <c r="L1724">
        <f t="shared" si="68"/>
        <v>6.4480000000000041E-3</v>
      </c>
      <c r="R1724">
        <f t="shared" si="69"/>
        <v>0.1791282030456853</v>
      </c>
    </row>
    <row r="1725" spans="2:18">
      <c r="B1725" s="69">
        <v>2.2525E-2</v>
      </c>
      <c r="E1725" s="69">
        <v>9.9538000000000001E-2</v>
      </c>
      <c r="L1725">
        <f t="shared" si="68"/>
        <v>6.4620000000000042E-3</v>
      </c>
      <c r="R1725">
        <f t="shared" si="69"/>
        <v>0.17914220304568529</v>
      </c>
    </row>
    <row r="1726" spans="2:18">
      <c r="B1726" s="69">
        <v>2.2710000000000001E-2</v>
      </c>
      <c r="E1726" s="69">
        <v>9.9525000000000002E-2</v>
      </c>
      <c r="L1726">
        <f t="shared" si="68"/>
        <v>6.4750000000000033E-3</v>
      </c>
      <c r="R1726">
        <f t="shared" si="69"/>
        <v>0.1791552030456853</v>
      </c>
    </row>
    <row r="1727" spans="2:18">
      <c r="B1727" s="69">
        <v>2.2894000000000001E-2</v>
      </c>
      <c r="E1727" s="69">
        <v>9.9512000000000003E-2</v>
      </c>
      <c r="L1727">
        <f t="shared" si="68"/>
        <v>6.4880000000000024E-3</v>
      </c>
      <c r="R1727">
        <f t="shared" si="69"/>
        <v>0.17916820304568531</v>
      </c>
    </row>
    <row r="1728" spans="2:18">
      <c r="B1728" s="69">
        <v>2.3078999999999999E-2</v>
      </c>
      <c r="E1728" s="69">
        <v>9.9500000000000005E-2</v>
      </c>
      <c r="L1728">
        <f t="shared" si="68"/>
        <v>6.5000000000000006E-3</v>
      </c>
      <c r="R1728">
        <f t="shared" si="69"/>
        <v>0.1791802030456853</v>
      </c>
    </row>
    <row r="1729" spans="2:18">
      <c r="B1729" s="69">
        <v>2.3264E-2</v>
      </c>
      <c r="E1729" s="69">
        <v>9.9487999999999993E-2</v>
      </c>
      <c r="L1729">
        <f t="shared" si="68"/>
        <v>6.5120000000000126E-3</v>
      </c>
      <c r="R1729">
        <f t="shared" si="69"/>
        <v>0.17919220304568531</v>
      </c>
    </row>
    <row r="1730" spans="2:18">
      <c r="B1730" s="69">
        <v>2.3449000000000001E-2</v>
      </c>
      <c r="E1730" s="69">
        <v>9.9476999999999996E-2</v>
      </c>
      <c r="L1730">
        <f t="shared" si="68"/>
        <v>6.5230000000000097E-3</v>
      </c>
      <c r="R1730">
        <f t="shared" si="69"/>
        <v>0.17920320304568532</v>
      </c>
    </row>
    <row r="1731" spans="2:18">
      <c r="B1731" s="69">
        <v>2.3633999999999999E-2</v>
      </c>
      <c r="E1731" s="69">
        <v>9.9467E-2</v>
      </c>
      <c r="L1731">
        <f t="shared" si="68"/>
        <v>6.5330000000000058E-3</v>
      </c>
      <c r="R1731">
        <f t="shared" si="69"/>
        <v>0.1792132030456853</v>
      </c>
    </row>
    <row r="1732" spans="2:18">
      <c r="B1732" s="69">
        <v>2.3820000000000001E-2</v>
      </c>
      <c r="E1732" s="69">
        <v>9.9457000000000004E-2</v>
      </c>
      <c r="L1732">
        <f t="shared" si="68"/>
        <v>6.5430000000000019E-3</v>
      </c>
      <c r="R1732">
        <f t="shared" si="69"/>
        <v>0.17922320304568529</v>
      </c>
    </row>
    <row r="1733" spans="2:18">
      <c r="B1733" s="69">
        <v>2.4006E-2</v>
      </c>
      <c r="E1733" s="69">
        <v>9.9446999999999994E-2</v>
      </c>
      <c r="L1733">
        <f t="shared" si="68"/>
        <v>6.5530000000000119E-3</v>
      </c>
      <c r="R1733">
        <f t="shared" si="69"/>
        <v>0.1792332030456853</v>
      </c>
    </row>
    <row r="1734" spans="2:18">
      <c r="B1734" s="69">
        <v>2.4192000000000002E-2</v>
      </c>
      <c r="E1734" s="69">
        <v>9.9437999999999999E-2</v>
      </c>
      <c r="L1734">
        <f t="shared" si="68"/>
        <v>6.5620000000000071E-3</v>
      </c>
      <c r="R1734">
        <f t="shared" si="69"/>
        <v>0.17924220304568531</v>
      </c>
    </row>
    <row r="1735" spans="2:18">
      <c r="B1735" s="69">
        <v>2.4378E-2</v>
      </c>
      <c r="E1735" s="69">
        <v>9.9430000000000004E-2</v>
      </c>
      <c r="L1735">
        <f t="shared" si="68"/>
        <v>6.5700000000000012E-3</v>
      </c>
      <c r="R1735">
        <f t="shared" si="69"/>
        <v>0.17925020304568529</v>
      </c>
    </row>
    <row r="1736" spans="2:18">
      <c r="B1736" s="69">
        <v>2.4563999999999999E-2</v>
      </c>
      <c r="E1736" s="69">
        <v>9.9421999999999996E-2</v>
      </c>
      <c r="L1736">
        <f t="shared" si="68"/>
        <v>6.5780000000000092E-3</v>
      </c>
      <c r="R1736">
        <f t="shared" si="69"/>
        <v>0.17925820304568529</v>
      </c>
    </row>
    <row r="1737" spans="2:18">
      <c r="B1737" s="69">
        <v>2.4750999999999999E-2</v>
      </c>
      <c r="E1737" s="69">
        <v>9.9415000000000003E-2</v>
      </c>
      <c r="L1737">
        <f t="shared" si="68"/>
        <v>6.5850000000000023E-3</v>
      </c>
      <c r="R1737">
        <f t="shared" si="69"/>
        <v>0.1792652030456853</v>
      </c>
    </row>
    <row r="1738" spans="2:18">
      <c r="B1738" s="69">
        <v>2.4937000000000001E-2</v>
      </c>
      <c r="E1738" s="69">
        <v>9.9407999999999996E-2</v>
      </c>
      <c r="L1738">
        <f t="shared" si="68"/>
        <v>6.5920000000000093E-3</v>
      </c>
      <c r="R1738">
        <f t="shared" si="69"/>
        <v>0.17927220304568531</v>
      </c>
    </row>
    <row r="1739" spans="2:18">
      <c r="B1739" s="69">
        <v>2.5124E-2</v>
      </c>
      <c r="E1739" s="69">
        <v>9.9402000000000004E-2</v>
      </c>
      <c r="L1739">
        <f t="shared" si="68"/>
        <v>6.5980000000000014E-3</v>
      </c>
      <c r="R1739">
        <f t="shared" si="69"/>
        <v>0.17927820304568531</v>
      </c>
    </row>
    <row r="1740" spans="2:18">
      <c r="B1740" s="69">
        <v>2.5311E-2</v>
      </c>
      <c r="E1740" s="69">
        <v>9.9395999999999998E-2</v>
      </c>
      <c r="L1740">
        <f t="shared" si="68"/>
        <v>6.6040000000000074E-3</v>
      </c>
      <c r="R1740">
        <f t="shared" si="69"/>
        <v>0.17928420304568532</v>
      </c>
    </row>
    <row r="1741" spans="2:18">
      <c r="B1741" s="69">
        <v>2.5498E-2</v>
      </c>
      <c r="E1741" s="69">
        <v>9.9391999999999994E-2</v>
      </c>
      <c r="L1741">
        <f t="shared" si="68"/>
        <v>6.6080000000000114E-3</v>
      </c>
      <c r="R1741">
        <f t="shared" si="69"/>
        <v>0.17928820304568532</v>
      </c>
    </row>
    <row r="1742" spans="2:18">
      <c r="B1742" s="69">
        <v>2.5684999999999999E-2</v>
      </c>
      <c r="E1742" s="69">
        <v>9.9387000000000003E-2</v>
      </c>
      <c r="L1742">
        <f t="shared" si="68"/>
        <v>6.6130000000000026E-3</v>
      </c>
      <c r="R1742">
        <f t="shared" si="69"/>
        <v>0.1792932030456853</v>
      </c>
    </row>
    <row r="1743" spans="2:18">
      <c r="B1743" s="69">
        <v>2.5871999999999999E-2</v>
      </c>
      <c r="E1743" s="69">
        <v>9.9382999999999999E-2</v>
      </c>
      <c r="L1743">
        <f t="shared" si="68"/>
        <v>6.6170000000000066E-3</v>
      </c>
      <c r="R1743">
        <f t="shared" si="69"/>
        <v>0.1792972030456853</v>
      </c>
    </row>
    <row r="1744" spans="2:18">
      <c r="B1744" s="69">
        <v>2.6058999999999999E-2</v>
      </c>
      <c r="E1744" s="69">
        <v>9.9379999999999996E-2</v>
      </c>
      <c r="L1744">
        <f t="shared" si="68"/>
        <v>6.6200000000000096E-3</v>
      </c>
      <c r="R1744">
        <f t="shared" si="69"/>
        <v>0.17930020304568531</v>
      </c>
    </row>
    <row r="1745" spans="2:18">
      <c r="B1745" s="69">
        <v>2.6245999999999998E-2</v>
      </c>
      <c r="E1745" s="69">
        <v>9.9376999999999993E-2</v>
      </c>
      <c r="L1745">
        <f t="shared" si="68"/>
        <v>6.6230000000000126E-3</v>
      </c>
      <c r="R1745">
        <f t="shared" si="69"/>
        <v>0.17930320304568531</v>
      </c>
    </row>
    <row r="1746" spans="2:18">
      <c r="B1746" s="69">
        <v>2.6433000000000002E-2</v>
      </c>
      <c r="E1746" s="69">
        <v>9.9375000000000005E-2</v>
      </c>
      <c r="L1746">
        <f t="shared" si="68"/>
        <v>6.6250000000000007E-3</v>
      </c>
      <c r="R1746">
        <f t="shared" si="69"/>
        <v>0.17930520304568531</v>
      </c>
    </row>
    <row r="1747" spans="2:18">
      <c r="B1747" s="69">
        <v>2.6620999999999999E-2</v>
      </c>
      <c r="E1747" s="69">
        <v>9.9374000000000004E-2</v>
      </c>
      <c r="L1747">
        <f t="shared" si="68"/>
        <v>6.6260000000000017E-3</v>
      </c>
      <c r="R1747">
        <f t="shared" si="69"/>
        <v>0.17930620304568529</v>
      </c>
    </row>
    <row r="1748" spans="2:18">
      <c r="B1748" s="69">
        <v>2.6807999999999998E-2</v>
      </c>
      <c r="E1748" s="69">
        <v>9.9372000000000002E-2</v>
      </c>
      <c r="L1748">
        <f t="shared" si="68"/>
        <v>6.6280000000000037E-3</v>
      </c>
      <c r="R1748">
        <f t="shared" si="69"/>
        <v>0.17930820304568529</v>
      </c>
    </row>
    <row r="1749" spans="2:18">
      <c r="B1749" s="69">
        <v>2.6995000000000002E-2</v>
      </c>
      <c r="E1749" s="69">
        <v>9.9372000000000002E-2</v>
      </c>
      <c r="L1749">
        <f t="shared" si="68"/>
        <v>6.6280000000000037E-3</v>
      </c>
      <c r="R1749">
        <f t="shared" si="69"/>
        <v>0.17930820304568529</v>
      </c>
    </row>
    <row r="1750" spans="2:18">
      <c r="B1750" s="69">
        <v>2.7182999999999999E-2</v>
      </c>
      <c r="E1750" s="69">
        <v>9.9372000000000002E-2</v>
      </c>
      <c r="L1750">
        <f t="shared" si="68"/>
        <v>6.6280000000000037E-3</v>
      </c>
      <c r="R1750">
        <f t="shared" si="69"/>
        <v>0.17930820304568529</v>
      </c>
    </row>
    <row r="1751" spans="2:18">
      <c r="B1751" s="69">
        <v>2.7369999999999998E-2</v>
      </c>
      <c r="E1751" s="69">
        <v>9.9373000000000003E-2</v>
      </c>
      <c r="L1751">
        <f t="shared" ref="L1751:L1814" si="70">$L$458-E1751+$L$457</f>
        <v>6.6270000000000027E-3</v>
      </c>
      <c r="R1751">
        <f t="shared" si="69"/>
        <v>0.17930720304568531</v>
      </c>
    </row>
    <row r="1752" spans="2:18">
      <c r="B1752" s="69">
        <v>2.7557999999999999E-2</v>
      </c>
      <c r="E1752" s="69">
        <v>9.9374000000000004E-2</v>
      </c>
      <c r="L1752">
        <f t="shared" si="70"/>
        <v>6.6260000000000017E-3</v>
      </c>
      <c r="R1752">
        <f t="shared" ref="R1752:R1815" si="71">$R$458-E1752+$R$457</f>
        <v>0.17930620304568529</v>
      </c>
    </row>
    <row r="1753" spans="2:18">
      <c r="B1753" s="69">
        <v>2.7744999999999999E-2</v>
      </c>
      <c r="E1753" s="69">
        <v>9.9375000000000005E-2</v>
      </c>
      <c r="L1753">
        <f t="shared" si="70"/>
        <v>6.6250000000000007E-3</v>
      </c>
      <c r="R1753">
        <f t="shared" si="71"/>
        <v>0.17930520304568531</v>
      </c>
    </row>
    <row r="1754" spans="2:18">
      <c r="B1754" s="69">
        <v>2.7931999999999998E-2</v>
      </c>
      <c r="E1754" s="69">
        <v>9.9377999999999994E-2</v>
      </c>
      <c r="L1754">
        <f t="shared" si="70"/>
        <v>6.6220000000000116E-3</v>
      </c>
      <c r="R1754">
        <f t="shared" si="71"/>
        <v>0.17930220304568531</v>
      </c>
    </row>
    <row r="1755" spans="2:18">
      <c r="B1755" s="69">
        <v>2.8119000000000002E-2</v>
      </c>
      <c r="E1755" s="69">
        <v>9.9379999999999996E-2</v>
      </c>
      <c r="L1755">
        <f t="shared" si="70"/>
        <v>6.6200000000000096E-3</v>
      </c>
      <c r="R1755">
        <f t="shared" si="71"/>
        <v>0.17930020304568531</v>
      </c>
    </row>
    <row r="1756" spans="2:18">
      <c r="B1756" s="69">
        <v>2.8306999999999999E-2</v>
      </c>
      <c r="E1756" s="69">
        <v>9.9382999999999999E-2</v>
      </c>
      <c r="L1756">
        <f t="shared" si="70"/>
        <v>6.6170000000000066E-3</v>
      </c>
      <c r="R1756">
        <f t="shared" si="71"/>
        <v>0.1792972030456853</v>
      </c>
    </row>
    <row r="1757" spans="2:18">
      <c r="B1757" s="69">
        <v>2.8493999999999998E-2</v>
      </c>
      <c r="E1757" s="69">
        <v>9.9387000000000003E-2</v>
      </c>
      <c r="L1757">
        <f t="shared" si="70"/>
        <v>6.6130000000000026E-3</v>
      </c>
      <c r="R1757">
        <f t="shared" si="71"/>
        <v>0.1792932030456853</v>
      </c>
    </row>
    <row r="1758" spans="2:18">
      <c r="B1758" s="69">
        <v>2.8681000000000002E-2</v>
      </c>
      <c r="E1758" s="69">
        <v>9.9390999999999993E-2</v>
      </c>
      <c r="L1758">
        <f t="shared" si="70"/>
        <v>6.6090000000000124E-3</v>
      </c>
      <c r="R1758">
        <f t="shared" si="71"/>
        <v>0.1792892030456853</v>
      </c>
    </row>
    <row r="1759" spans="2:18">
      <c r="B1759" s="69">
        <v>2.8867E-2</v>
      </c>
      <c r="E1759" s="69">
        <v>9.9395999999999998E-2</v>
      </c>
      <c r="L1759">
        <f t="shared" si="70"/>
        <v>6.6040000000000074E-3</v>
      </c>
      <c r="R1759">
        <f t="shared" si="71"/>
        <v>0.17928420304568532</v>
      </c>
    </row>
    <row r="1760" spans="2:18">
      <c r="B1760" s="69">
        <v>2.9054E-2</v>
      </c>
      <c r="E1760" s="69">
        <v>9.9401000000000003E-2</v>
      </c>
      <c r="L1760">
        <f t="shared" si="70"/>
        <v>6.5990000000000024E-3</v>
      </c>
      <c r="R1760">
        <f t="shared" si="71"/>
        <v>0.17927920304568529</v>
      </c>
    </row>
    <row r="1761" spans="2:18">
      <c r="B1761" s="69">
        <v>2.9241E-2</v>
      </c>
      <c r="E1761" s="69">
        <v>9.9406999999999995E-2</v>
      </c>
      <c r="L1761">
        <f t="shared" si="70"/>
        <v>6.5930000000000103E-3</v>
      </c>
      <c r="R1761">
        <f t="shared" si="71"/>
        <v>0.17927320304568531</v>
      </c>
    </row>
    <row r="1762" spans="2:18">
      <c r="B1762" s="69">
        <v>2.9426999999999998E-2</v>
      </c>
      <c r="E1762" s="69">
        <v>9.9413000000000001E-2</v>
      </c>
      <c r="L1762">
        <f t="shared" si="70"/>
        <v>6.5870000000000043E-3</v>
      </c>
      <c r="R1762">
        <f t="shared" si="71"/>
        <v>0.1792672030456853</v>
      </c>
    </row>
    <row r="1763" spans="2:18">
      <c r="B1763" s="69">
        <v>2.9614000000000001E-2</v>
      </c>
      <c r="E1763" s="69">
        <v>9.9418999999999993E-2</v>
      </c>
      <c r="L1763">
        <f t="shared" si="70"/>
        <v>6.5810000000000122E-3</v>
      </c>
      <c r="R1763">
        <f t="shared" si="71"/>
        <v>0.17926120304568532</v>
      </c>
    </row>
    <row r="1764" spans="2:18">
      <c r="B1764" s="69">
        <v>2.98E-2</v>
      </c>
      <c r="E1764" s="69">
        <v>9.9426E-2</v>
      </c>
      <c r="L1764">
        <f t="shared" si="70"/>
        <v>6.5740000000000052E-3</v>
      </c>
      <c r="R1764">
        <f t="shared" si="71"/>
        <v>0.17925420304568529</v>
      </c>
    </row>
    <row r="1765" spans="2:18">
      <c r="B1765" s="69">
        <v>2.9985999999999999E-2</v>
      </c>
      <c r="E1765" s="69">
        <v>9.9433999999999995E-2</v>
      </c>
      <c r="L1765">
        <f t="shared" si="70"/>
        <v>6.5660000000000111E-3</v>
      </c>
      <c r="R1765">
        <f t="shared" si="71"/>
        <v>0.17924620304568531</v>
      </c>
    </row>
    <row r="1766" spans="2:18">
      <c r="B1766" s="69">
        <v>3.0172000000000001E-2</v>
      </c>
      <c r="E1766" s="69">
        <v>9.9441000000000002E-2</v>
      </c>
      <c r="L1766">
        <f t="shared" si="70"/>
        <v>6.5590000000000041E-3</v>
      </c>
      <c r="R1766">
        <f t="shared" si="71"/>
        <v>0.1792392030456853</v>
      </c>
    </row>
    <row r="1767" spans="2:18">
      <c r="B1767" s="69">
        <v>3.0356999999999999E-2</v>
      </c>
      <c r="E1767" s="69">
        <v>9.9449999999999997E-2</v>
      </c>
      <c r="L1767">
        <f t="shared" si="70"/>
        <v>6.5500000000000089E-3</v>
      </c>
      <c r="R1767">
        <f t="shared" si="71"/>
        <v>0.17923020304568532</v>
      </c>
    </row>
    <row r="1768" spans="2:18">
      <c r="B1768" s="69">
        <v>3.0542E-2</v>
      </c>
      <c r="E1768" s="69">
        <v>9.9458000000000005E-2</v>
      </c>
      <c r="L1768">
        <f t="shared" si="70"/>
        <v>6.5420000000000009E-3</v>
      </c>
      <c r="R1768">
        <f t="shared" si="71"/>
        <v>0.17922220304568531</v>
      </c>
    </row>
    <row r="1769" spans="2:18">
      <c r="B1769" s="69">
        <v>3.0727000000000001E-2</v>
      </c>
      <c r="E1769" s="69">
        <v>9.9467E-2</v>
      </c>
      <c r="L1769">
        <f t="shared" si="70"/>
        <v>6.5330000000000058E-3</v>
      </c>
      <c r="R1769">
        <f t="shared" si="71"/>
        <v>0.1792132030456853</v>
      </c>
    </row>
    <row r="1770" spans="2:18">
      <c r="B1770" s="69">
        <v>3.0911999999999999E-2</v>
      </c>
      <c r="E1770" s="69">
        <v>9.9476999999999996E-2</v>
      </c>
      <c r="L1770">
        <f t="shared" si="70"/>
        <v>6.5230000000000097E-3</v>
      </c>
      <c r="R1770">
        <f t="shared" si="71"/>
        <v>0.17920320304568532</v>
      </c>
    </row>
    <row r="1771" spans="2:18">
      <c r="B1771" s="69">
        <v>3.1097E-2</v>
      </c>
      <c r="E1771" s="69">
        <v>9.9486000000000005E-2</v>
      </c>
      <c r="L1771">
        <f t="shared" si="70"/>
        <v>6.5140000000000007E-3</v>
      </c>
      <c r="R1771">
        <f t="shared" si="71"/>
        <v>0.17919420304568529</v>
      </c>
    </row>
    <row r="1772" spans="2:18">
      <c r="B1772" s="69">
        <v>3.1281000000000003E-2</v>
      </c>
      <c r="E1772" s="69">
        <v>9.9496000000000001E-2</v>
      </c>
      <c r="L1772">
        <f t="shared" si="70"/>
        <v>6.5040000000000046E-3</v>
      </c>
      <c r="R1772">
        <f t="shared" si="71"/>
        <v>0.1791842030456853</v>
      </c>
    </row>
    <row r="1773" spans="2:18">
      <c r="B1773" s="69">
        <v>3.1465E-2</v>
      </c>
      <c r="E1773" s="69">
        <v>9.9506999999999998E-2</v>
      </c>
      <c r="L1773">
        <f t="shared" si="70"/>
        <v>6.4930000000000074E-3</v>
      </c>
      <c r="R1773">
        <f t="shared" si="71"/>
        <v>0.17917320304568529</v>
      </c>
    </row>
    <row r="1774" spans="2:18">
      <c r="B1774" s="69">
        <v>3.1648999999999997E-2</v>
      </c>
      <c r="E1774" s="69">
        <v>9.9517999999999995E-2</v>
      </c>
      <c r="L1774">
        <f t="shared" si="70"/>
        <v>6.4820000000000103E-3</v>
      </c>
      <c r="R1774">
        <f t="shared" si="71"/>
        <v>0.17916220304568531</v>
      </c>
    </row>
    <row r="1775" spans="2:18">
      <c r="B1775" s="69">
        <v>3.1831999999999999E-2</v>
      </c>
      <c r="E1775" s="69">
        <v>9.9529000000000006E-2</v>
      </c>
      <c r="L1775">
        <f t="shared" si="70"/>
        <v>6.4709999999999993E-3</v>
      </c>
      <c r="R1775">
        <f t="shared" si="71"/>
        <v>0.1791512030456853</v>
      </c>
    </row>
    <row r="1776" spans="2:18">
      <c r="B1776" s="69">
        <v>3.2015000000000002E-2</v>
      </c>
      <c r="E1776" s="69">
        <v>9.9540000000000003E-2</v>
      </c>
      <c r="L1776">
        <f t="shared" si="70"/>
        <v>6.4600000000000022E-3</v>
      </c>
      <c r="R1776">
        <f t="shared" si="71"/>
        <v>0.17914020304568529</v>
      </c>
    </row>
    <row r="1777" spans="2:18">
      <c r="B1777" s="69">
        <v>3.2197999999999997E-2</v>
      </c>
      <c r="E1777" s="69">
        <v>9.9552000000000002E-2</v>
      </c>
      <c r="L1777">
        <f t="shared" si="70"/>
        <v>6.4480000000000041E-3</v>
      </c>
      <c r="R1777">
        <f t="shared" si="71"/>
        <v>0.1791282030456853</v>
      </c>
    </row>
    <row r="1778" spans="2:18">
      <c r="B1778" s="69">
        <v>3.2379999999999999E-2</v>
      </c>
      <c r="E1778" s="69">
        <v>9.9564E-2</v>
      </c>
      <c r="L1778">
        <f t="shared" si="70"/>
        <v>6.436000000000006E-3</v>
      </c>
      <c r="R1778">
        <f t="shared" si="71"/>
        <v>0.17911620304568532</v>
      </c>
    </row>
    <row r="1779" spans="2:18">
      <c r="B1779" s="69">
        <v>3.2562000000000001E-2</v>
      </c>
      <c r="E1779" s="69">
        <v>9.9575999999999998E-2</v>
      </c>
      <c r="L1779">
        <f t="shared" si="70"/>
        <v>6.4240000000000078E-3</v>
      </c>
      <c r="R1779">
        <f t="shared" si="71"/>
        <v>0.17910420304568531</v>
      </c>
    </row>
    <row r="1780" spans="2:18">
      <c r="B1780" s="69">
        <v>3.2743000000000001E-2</v>
      </c>
      <c r="E1780" s="69">
        <v>9.9587999999999996E-2</v>
      </c>
      <c r="L1780">
        <f t="shared" si="70"/>
        <v>6.4120000000000097E-3</v>
      </c>
      <c r="R1780">
        <f t="shared" si="71"/>
        <v>0.17909220304568529</v>
      </c>
    </row>
    <row r="1781" spans="2:18">
      <c r="B1781" s="69">
        <v>3.2924000000000002E-2</v>
      </c>
      <c r="E1781" s="69">
        <v>9.9600999999999995E-2</v>
      </c>
      <c r="L1781">
        <f t="shared" si="70"/>
        <v>6.3990000000000106E-3</v>
      </c>
      <c r="R1781">
        <f t="shared" si="71"/>
        <v>0.17907920304568531</v>
      </c>
    </row>
    <row r="1782" spans="2:18">
      <c r="B1782" s="69">
        <v>3.3105000000000002E-2</v>
      </c>
      <c r="E1782" s="69">
        <v>9.9613999999999994E-2</v>
      </c>
      <c r="L1782">
        <f t="shared" si="70"/>
        <v>6.3860000000000115E-3</v>
      </c>
      <c r="R1782">
        <f t="shared" si="71"/>
        <v>0.17906620304568532</v>
      </c>
    </row>
    <row r="1783" spans="2:18">
      <c r="B1783" s="69">
        <v>3.3285000000000002E-2</v>
      </c>
      <c r="E1783" s="69">
        <v>9.9627999999999994E-2</v>
      </c>
      <c r="L1783">
        <f t="shared" si="70"/>
        <v>6.3720000000000113E-3</v>
      </c>
      <c r="R1783">
        <f t="shared" si="71"/>
        <v>0.17905220304568531</v>
      </c>
    </row>
    <row r="1784" spans="2:18">
      <c r="B1784" s="69">
        <v>3.3465000000000002E-2</v>
      </c>
      <c r="E1784" s="69">
        <v>9.9640999999999993E-2</v>
      </c>
      <c r="L1784">
        <f t="shared" si="70"/>
        <v>6.3590000000000122E-3</v>
      </c>
      <c r="R1784">
        <f t="shared" si="71"/>
        <v>0.17903920304568532</v>
      </c>
    </row>
    <row r="1785" spans="2:18">
      <c r="B1785" s="69">
        <v>3.3644E-2</v>
      </c>
      <c r="E1785" s="69">
        <v>9.9654999999999994E-2</v>
      </c>
      <c r="L1785">
        <f t="shared" si="70"/>
        <v>6.3450000000000121E-3</v>
      </c>
      <c r="R1785">
        <f t="shared" si="71"/>
        <v>0.17902520304568531</v>
      </c>
    </row>
    <row r="1786" spans="2:18">
      <c r="B1786" s="69">
        <v>3.3822999999999999E-2</v>
      </c>
      <c r="E1786" s="69">
        <v>9.9668999999999994E-2</v>
      </c>
      <c r="L1786">
        <f t="shared" si="70"/>
        <v>6.331000000000012E-3</v>
      </c>
      <c r="R1786">
        <f t="shared" si="71"/>
        <v>0.1790112030456853</v>
      </c>
    </row>
    <row r="1787" spans="2:18">
      <c r="B1787" s="69">
        <v>3.4001999999999998E-2</v>
      </c>
      <c r="E1787" s="69">
        <v>9.9682999999999994E-2</v>
      </c>
      <c r="L1787">
        <f t="shared" si="70"/>
        <v>6.3170000000000118E-3</v>
      </c>
      <c r="R1787">
        <f t="shared" si="71"/>
        <v>0.17899720304568531</v>
      </c>
    </row>
    <row r="1788" spans="2:18">
      <c r="B1788" s="69">
        <v>3.4179000000000001E-2</v>
      </c>
      <c r="E1788" s="69">
        <v>9.9696999999999994E-2</v>
      </c>
      <c r="L1788">
        <f t="shared" si="70"/>
        <v>6.3030000000000117E-3</v>
      </c>
      <c r="R1788">
        <f t="shared" si="71"/>
        <v>0.17898320304568532</v>
      </c>
    </row>
    <row r="1789" spans="2:18">
      <c r="B1789" s="69">
        <v>3.4356999999999999E-2</v>
      </c>
      <c r="E1789" s="69">
        <v>9.9711999999999995E-2</v>
      </c>
      <c r="L1789">
        <f t="shared" si="70"/>
        <v>6.2880000000000106E-3</v>
      </c>
      <c r="R1789">
        <f t="shared" si="71"/>
        <v>0.17896820304568531</v>
      </c>
    </row>
    <row r="1790" spans="2:18">
      <c r="B1790" s="69">
        <v>3.4533000000000001E-2</v>
      </c>
      <c r="E1790" s="69">
        <v>9.9725999999999995E-2</v>
      </c>
      <c r="L1790">
        <f t="shared" si="70"/>
        <v>6.2740000000000105E-3</v>
      </c>
      <c r="R1790">
        <f t="shared" si="71"/>
        <v>0.17895420304568532</v>
      </c>
    </row>
    <row r="1791" spans="2:18">
      <c r="B1791" s="69">
        <v>3.4708999999999997E-2</v>
      </c>
      <c r="E1791" s="69">
        <v>9.9740999999999996E-2</v>
      </c>
      <c r="L1791">
        <f t="shared" si="70"/>
        <v>6.2590000000000093E-3</v>
      </c>
      <c r="R1791">
        <f t="shared" si="71"/>
        <v>0.17893920304568531</v>
      </c>
    </row>
    <row r="1792" spans="2:18">
      <c r="B1792" s="69">
        <v>3.4884999999999999E-2</v>
      </c>
      <c r="E1792" s="69">
        <v>9.9755999999999997E-2</v>
      </c>
      <c r="L1792">
        <f t="shared" si="70"/>
        <v>6.2440000000000082E-3</v>
      </c>
      <c r="R1792">
        <f t="shared" si="71"/>
        <v>0.17892420304568529</v>
      </c>
    </row>
    <row r="1793" spans="2:18">
      <c r="B1793" s="69">
        <v>3.5060000000000001E-2</v>
      </c>
      <c r="E1793" s="69">
        <v>9.9770999999999999E-2</v>
      </c>
      <c r="L1793">
        <f t="shared" si="70"/>
        <v>6.2290000000000071E-3</v>
      </c>
      <c r="R1793">
        <f t="shared" si="71"/>
        <v>0.17890920304568531</v>
      </c>
    </row>
    <row r="1794" spans="2:18">
      <c r="B1794" s="69">
        <v>3.5235000000000002E-2</v>
      </c>
      <c r="E1794" s="69">
        <v>9.9786E-2</v>
      </c>
      <c r="L1794">
        <f t="shared" si="70"/>
        <v>6.214000000000006E-3</v>
      </c>
      <c r="R1794">
        <f t="shared" si="71"/>
        <v>0.17889420304568532</v>
      </c>
    </row>
    <row r="1795" spans="2:18">
      <c r="B1795" s="69">
        <v>3.5408000000000002E-2</v>
      </c>
      <c r="E1795" s="69">
        <v>9.9801000000000001E-2</v>
      </c>
      <c r="L1795">
        <f t="shared" si="70"/>
        <v>6.1990000000000049E-3</v>
      </c>
      <c r="R1795">
        <f t="shared" si="71"/>
        <v>0.1788792030456853</v>
      </c>
    </row>
    <row r="1796" spans="2:18">
      <c r="B1796" s="69">
        <v>3.5582000000000003E-2</v>
      </c>
      <c r="E1796" s="69">
        <v>9.9817000000000003E-2</v>
      </c>
      <c r="L1796">
        <f t="shared" si="70"/>
        <v>6.1830000000000027E-3</v>
      </c>
      <c r="R1796">
        <f t="shared" si="71"/>
        <v>0.17886320304568532</v>
      </c>
    </row>
    <row r="1797" spans="2:18">
      <c r="B1797" s="69">
        <v>3.5754000000000001E-2</v>
      </c>
      <c r="E1797" s="69">
        <v>9.9832000000000004E-2</v>
      </c>
      <c r="L1797">
        <f t="shared" si="70"/>
        <v>6.1680000000000016E-3</v>
      </c>
      <c r="R1797">
        <f t="shared" si="71"/>
        <v>0.1788482030456853</v>
      </c>
    </row>
    <row r="1798" spans="2:18">
      <c r="B1798" s="69">
        <v>3.5926E-2</v>
      </c>
      <c r="E1798" s="69">
        <v>9.9848000000000006E-2</v>
      </c>
      <c r="L1798">
        <f t="shared" si="70"/>
        <v>6.1519999999999995E-3</v>
      </c>
      <c r="R1798">
        <f t="shared" si="71"/>
        <v>0.17883220304568531</v>
      </c>
    </row>
    <row r="1799" spans="2:18">
      <c r="B1799" s="69">
        <v>3.6096999999999997E-2</v>
      </c>
      <c r="E1799" s="69">
        <v>9.9862999999999993E-2</v>
      </c>
      <c r="L1799">
        <f t="shared" si="70"/>
        <v>6.1370000000000122E-3</v>
      </c>
      <c r="R1799">
        <f t="shared" si="71"/>
        <v>0.17881720304568532</v>
      </c>
    </row>
    <row r="1800" spans="2:18">
      <c r="B1800" s="69">
        <v>3.6268000000000002E-2</v>
      </c>
      <c r="E1800" s="69">
        <v>9.9878999999999996E-2</v>
      </c>
      <c r="L1800">
        <f t="shared" si="70"/>
        <v>6.1210000000000101E-3</v>
      </c>
      <c r="R1800">
        <f t="shared" si="71"/>
        <v>0.17880120304568531</v>
      </c>
    </row>
    <row r="1801" spans="2:18">
      <c r="B1801" s="69">
        <v>3.6436999999999997E-2</v>
      </c>
      <c r="E1801" s="69">
        <v>9.9894999999999998E-2</v>
      </c>
      <c r="L1801">
        <f t="shared" si="70"/>
        <v>6.105000000000008E-3</v>
      </c>
      <c r="R1801">
        <f t="shared" si="71"/>
        <v>0.17878520304568529</v>
      </c>
    </row>
    <row r="1802" spans="2:18">
      <c r="B1802" s="69">
        <v>3.6607000000000001E-2</v>
      </c>
      <c r="E1802" s="69">
        <v>9.9911E-2</v>
      </c>
      <c r="L1802">
        <f t="shared" si="70"/>
        <v>6.0890000000000059E-3</v>
      </c>
      <c r="R1802">
        <f t="shared" si="71"/>
        <v>0.1787692030456853</v>
      </c>
    </row>
    <row r="1803" spans="2:18">
      <c r="B1803" s="69">
        <v>3.6775000000000002E-2</v>
      </c>
      <c r="E1803" s="69">
        <v>9.9927000000000002E-2</v>
      </c>
      <c r="L1803">
        <f t="shared" si="70"/>
        <v>6.0730000000000037E-3</v>
      </c>
      <c r="R1803">
        <f t="shared" si="71"/>
        <v>0.17875320304568532</v>
      </c>
    </row>
    <row r="1804" spans="2:18">
      <c r="B1804" s="69">
        <v>3.6942999999999997E-2</v>
      </c>
      <c r="E1804" s="69">
        <v>9.9943000000000004E-2</v>
      </c>
      <c r="L1804">
        <f t="shared" si="70"/>
        <v>6.0570000000000016E-3</v>
      </c>
      <c r="R1804">
        <f t="shared" si="71"/>
        <v>0.1787372030456853</v>
      </c>
    </row>
    <row r="1805" spans="2:18">
      <c r="B1805" s="69">
        <v>3.7109999999999997E-2</v>
      </c>
      <c r="E1805" s="69">
        <v>9.9959000000000006E-2</v>
      </c>
      <c r="L1805">
        <f t="shared" si="70"/>
        <v>6.0409999999999995E-3</v>
      </c>
      <c r="R1805">
        <f t="shared" si="71"/>
        <v>0.17872120304568528</v>
      </c>
    </row>
    <row r="1806" spans="2:18">
      <c r="B1806" s="69">
        <v>3.7275999999999997E-2</v>
      </c>
      <c r="E1806" s="69">
        <v>9.9973999999999993E-2</v>
      </c>
      <c r="L1806">
        <f t="shared" si="70"/>
        <v>6.0260000000000122E-3</v>
      </c>
      <c r="R1806">
        <f t="shared" si="71"/>
        <v>0.1787062030456853</v>
      </c>
    </row>
    <row r="1807" spans="2:18">
      <c r="B1807" s="69">
        <v>3.7441000000000002E-2</v>
      </c>
      <c r="E1807" s="69">
        <v>9.9989999999999996E-2</v>
      </c>
      <c r="L1807">
        <f t="shared" si="70"/>
        <v>6.0100000000000101E-3</v>
      </c>
      <c r="R1807">
        <f t="shared" si="71"/>
        <v>0.17869020304568531</v>
      </c>
    </row>
    <row r="1808" spans="2:18">
      <c r="B1808" s="69">
        <v>3.7606000000000001E-2</v>
      </c>
      <c r="E1808" s="69">
        <v>0.100006</v>
      </c>
      <c r="L1808">
        <f t="shared" si="70"/>
        <v>5.994000000000008E-3</v>
      </c>
      <c r="R1808">
        <f t="shared" si="71"/>
        <v>0.17867420304568532</v>
      </c>
    </row>
    <row r="1809" spans="2:18">
      <c r="B1809" s="69">
        <v>3.7768999999999997E-2</v>
      </c>
      <c r="E1809" s="69">
        <v>0.100022</v>
      </c>
      <c r="L1809">
        <f t="shared" si="70"/>
        <v>5.9780000000000059E-3</v>
      </c>
      <c r="R1809">
        <f t="shared" si="71"/>
        <v>0.1786582030456853</v>
      </c>
    </row>
    <row r="1810" spans="2:18">
      <c r="B1810" s="69">
        <v>3.7932E-2</v>
      </c>
      <c r="E1810" s="69">
        <v>0.100038</v>
      </c>
      <c r="L1810">
        <f t="shared" si="70"/>
        <v>5.9620000000000038E-3</v>
      </c>
      <c r="R1810">
        <f t="shared" si="71"/>
        <v>0.17864220304568529</v>
      </c>
    </row>
    <row r="1811" spans="2:18">
      <c r="B1811" s="69">
        <v>3.8094000000000003E-2</v>
      </c>
      <c r="E1811" s="69">
        <v>0.100054</v>
      </c>
      <c r="L1811">
        <f t="shared" si="70"/>
        <v>5.9460000000000016E-3</v>
      </c>
      <c r="R1811">
        <f t="shared" si="71"/>
        <v>0.1786262030456853</v>
      </c>
    </row>
    <row r="1812" spans="2:18">
      <c r="B1812" s="69">
        <v>3.8255999999999998E-2</v>
      </c>
      <c r="E1812" s="69">
        <v>0.10007000000000001</v>
      </c>
      <c r="L1812">
        <f t="shared" si="70"/>
        <v>5.9299999999999995E-3</v>
      </c>
      <c r="R1812">
        <f t="shared" si="71"/>
        <v>0.17861020304568531</v>
      </c>
    </row>
    <row r="1813" spans="2:18">
      <c r="B1813" s="69">
        <v>3.8415999999999999E-2</v>
      </c>
      <c r="E1813" s="69">
        <v>0.10008599999999999</v>
      </c>
      <c r="L1813">
        <f t="shared" si="70"/>
        <v>5.9140000000000113E-3</v>
      </c>
      <c r="R1813">
        <f t="shared" si="71"/>
        <v>0.1785942030456853</v>
      </c>
    </row>
    <row r="1814" spans="2:18">
      <c r="B1814" s="69">
        <v>3.8574999999999998E-2</v>
      </c>
      <c r="E1814" s="69">
        <v>0.100102</v>
      </c>
      <c r="L1814">
        <f t="shared" si="70"/>
        <v>5.8980000000000091E-3</v>
      </c>
      <c r="R1814">
        <f t="shared" si="71"/>
        <v>0.17857820304568531</v>
      </c>
    </row>
    <row r="1815" spans="2:18">
      <c r="B1815" s="69">
        <v>3.8733999999999998E-2</v>
      </c>
      <c r="E1815" s="69">
        <v>0.100118</v>
      </c>
      <c r="L1815">
        <f t="shared" ref="L1815:L1878" si="72">$L$458-E1815+$L$457</f>
        <v>5.882000000000007E-3</v>
      </c>
      <c r="R1815">
        <f t="shared" si="71"/>
        <v>0.17856220304568532</v>
      </c>
    </row>
    <row r="1816" spans="2:18">
      <c r="B1816" s="69">
        <v>3.8892000000000003E-2</v>
      </c>
      <c r="E1816" s="69">
        <v>0.100134</v>
      </c>
      <c r="L1816">
        <f t="shared" si="72"/>
        <v>5.8660000000000049E-3</v>
      </c>
      <c r="R1816">
        <f t="shared" ref="R1816:R1879" si="73">$R$458-E1816+$R$457</f>
        <v>0.1785462030456853</v>
      </c>
    </row>
    <row r="1817" spans="2:18">
      <c r="B1817" s="69">
        <v>3.9049E-2</v>
      </c>
      <c r="E1817" s="69">
        <v>0.100149</v>
      </c>
      <c r="L1817">
        <f t="shared" si="72"/>
        <v>5.8510000000000038E-3</v>
      </c>
      <c r="R1817">
        <f t="shared" si="73"/>
        <v>0.17853120304568532</v>
      </c>
    </row>
    <row r="1818" spans="2:18">
      <c r="B1818" s="69">
        <v>3.9204000000000003E-2</v>
      </c>
      <c r="E1818" s="69">
        <v>0.100165</v>
      </c>
      <c r="L1818">
        <f t="shared" si="72"/>
        <v>5.8350000000000016E-3</v>
      </c>
      <c r="R1818">
        <f t="shared" si="73"/>
        <v>0.1785152030456853</v>
      </c>
    </row>
    <row r="1819" spans="2:18">
      <c r="B1819" s="69">
        <v>3.9358999999999998E-2</v>
      </c>
      <c r="E1819" s="69">
        <v>0.10018000000000001</v>
      </c>
      <c r="L1819">
        <f t="shared" si="72"/>
        <v>5.8200000000000005E-3</v>
      </c>
      <c r="R1819">
        <f t="shared" si="73"/>
        <v>0.17850020304568531</v>
      </c>
    </row>
    <row r="1820" spans="2:18">
      <c r="B1820" s="69">
        <v>3.9513E-2</v>
      </c>
      <c r="E1820" s="69">
        <v>0.10019599999999999</v>
      </c>
      <c r="L1820">
        <f t="shared" si="72"/>
        <v>5.8040000000000123E-3</v>
      </c>
      <c r="R1820">
        <f t="shared" si="73"/>
        <v>0.1784842030456853</v>
      </c>
    </row>
    <row r="1821" spans="2:18">
      <c r="B1821" s="69">
        <v>3.9666E-2</v>
      </c>
      <c r="E1821" s="69">
        <v>0.10021099999999999</v>
      </c>
      <c r="L1821">
        <f t="shared" si="72"/>
        <v>5.7890000000000112E-3</v>
      </c>
      <c r="R1821">
        <f t="shared" si="73"/>
        <v>0.17846920304568531</v>
      </c>
    </row>
    <row r="1822" spans="2:18">
      <c r="B1822" s="69">
        <v>3.9817999999999999E-2</v>
      </c>
      <c r="E1822" s="69">
        <v>0.100227</v>
      </c>
      <c r="L1822">
        <f t="shared" si="72"/>
        <v>5.773000000000009E-3</v>
      </c>
      <c r="R1822">
        <f t="shared" si="73"/>
        <v>0.17845320304568529</v>
      </c>
    </row>
    <row r="1823" spans="2:18">
      <c r="B1823" s="69">
        <v>3.9968999999999998E-2</v>
      </c>
      <c r="E1823" s="69">
        <v>0.100242</v>
      </c>
      <c r="L1823">
        <f t="shared" si="72"/>
        <v>5.7580000000000079E-3</v>
      </c>
      <c r="R1823">
        <f t="shared" si="73"/>
        <v>0.17843820304568531</v>
      </c>
    </row>
    <row r="1824" spans="2:18">
      <c r="B1824" s="69">
        <v>4.0119000000000002E-2</v>
      </c>
      <c r="E1824" s="69">
        <v>0.100257</v>
      </c>
      <c r="L1824">
        <f t="shared" si="72"/>
        <v>5.7430000000000068E-3</v>
      </c>
      <c r="R1824">
        <f t="shared" si="73"/>
        <v>0.17842320304568532</v>
      </c>
    </row>
    <row r="1825" spans="2:18">
      <c r="B1825" s="69">
        <v>4.0268999999999999E-2</v>
      </c>
      <c r="E1825" s="69">
        <v>0.100272</v>
      </c>
      <c r="L1825">
        <f t="shared" si="72"/>
        <v>5.7280000000000057E-3</v>
      </c>
      <c r="R1825">
        <f t="shared" si="73"/>
        <v>0.1784082030456853</v>
      </c>
    </row>
    <row r="1826" spans="2:18">
      <c r="B1826" s="69">
        <v>4.0417000000000002E-2</v>
      </c>
      <c r="E1826" s="69">
        <v>0.100287</v>
      </c>
      <c r="L1826">
        <f t="shared" si="72"/>
        <v>5.7130000000000045E-3</v>
      </c>
      <c r="R1826">
        <f t="shared" si="73"/>
        <v>0.17839320304568529</v>
      </c>
    </row>
    <row r="1827" spans="2:18">
      <c r="B1827" s="69">
        <v>4.0564000000000003E-2</v>
      </c>
      <c r="E1827" s="69">
        <v>0.100302</v>
      </c>
      <c r="L1827">
        <f t="shared" si="72"/>
        <v>5.6980000000000034E-3</v>
      </c>
      <c r="R1827">
        <f t="shared" si="73"/>
        <v>0.1783782030456853</v>
      </c>
    </row>
    <row r="1828" spans="2:18">
      <c r="B1828" s="69">
        <v>4.0709000000000002E-2</v>
      </c>
      <c r="E1828" s="69">
        <v>0.100317</v>
      </c>
      <c r="L1828">
        <f t="shared" si="72"/>
        <v>5.6830000000000023E-3</v>
      </c>
      <c r="R1828">
        <f t="shared" si="73"/>
        <v>0.17836320304568531</v>
      </c>
    </row>
    <row r="1829" spans="2:18">
      <c r="B1829" s="69">
        <v>4.0854000000000001E-2</v>
      </c>
      <c r="E1829" s="69">
        <v>0.100332</v>
      </c>
      <c r="L1829">
        <f t="shared" si="72"/>
        <v>5.6680000000000012E-3</v>
      </c>
      <c r="R1829">
        <f t="shared" si="73"/>
        <v>0.1783482030456853</v>
      </c>
    </row>
    <row r="1830" spans="2:18">
      <c r="B1830" s="69">
        <v>4.0998E-2</v>
      </c>
      <c r="E1830" s="69">
        <v>0.100346</v>
      </c>
      <c r="L1830">
        <f t="shared" si="72"/>
        <v>5.654000000000001E-3</v>
      </c>
      <c r="R1830">
        <f t="shared" si="73"/>
        <v>0.17833420304568531</v>
      </c>
    </row>
    <row r="1831" spans="2:18">
      <c r="B1831" s="69">
        <v>4.1140999999999997E-2</v>
      </c>
      <c r="E1831" s="69">
        <v>0.10036100000000001</v>
      </c>
      <c r="L1831">
        <f t="shared" si="72"/>
        <v>5.6389999999999999E-3</v>
      </c>
      <c r="R1831">
        <f t="shared" si="73"/>
        <v>0.1783192030456853</v>
      </c>
    </row>
    <row r="1832" spans="2:18">
      <c r="B1832" s="69">
        <v>4.1281999999999999E-2</v>
      </c>
      <c r="E1832" s="69">
        <v>0.10037500000000001</v>
      </c>
      <c r="L1832">
        <f t="shared" si="72"/>
        <v>5.6249999999999998E-3</v>
      </c>
      <c r="R1832">
        <f t="shared" si="73"/>
        <v>0.17830520304568531</v>
      </c>
    </row>
    <row r="1833" spans="2:18">
      <c r="B1833" s="69">
        <v>4.1423000000000001E-2</v>
      </c>
      <c r="E1833" s="69">
        <v>0.10038900000000001</v>
      </c>
      <c r="L1833">
        <f t="shared" si="72"/>
        <v>5.6109999999999997E-3</v>
      </c>
      <c r="R1833">
        <f t="shared" si="73"/>
        <v>0.1782912030456853</v>
      </c>
    </row>
    <row r="1834" spans="2:18">
      <c r="B1834" s="69">
        <v>4.1562000000000002E-2</v>
      </c>
      <c r="E1834" s="69">
        <v>0.10040300000000001</v>
      </c>
      <c r="L1834">
        <f t="shared" si="72"/>
        <v>5.5969999999999995E-3</v>
      </c>
      <c r="R1834">
        <f t="shared" si="73"/>
        <v>0.17827720304568528</v>
      </c>
    </row>
    <row r="1835" spans="2:18">
      <c r="B1835" s="69">
        <v>4.1701000000000002E-2</v>
      </c>
      <c r="E1835" s="69">
        <v>0.10041700000000001</v>
      </c>
      <c r="L1835">
        <f t="shared" si="72"/>
        <v>5.5829999999999994E-3</v>
      </c>
      <c r="R1835">
        <f t="shared" si="73"/>
        <v>0.1782632030456853</v>
      </c>
    </row>
    <row r="1836" spans="2:18">
      <c r="B1836" s="69">
        <v>4.1838E-2</v>
      </c>
      <c r="E1836" s="69">
        <v>0.10043100000000001</v>
      </c>
      <c r="L1836">
        <f t="shared" si="72"/>
        <v>5.5689999999999993E-3</v>
      </c>
      <c r="R1836">
        <f t="shared" si="73"/>
        <v>0.17824920304568531</v>
      </c>
    </row>
    <row r="1837" spans="2:18">
      <c r="B1837" s="69">
        <v>4.1973999999999997E-2</v>
      </c>
      <c r="E1837" s="69">
        <v>0.10044400000000001</v>
      </c>
      <c r="L1837">
        <f t="shared" si="72"/>
        <v>5.5560000000000002E-3</v>
      </c>
      <c r="R1837">
        <f t="shared" si="73"/>
        <v>0.1782362030456853</v>
      </c>
    </row>
    <row r="1838" spans="2:18">
      <c r="B1838" s="69">
        <v>4.2109000000000001E-2</v>
      </c>
      <c r="E1838" s="69">
        <v>0.10045800000000001</v>
      </c>
      <c r="L1838">
        <f t="shared" si="72"/>
        <v>5.5420000000000001E-3</v>
      </c>
      <c r="R1838">
        <f t="shared" si="73"/>
        <v>0.17822220304568531</v>
      </c>
    </row>
    <row r="1839" spans="2:18">
      <c r="B1839" s="69">
        <v>4.2242000000000002E-2</v>
      </c>
      <c r="E1839" s="69">
        <v>0.100471</v>
      </c>
      <c r="L1839">
        <f t="shared" si="72"/>
        <v>5.5290000000000009E-3</v>
      </c>
      <c r="R1839">
        <f t="shared" si="73"/>
        <v>0.1782092030456853</v>
      </c>
    </row>
    <row r="1840" spans="2:18">
      <c r="B1840" s="69">
        <v>4.2375000000000003E-2</v>
      </c>
      <c r="E1840" s="69">
        <v>0.100484</v>
      </c>
      <c r="L1840">
        <f t="shared" si="72"/>
        <v>5.5160000000000018E-3</v>
      </c>
      <c r="R1840">
        <f t="shared" si="73"/>
        <v>0.17819620304568529</v>
      </c>
    </row>
    <row r="1841" spans="2:18">
      <c r="B1841" s="69">
        <v>4.2506000000000002E-2</v>
      </c>
      <c r="E1841" s="69">
        <v>0.100497</v>
      </c>
      <c r="L1841">
        <f t="shared" si="72"/>
        <v>5.5030000000000027E-3</v>
      </c>
      <c r="R1841">
        <f t="shared" si="73"/>
        <v>0.1781832030456853</v>
      </c>
    </row>
    <row r="1842" spans="2:18">
      <c r="B1842" s="69">
        <v>4.2636E-2</v>
      </c>
      <c r="E1842" s="69">
        <v>0.10051</v>
      </c>
      <c r="L1842">
        <f t="shared" si="72"/>
        <v>5.4900000000000036E-3</v>
      </c>
      <c r="R1842">
        <f t="shared" si="73"/>
        <v>0.17817020304568532</v>
      </c>
    </row>
    <row r="1843" spans="2:18">
      <c r="B1843" s="69">
        <v>4.2764999999999997E-2</v>
      </c>
      <c r="E1843" s="69">
        <v>0.100523</v>
      </c>
      <c r="L1843">
        <f t="shared" si="72"/>
        <v>5.4770000000000044E-3</v>
      </c>
      <c r="R1843">
        <f t="shared" si="73"/>
        <v>0.1781572030456853</v>
      </c>
    </row>
    <row r="1844" spans="2:18">
      <c r="B1844" s="69">
        <v>4.2893000000000001E-2</v>
      </c>
      <c r="E1844" s="69">
        <v>0.100536</v>
      </c>
      <c r="L1844">
        <f t="shared" si="72"/>
        <v>5.4640000000000053E-3</v>
      </c>
      <c r="R1844">
        <f t="shared" si="73"/>
        <v>0.17814420304568529</v>
      </c>
    </row>
    <row r="1845" spans="2:18">
      <c r="B1845" s="69">
        <v>4.3019000000000002E-2</v>
      </c>
      <c r="E1845" s="69">
        <v>0.100548</v>
      </c>
      <c r="L1845">
        <f t="shared" si="72"/>
        <v>5.4520000000000072E-3</v>
      </c>
      <c r="R1845">
        <f t="shared" si="73"/>
        <v>0.17813220304568531</v>
      </c>
    </row>
    <row r="1846" spans="2:18">
      <c r="B1846" s="69">
        <v>4.3144000000000002E-2</v>
      </c>
      <c r="E1846" s="69">
        <v>0.10056</v>
      </c>
      <c r="L1846">
        <f t="shared" si="72"/>
        <v>5.4400000000000091E-3</v>
      </c>
      <c r="R1846">
        <f t="shared" si="73"/>
        <v>0.17812020304568532</v>
      </c>
    </row>
    <row r="1847" spans="2:18">
      <c r="B1847" s="69">
        <v>4.3268000000000001E-2</v>
      </c>
      <c r="E1847" s="69">
        <v>0.10057199999999999</v>
      </c>
      <c r="L1847">
        <f t="shared" si="72"/>
        <v>5.4280000000000109E-3</v>
      </c>
      <c r="R1847">
        <f t="shared" si="73"/>
        <v>0.17810820304568531</v>
      </c>
    </row>
    <row r="1848" spans="2:18">
      <c r="B1848" s="69">
        <v>4.3390999999999999E-2</v>
      </c>
      <c r="E1848" s="69">
        <v>0.10058400000000001</v>
      </c>
      <c r="L1848">
        <f t="shared" si="72"/>
        <v>5.4159999999999989E-3</v>
      </c>
      <c r="R1848">
        <f t="shared" si="73"/>
        <v>0.1780962030456853</v>
      </c>
    </row>
    <row r="1849" spans="2:18">
      <c r="B1849" s="69">
        <v>4.3512000000000002E-2</v>
      </c>
      <c r="E1849" s="69">
        <v>0.100596</v>
      </c>
      <c r="L1849">
        <f t="shared" si="72"/>
        <v>5.4040000000000008E-3</v>
      </c>
      <c r="R1849">
        <f t="shared" si="73"/>
        <v>0.17808420304568529</v>
      </c>
    </row>
    <row r="1850" spans="2:18">
      <c r="B1850" s="69">
        <v>4.3631999999999997E-2</v>
      </c>
      <c r="E1850" s="69">
        <v>0.100608</v>
      </c>
      <c r="L1850">
        <f t="shared" si="72"/>
        <v>5.3920000000000027E-3</v>
      </c>
      <c r="R1850">
        <f t="shared" si="73"/>
        <v>0.1780722030456853</v>
      </c>
    </row>
    <row r="1851" spans="2:18">
      <c r="B1851" s="69">
        <v>4.3750999999999998E-2</v>
      </c>
      <c r="E1851" s="69">
        <v>0.100619</v>
      </c>
      <c r="L1851">
        <f t="shared" si="72"/>
        <v>5.3810000000000056E-3</v>
      </c>
      <c r="R1851">
        <f t="shared" si="73"/>
        <v>0.17806120304568529</v>
      </c>
    </row>
    <row r="1852" spans="2:18">
      <c r="B1852" s="69">
        <v>4.3868999999999998E-2</v>
      </c>
      <c r="E1852" s="69">
        <v>0.10063</v>
      </c>
      <c r="L1852">
        <f t="shared" si="72"/>
        <v>5.3700000000000084E-3</v>
      </c>
      <c r="R1852">
        <f t="shared" si="73"/>
        <v>0.17805020304568531</v>
      </c>
    </row>
    <row r="1853" spans="2:18">
      <c r="B1853" s="69">
        <v>4.3985000000000003E-2</v>
      </c>
      <c r="E1853" s="69">
        <v>0.10064099999999999</v>
      </c>
      <c r="L1853">
        <f t="shared" si="72"/>
        <v>5.3590000000000113E-3</v>
      </c>
      <c r="R1853">
        <f t="shared" si="73"/>
        <v>0.17803920304568532</v>
      </c>
    </row>
    <row r="1854" spans="2:18">
      <c r="B1854" s="69">
        <v>4.41E-2</v>
      </c>
      <c r="E1854" s="69">
        <v>0.10065200000000001</v>
      </c>
      <c r="L1854">
        <f t="shared" si="72"/>
        <v>5.3480000000000003E-3</v>
      </c>
      <c r="R1854">
        <f t="shared" si="73"/>
        <v>0.17802820304568528</v>
      </c>
    </row>
    <row r="1855" spans="2:18">
      <c r="B1855" s="69">
        <v>4.4213000000000002E-2</v>
      </c>
      <c r="E1855" s="69">
        <v>0.100663</v>
      </c>
      <c r="L1855">
        <f t="shared" si="72"/>
        <v>5.3370000000000032E-3</v>
      </c>
      <c r="R1855">
        <f t="shared" si="73"/>
        <v>0.1780172030456853</v>
      </c>
    </row>
    <row r="1856" spans="2:18">
      <c r="B1856" s="69">
        <v>4.4325999999999997E-2</v>
      </c>
      <c r="E1856" s="69">
        <v>0.100674</v>
      </c>
      <c r="L1856">
        <f t="shared" si="72"/>
        <v>5.3260000000000061E-3</v>
      </c>
      <c r="R1856">
        <f t="shared" si="73"/>
        <v>0.17800620304568532</v>
      </c>
    </row>
    <row r="1857" spans="2:18">
      <c r="B1857" s="69">
        <v>4.4436000000000003E-2</v>
      </c>
      <c r="E1857" s="69">
        <v>0.100684</v>
      </c>
      <c r="L1857">
        <f t="shared" si="72"/>
        <v>5.31600000000001E-3</v>
      </c>
      <c r="R1857">
        <f t="shared" si="73"/>
        <v>0.17799620304568531</v>
      </c>
    </row>
    <row r="1858" spans="2:18">
      <c r="B1858" s="69">
        <v>4.4546000000000002E-2</v>
      </c>
      <c r="E1858" s="69">
        <v>0.10069400000000001</v>
      </c>
      <c r="L1858">
        <f t="shared" si="72"/>
        <v>5.306E-3</v>
      </c>
      <c r="R1858">
        <f t="shared" si="73"/>
        <v>0.1779862030456853</v>
      </c>
    </row>
    <row r="1859" spans="2:18">
      <c r="B1859" s="69">
        <v>4.4653999999999999E-2</v>
      </c>
      <c r="E1859" s="69">
        <v>0.100704</v>
      </c>
      <c r="L1859">
        <f t="shared" si="72"/>
        <v>5.2960000000000038E-3</v>
      </c>
      <c r="R1859">
        <f t="shared" si="73"/>
        <v>0.17797620304568529</v>
      </c>
    </row>
    <row r="1860" spans="2:18">
      <c r="B1860" s="69">
        <v>4.4761000000000002E-2</v>
      </c>
      <c r="E1860" s="69">
        <v>0.100714</v>
      </c>
      <c r="L1860">
        <f t="shared" si="72"/>
        <v>5.2860000000000077E-3</v>
      </c>
      <c r="R1860">
        <f t="shared" si="73"/>
        <v>0.17796620304568531</v>
      </c>
    </row>
    <row r="1861" spans="2:18">
      <c r="B1861" s="69">
        <v>4.4866999999999997E-2</v>
      </c>
      <c r="E1861" s="69">
        <v>0.10072399999999999</v>
      </c>
      <c r="L1861">
        <f t="shared" si="72"/>
        <v>5.2760000000000116E-3</v>
      </c>
      <c r="R1861">
        <f t="shared" si="73"/>
        <v>0.17795620304568532</v>
      </c>
    </row>
    <row r="1862" spans="2:18">
      <c r="B1862" s="69">
        <v>4.4970999999999997E-2</v>
      </c>
      <c r="E1862" s="69">
        <v>0.100733</v>
      </c>
      <c r="L1862">
        <f t="shared" si="72"/>
        <v>5.2670000000000026E-3</v>
      </c>
      <c r="R1862">
        <f t="shared" si="73"/>
        <v>0.17794720304568529</v>
      </c>
    </row>
    <row r="1863" spans="2:18">
      <c r="B1863" s="69">
        <v>4.5073000000000002E-2</v>
      </c>
      <c r="E1863" s="69">
        <v>0.100742</v>
      </c>
      <c r="L1863">
        <f t="shared" si="72"/>
        <v>5.2580000000000075E-3</v>
      </c>
      <c r="R1863">
        <f t="shared" si="73"/>
        <v>0.17793820304568531</v>
      </c>
    </row>
    <row r="1864" spans="2:18">
      <c r="B1864" s="69">
        <v>4.5175E-2</v>
      </c>
      <c r="E1864" s="69">
        <v>0.10075199999999999</v>
      </c>
      <c r="L1864">
        <f t="shared" si="72"/>
        <v>5.2480000000000113E-3</v>
      </c>
      <c r="R1864">
        <f t="shared" si="73"/>
        <v>0.1779282030456853</v>
      </c>
    </row>
    <row r="1865" spans="2:18">
      <c r="B1865" s="69">
        <v>4.5275000000000003E-2</v>
      </c>
      <c r="E1865" s="69">
        <v>0.100761</v>
      </c>
      <c r="L1865">
        <f t="shared" si="72"/>
        <v>5.2390000000000023E-3</v>
      </c>
      <c r="R1865">
        <f t="shared" si="73"/>
        <v>0.17791920304568531</v>
      </c>
    </row>
    <row r="1866" spans="2:18">
      <c r="B1866" s="69">
        <v>4.5372999999999997E-2</v>
      </c>
      <c r="E1866" s="69">
        <v>0.100769</v>
      </c>
      <c r="L1866">
        <f t="shared" si="72"/>
        <v>5.2310000000000082E-3</v>
      </c>
      <c r="R1866">
        <f t="shared" si="73"/>
        <v>0.17791120304568531</v>
      </c>
    </row>
    <row r="1867" spans="2:18">
      <c r="B1867" s="69">
        <v>4.5469999999999997E-2</v>
      </c>
      <c r="E1867" s="69">
        <v>0.10077800000000001</v>
      </c>
      <c r="L1867">
        <f t="shared" si="72"/>
        <v>5.2219999999999992E-3</v>
      </c>
      <c r="R1867">
        <f t="shared" si="73"/>
        <v>0.1779022030456853</v>
      </c>
    </row>
    <row r="1868" spans="2:18">
      <c r="B1868" s="69">
        <v>4.5566000000000002E-2</v>
      </c>
      <c r="E1868" s="69">
        <v>0.100786</v>
      </c>
      <c r="L1868">
        <f t="shared" si="72"/>
        <v>5.2140000000000051E-3</v>
      </c>
      <c r="R1868">
        <f t="shared" si="73"/>
        <v>0.17789420304568532</v>
      </c>
    </row>
    <row r="1869" spans="2:18">
      <c r="B1869" s="69">
        <v>4.5659999999999999E-2</v>
      </c>
      <c r="E1869" s="69">
        <v>0.10079399999999999</v>
      </c>
      <c r="L1869">
        <f t="shared" si="72"/>
        <v>5.206000000000011E-3</v>
      </c>
      <c r="R1869">
        <f t="shared" si="73"/>
        <v>0.17788620304568531</v>
      </c>
    </row>
    <row r="1870" spans="2:18">
      <c r="B1870" s="69">
        <v>4.5753000000000002E-2</v>
      </c>
      <c r="E1870" s="69">
        <v>0.100802</v>
      </c>
      <c r="L1870">
        <f t="shared" si="72"/>
        <v>5.198000000000003E-3</v>
      </c>
      <c r="R1870">
        <f t="shared" si="73"/>
        <v>0.1778782030456853</v>
      </c>
    </row>
    <row r="1871" spans="2:18">
      <c r="B1871" s="69">
        <v>4.5844000000000003E-2</v>
      </c>
      <c r="E1871" s="69">
        <v>0.10081</v>
      </c>
      <c r="L1871">
        <f t="shared" si="72"/>
        <v>5.1900000000000088E-3</v>
      </c>
      <c r="R1871">
        <f t="shared" si="73"/>
        <v>0.17787020304568529</v>
      </c>
    </row>
    <row r="1872" spans="2:18">
      <c r="B1872" s="69">
        <v>4.5934000000000003E-2</v>
      </c>
      <c r="E1872" s="69">
        <v>0.100818</v>
      </c>
      <c r="L1872">
        <f t="shared" si="72"/>
        <v>5.1820000000000008E-3</v>
      </c>
      <c r="R1872">
        <f t="shared" si="73"/>
        <v>0.17786220304568529</v>
      </c>
    </row>
    <row r="1873" spans="2:18">
      <c r="B1873" s="69">
        <v>4.6022E-2</v>
      </c>
      <c r="E1873" s="69">
        <v>0.100825</v>
      </c>
      <c r="L1873">
        <f t="shared" si="72"/>
        <v>5.1750000000000077E-3</v>
      </c>
      <c r="R1873">
        <f t="shared" si="73"/>
        <v>0.17785520304568531</v>
      </c>
    </row>
    <row r="1874" spans="2:18">
      <c r="B1874" s="69">
        <v>4.6108999999999997E-2</v>
      </c>
      <c r="E1874" s="69">
        <v>0.10083300000000001</v>
      </c>
      <c r="L1874">
        <f t="shared" si="72"/>
        <v>5.1669999999999997E-3</v>
      </c>
      <c r="R1874">
        <f t="shared" si="73"/>
        <v>0.1778472030456853</v>
      </c>
    </row>
    <row r="1875" spans="2:18">
      <c r="B1875" s="69">
        <v>4.6195E-2</v>
      </c>
      <c r="E1875" s="69">
        <v>0.10084</v>
      </c>
      <c r="L1875">
        <f t="shared" si="72"/>
        <v>5.1600000000000066E-3</v>
      </c>
      <c r="R1875">
        <f t="shared" si="73"/>
        <v>0.17784020304568532</v>
      </c>
    </row>
    <row r="1876" spans="2:18">
      <c r="B1876" s="69">
        <v>4.6279000000000001E-2</v>
      </c>
      <c r="E1876" s="69">
        <v>0.10084700000000001</v>
      </c>
      <c r="L1876">
        <f t="shared" si="72"/>
        <v>5.1529999999999996E-3</v>
      </c>
      <c r="R1876">
        <f t="shared" si="73"/>
        <v>0.17783320304568528</v>
      </c>
    </row>
    <row r="1877" spans="2:18">
      <c r="B1877" s="69">
        <v>4.6360999999999999E-2</v>
      </c>
      <c r="E1877" s="69">
        <v>0.100853</v>
      </c>
      <c r="L1877">
        <f t="shared" si="72"/>
        <v>5.1470000000000075E-3</v>
      </c>
      <c r="R1877">
        <f t="shared" si="73"/>
        <v>0.17782720304568531</v>
      </c>
    </row>
    <row r="1878" spans="2:18">
      <c r="B1878" s="69">
        <v>4.6442999999999998E-2</v>
      </c>
      <c r="E1878" s="69">
        <v>0.10086000000000001</v>
      </c>
      <c r="L1878">
        <f t="shared" si="72"/>
        <v>5.1400000000000005E-3</v>
      </c>
      <c r="R1878">
        <f t="shared" si="73"/>
        <v>0.1778202030456853</v>
      </c>
    </row>
    <row r="1879" spans="2:18">
      <c r="B1879" s="69">
        <v>4.6522000000000001E-2</v>
      </c>
      <c r="E1879" s="69">
        <v>0.100866</v>
      </c>
      <c r="L1879">
        <f t="shared" ref="L1879:L1926" si="74">$L$458-E1879+$L$457</f>
        <v>5.1340000000000083E-3</v>
      </c>
      <c r="R1879">
        <f t="shared" si="73"/>
        <v>0.17781420304568529</v>
      </c>
    </row>
    <row r="1880" spans="2:18">
      <c r="B1880" s="69">
        <v>4.6600000000000003E-2</v>
      </c>
      <c r="E1880" s="69">
        <v>0.100873</v>
      </c>
      <c r="L1880">
        <f t="shared" si="74"/>
        <v>5.1270000000000013E-3</v>
      </c>
      <c r="R1880">
        <f t="shared" ref="R1880:R1926" si="75">$R$458-E1880+$R$457</f>
        <v>0.17780720304568531</v>
      </c>
    </row>
    <row r="1881" spans="2:18">
      <c r="B1881" s="69">
        <v>4.6677000000000003E-2</v>
      </c>
      <c r="E1881" s="69">
        <v>0.100879</v>
      </c>
      <c r="L1881">
        <f t="shared" si="74"/>
        <v>5.1210000000000092E-3</v>
      </c>
      <c r="R1881">
        <f t="shared" si="75"/>
        <v>0.17780120304568531</v>
      </c>
    </row>
    <row r="1882" spans="2:18">
      <c r="B1882" s="69">
        <v>4.6752000000000002E-2</v>
      </c>
      <c r="E1882" s="69">
        <v>0.100884</v>
      </c>
      <c r="L1882">
        <f t="shared" si="74"/>
        <v>5.1160000000000042E-3</v>
      </c>
      <c r="R1882">
        <f t="shared" si="75"/>
        <v>0.1777962030456853</v>
      </c>
    </row>
    <row r="1883" spans="2:18">
      <c r="B1883" s="69">
        <v>4.6824999999999999E-2</v>
      </c>
      <c r="E1883" s="69">
        <v>0.10088999999999999</v>
      </c>
      <c r="L1883">
        <f t="shared" si="74"/>
        <v>5.1100000000000121E-3</v>
      </c>
      <c r="R1883">
        <f t="shared" si="75"/>
        <v>0.17779020304568532</v>
      </c>
    </row>
    <row r="1884" spans="2:18">
      <c r="B1884" s="69">
        <v>4.6897000000000001E-2</v>
      </c>
      <c r="E1884" s="69">
        <v>0.100895</v>
      </c>
      <c r="L1884">
        <f t="shared" si="74"/>
        <v>5.1050000000000071E-3</v>
      </c>
      <c r="R1884">
        <f t="shared" si="75"/>
        <v>0.17778520304568529</v>
      </c>
    </row>
    <row r="1885" spans="2:18">
      <c r="B1885" s="69">
        <v>4.6968000000000003E-2</v>
      </c>
      <c r="E1885" s="69">
        <v>0.100901</v>
      </c>
      <c r="L1885">
        <f t="shared" si="74"/>
        <v>5.0990000000000011E-3</v>
      </c>
      <c r="R1885">
        <f t="shared" si="75"/>
        <v>0.17777920304568529</v>
      </c>
    </row>
    <row r="1886" spans="2:18">
      <c r="B1886" s="69">
        <v>4.7037000000000002E-2</v>
      </c>
      <c r="E1886" s="69">
        <v>0.100906</v>
      </c>
      <c r="L1886">
        <f t="shared" si="74"/>
        <v>5.09400000000001E-3</v>
      </c>
      <c r="R1886">
        <f t="shared" si="75"/>
        <v>0.17777420304568531</v>
      </c>
    </row>
    <row r="1887" spans="2:18">
      <c r="B1887" s="69">
        <v>4.7104E-2</v>
      </c>
      <c r="E1887" s="69">
        <v>0.100911</v>
      </c>
      <c r="L1887">
        <f t="shared" si="74"/>
        <v>5.089000000000005E-3</v>
      </c>
      <c r="R1887">
        <f t="shared" si="75"/>
        <v>0.1777692030456853</v>
      </c>
    </row>
    <row r="1888" spans="2:18">
      <c r="B1888" s="69">
        <v>4.7169999999999997E-2</v>
      </c>
      <c r="E1888" s="69">
        <v>0.100915</v>
      </c>
      <c r="L1888">
        <f t="shared" si="74"/>
        <v>5.085000000000001E-3</v>
      </c>
      <c r="R1888">
        <f t="shared" si="75"/>
        <v>0.1777652030456853</v>
      </c>
    </row>
    <row r="1889" spans="2:18">
      <c r="B1889" s="69">
        <v>4.7233999999999998E-2</v>
      </c>
      <c r="E1889" s="69">
        <v>0.10092</v>
      </c>
      <c r="L1889">
        <f t="shared" si="74"/>
        <v>5.0800000000000099E-3</v>
      </c>
      <c r="R1889">
        <f t="shared" si="75"/>
        <v>0.17776020304568529</v>
      </c>
    </row>
    <row r="1890" spans="2:18">
      <c r="B1890" s="69">
        <v>4.7296999999999999E-2</v>
      </c>
      <c r="E1890" s="69">
        <v>0.100924</v>
      </c>
      <c r="L1890">
        <f t="shared" si="74"/>
        <v>5.0760000000000059E-3</v>
      </c>
      <c r="R1890">
        <f t="shared" si="75"/>
        <v>0.17775620304568529</v>
      </c>
    </row>
    <row r="1891" spans="2:18">
      <c r="B1891" s="69">
        <v>4.7357999999999997E-2</v>
      </c>
      <c r="E1891" s="69">
        <v>0.100928</v>
      </c>
      <c r="L1891">
        <f t="shared" si="74"/>
        <v>5.0720000000000019E-3</v>
      </c>
      <c r="R1891">
        <f t="shared" si="75"/>
        <v>0.17775220304568529</v>
      </c>
    </row>
    <row r="1892" spans="2:18">
      <c r="B1892" s="69">
        <v>4.7418000000000002E-2</v>
      </c>
      <c r="E1892" s="69">
        <v>0.10093199999999999</v>
      </c>
      <c r="L1892">
        <f t="shared" si="74"/>
        <v>5.0680000000000117E-3</v>
      </c>
      <c r="R1892">
        <f t="shared" si="75"/>
        <v>0.17774820304568531</v>
      </c>
    </row>
    <row r="1893" spans="2:18">
      <c r="B1893" s="69">
        <v>4.7475999999999997E-2</v>
      </c>
      <c r="E1893" s="69">
        <v>0.100936</v>
      </c>
      <c r="L1893">
        <f t="shared" si="74"/>
        <v>5.0640000000000077E-3</v>
      </c>
      <c r="R1893">
        <f t="shared" si="75"/>
        <v>0.17774420304568531</v>
      </c>
    </row>
    <row r="1894" spans="2:18">
      <c r="B1894" s="69">
        <v>4.7532999999999999E-2</v>
      </c>
      <c r="E1894" s="69">
        <v>0.10094</v>
      </c>
      <c r="L1894">
        <f t="shared" si="74"/>
        <v>5.0600000000000037E-3</v>
      </c>
      <c r="R1894">
        <f t="shared" si="75"/>
        <v>0.1777402030456853</v>
      </c>
    </row>
    <row r="1895" spans="2:18">
      <c r="B1895" s="69">
        <v>4.7587999999999998E-2</v>
      </c>
      <c r="E1895" s="69">
        <v>0.100943</v>
      </c>
      <c r="L1895">
        <f t="shared" si="74"/>
        <v>5.0570000000000007E-3</v>
      </c>
      <c r="R1895">
        <f t="shared" si="75"/>
        <v>0.1777372030456853</v>
      </c>
    </row>
    <row r="1896" spans="2:18">
      <c r="B1896" s="69">
        <v>4.7641000000000003E-2</v>
      </c>
      <c r="E1896" s="69">
        <v>0.10094599999999999</v>
      </c>
      <c r="L1896">
        <f t="shared" si="74"/>
        <v>5.0540000000000116E-3</v>
      </c>
      <c r="R1896">
        <f t="shared" si="75"/>
        <v>0.17773420304568532</v>
      </c>
    </row>
    <row r="1897" spans="2:18">
      <c r="B1897" s="69">
        <v>4.7692999999999999E-2</v>
      </c>
      <c r="E1897" s="69">
        <v>0.100949</v>
      </c>
      <c r="L1897">
        <f t="shared" si="74"/>
        <v>5.0510000000000086E-3</v>
      </c>
      <c r="R1897">
        <f t="shared" si="75"/>
        <v>0.17773120304568529</v>
      </c>
    </row>
    <row r="1898" spans="2:18">
      <c r="B1898" s="69">
        <v>4.7743000000000001E-2</v>
      </c>
      <c r="E1898" s="69">
        <v>0.100952</v>
      </c>
      <c r="L1898">
        <f t="shared" si="74"/>
        <v>5.0480000000000056E-3</v>
      </c>
      <c r="R1898">
        <f t="shared" si="75"/>
        <v>0.17772820304568532</v>
      </c>
    </row>
    <row r="1899" spans="2:18">
      <c r="B1899" s="69">
        <v>4.7792000000000001E-2</v>
      </c>
      <c r="E1899" s="69">
        <v>0.100955</v>
      </c>
      <c r="L1899">
        <f t="shared" si="74"/>
        <v>5.0450000000000026E-3</v>
      </c>
      <c r="R1899">
        <f t="shared" si="75"/>
        <v>0.17772520304568529</v>
      </c>
    </row>
    <row r="1900" spans="2:18">
      <c r="B1900" s="69">
        <v>4.7839E-2</v>
      </c>
      <c r="E1900" s="69">
        <v>0.10095800000000001</v>
      </c>
      <c r="L1900">
        <f t="shared" si="74"/>
        <v>5.0419999999999996E-3</v>
      </c>
      <c r="R1900">
        <f t="shared" si="75"/>
        <v>0.17772220304568531</v>
      </c>
    </row>
    <row r="1901" spans="2:18">
      <c r="B1901" s="69">
        <v>4.7884000000000003E-2</v>
      </c>
      <c r="E1901" s="69">
        <v>0.10095999999999999</v>
      </c>
      <c r="L1901">
        <f t="shared" si="74"/>
        <v>5.0400000000000115E-3</v>
      </c>
      <c r="R1901">
        <f t="shared" si="75"/>
        <v>0.17772020304568531</v>
      </c>
    </row>
    <row r="1902" spans="2:18">
      <c r="B1902" s="69">
        <v>4.7927999999999998E-2</v>
      </c>
      <c r="E1902" s="69">
        <v>0.100962</v>
      </c>
      <c r="L1902">
        <f t="shared" si="74"/>
        <v>5.0380000000000095E-3</v>
      </c>
      <c r="R1902">
        <f t="shared" si="75"/>
        <v>0.17771820304568531</v>
      </c>
    </row>
    <row r="1903" spans="2:18">
      <c r="B1903" s="69">
        <v>4.7971E-2</v>
      </c>
      <c r="E1903" s="69">
        <v>0.100964</v>
      </c>
      <c r="L1903">
        <f t="shared" si="74"/>
        <v>5.0360000000000075E-3</v>
      </c>
      <c r="R1903">
        <f t="shared" si="75"/>
        <v>0.17771620304568531</v>
      </c>
    </row>
    <row r="1904" spans="2:18">
      <c r="B1904" s="69">
        <v>4.8010999999999998E-2</v>
      </c>
      <c r="E1904" s="69">
        <v>0.100966</v>
      </c>
      <c r="L1904">
        <f t="shared" si="74"/>
        <v>5.0340000000000055E-3</v>
      </c>
      <c r="R1904">
        <f t="shared" si="75"/>
        <v>0.1777142030456853</v>
      </c>
    </row>
    <row r="1905" spans="2:18">
      <c r="B1905" s="69">
        <v>4.8050000000000002E-2</v>
      </c>
      <c r="E1905" s="69">
        <v>0.100967</v>
      </c>
      <c r="L1905">
        <f t="shared" si="74"/>
        <v>5.0330000000000045E-3</v>
      </c>
      <c r="R1905">
        <f t="shared" si="75"/>
        <v>0.1777132030456853</v>
      </c>
    </row>
    <row r="1906" spans="2:18">
      <c r="B1906" s="69">
        <v>4.8087999999999999E-2</v>
      </c>
      <c r="E1906" s="69">
        <v>0.100969</v>
      </c>
      <c r="L1906">
        <f t="shared" si="74"/>
        <v>5.0310000000000025E-3</v>
      </c>
      <c r="R1906">
        <f t="shared" si="75"/>
        <v>0.1777112030456853</v>
      </c>
    </row>
    <row r="1907" spans="2:18">
      <c r="B1907" s="69">
        <v>4.8124E-2</v>
      </c>
      <c r="E1907" s="69">
        <v>0.10097</v>
      </c>
      <c r="L1907">
        <f t="shared" si="74"/>
        <v>5.0300000000000015E-3</v>
      </c>
      <c r="R1907">
        <f t="shared" si="75"/>
        <v>0.1777102030456853</v>
      </c>
    </row>
    <row r="1908" spans="2:18">
      <c r="B1908" s="69">
        <v>4.8157999999999999E-2</v>
      </c>
      <c r="E1908" s="69">
        <v>0.10097100000000001</v>
      </c>
      <c r="L1908">
        <f t="shared" si="74"/>
        <v>5.0290000000000005E-3</v>
      </c>
      <c r="R1908">
        <f t="shared" si="75"/>
        <v>0.1777092030456853</v>
      </c>
    </row>
    <row r="1909" spans="2:18">
      <c r="B1909" s="69">
        <v>4.8190999999999998E-2</v>
      </c>
      <c r="E1909" s="69">
        <v>0.10097200000000001</v>
      </c>
      <c r="L1909">
        <f t="shared" si="74"/>
        <v>5.0279999999999995E-3</v>
      </c>
      <c r="R1909">
        <f t="shared" si="75"/>
        <v>0.1777082030456853</v>
      </c>
    </row>
    <row r="1910" spans="2:18">
      <c r="B1910" s="69">
        <v>4.8222000000000001E-2</v>
      </c>
      <c r="E1910" s="69">
        <v>0.10097299999999999</v>
      </c>
      <c r="L1910">
        <f t="shared" si="74"/>
        <v>5.0270000000000124E-3</v>
      </c>
      <c r="R1910">
        <f t="shared" si="75"/>
        <v>0.17770720304568532</v>
      </c>
    </row>
    <row r="1911" spans="2:18">
      <c r="B1911" s="69">
        <v>4.8251000000000002E-2</v>
      </c>
      <c r="E1911" s="69">
        <v>0.10097399999999999</v>
      </c>
      <c r="L1911">
        <f t="shared" si="74"/>
        <v>5.0260000000000114E-3</v>
      </c>
      <c r="R1911">
        <f t="shared" si="75"/>
        <v>0.1777062030456853</v>
      </c>
    </row>
    <row r="1912" spans="2:18">
      <c r="B1912" s="69">
        <v>4.8279000000000002E-2</v>
      </c>
      <c r="E1912" s="69">
        <v>0.10097399999999999</v>
      </c>
      <c r="L1912">
        <f t="shared" si="74"/>
        <v>5.0260000000000114E-3</v>
      </c>
      <c r="R1912">
        <f t="shared" si="75"/>
        <v>0.1777062030456853</v>
      </c>
    </row>
    <row r="1913" spans="2:18">
      <c r="B1913" s="69">
        <v>4.8305000000000001E-2</v>
      </c>
      <c r="E1913" s="69">
        <v>0.10097399999999999</v>
      </c>
      <c r="L1913">
        <f t="shared" si="74"/>
        <v>5.0260000000000114E-3</v>
      </c>
      <c r="R1913">
        <f t="shared" si="75"/>
        <v>0.1777062030456853</v>
      </c>
    </row>
    <row r="1914" spans="2:18">
      <c r="B1914" s="69">
        <v>4.8329999999999998E-2</v>
      </c>
      <c r="E1914" s="69">
        <v>0.10097399999999999</v>
      </c>
      <c r="L1914">
        <f t="shared" si="74"/>
        <v>5.0260000000000114E-3</v>
      </c>
      <c r="R1914">
        <f t="shared" si="75"/>
        <v>0.1777062030456853</v>
      </c>
    </row>
    <row r="1915" spans="2:18">
      <c r="B1915" s="69">
        <v>4.8353E-2</v>
      </c>
      <c r="E1915" s="69">
        <v>0.10097399999999999</v>
      </c>
      <c r="L1915">
        <f t="shared" si="74"/>
        <v>5.0260000000000114E-3</v>
      </c>
      <c r="R1915">
        <f t="shared" si="75"/>
        <v>0.1777062030456853</v>
      </c>
    </row>
    <row r="1916" spans="2:18">
      <c r="B1916" s="69">
        <v>4.8374E-2</v>
      </c>
      <c r="E1916" s="69">
        <v>0.10097399999999999</v>
      </c>
      <c r="L1916">
        <f t="shared" si="74"/>
        <v>5.0260000000000114E-3</v>
      </c>
      <c r="R1916">
        <f t="shared" si="75"/>
        <v>0.1777062030456853</v>
      </c>
    </row>
    <row r="1917" spans="2:18">
      <c r="B1917" s="69">
        <v>4.8394E-2</v>
      </c>
      <c r="E1917" s="69">
        <v>0.10097299999999999</v>
      </c>
      <c r="L1917">
        <f t="shared" si="74"/>
        <v>5.0270000000000124E-3</v>
      </c>
      <c r="R1917">
        <f t="shared" si="75"/>
        <v>0.17770720304568532</v>
      </c>
    </row>
    <row r="1918" spans="2:18">
      <c r="B1918" s="69">
        <v>4.8411999999999997E-2</v>
      </c>
      <c r="E1918" s="69">
        <v>0.10097299999999999</v>
      </c>
      <c r="L1918">
        <f t="shared" si="74"/>
        <v>5.0270000000000124E-3</v>
      </c>
      <c r="R1918">
        <f t="shared" si="75"/>
        <v>0.17770720304568532</v>
      </c>
    </row>
    <row r="1919" spans="2:18">
      <c r="B1919" s="69">
        <v>4.8427999999999999E-2</v>
      </c>
      <c r="E1919" s="69">
        <v>0.10097200000000001</v>
      </c>
      <c r="L1919">
        <f t="shared" si="74"/>
        <v>5.0279999999999995E-3</v>
      </c>
      <c r="R1919">
        <f t="shared" si="75"/>
        <v>0.1777082030456853</v>
      </c>
    </row>
    <row r="1920" spans="2:18">
      <c r="B1920" s="69">
        <v>4.8443E-2</v>
      </c>
      <c r="E1920" s="69">
        <v>0.10097100000000001</v>
      </c>
      <c r="L1920">
        <f t="shared" si="74"/>
        <v>5.0290000000000005E-3</v>
      </c>
      <c r="R1920">
        <f t="shared" si="75"/>
        <v>0.1777092030456853</v>
      </c>
    </row>
    <row r="1921" spans="2:18">
      <c r="B1921" s="69">
        <v>4.8455999999999999E-2</v>
      </c>
      <c r="E1921" s="69">
        <v>0.10097</v>
      </c>
      <c r="L1921">
        <f t="shared" si="74"/>
        <v>5.0300000000000015E-3</v>
      </c>
      <c r="R1921">
        <f t="shared" si="75"/>
        <v>0.1777102030456853</v>
      </c>
    </row>
    <row r="1922" spans="2:18">
      <c r="B1922" s="69">
        <v>4.8467999999999997E-2</v>
      </c>
      <c r="E1922" s="69">
        <v>0.100968</v>
      </c>
      <c r="L1922">
        <f t="shared" si="74"/>
        <v>5.0320000000000035E-3</v>
      </c>
      <c r="R1922">
        <f t="shared" si="75"/>
        <v>0.1777122030456853</v>
      </c>
    </row>
    <row r="1923" spans="2:18">
      <c r="B1923" s="69">
        <v>4.8476999999999999E-2</v>
      </c>
      <c r="E1923" s="69">
        <v>0.100967</v>
      </c>
      <c r="L1923">
        <f t="shared" si="74"/>
        <v>5.0330000000000045E-3</v>
      </c>
      <c r="R1923">
        <f t="shared" si="75"/>
        <v>0.1777132030456853</v>
      </c>
    </row>
    <row r="1924" spans="2:18">
      <c r="B1924" s="69">
        <v>4.8486000000000001E-2</v>
      </c>
      <c r="E1924" s="69">
        <v>0.100965</v>
      </c>
      <c r="L1924">
        <f t="shared" si="74"/>
        <v>5.0350000000000065E-3</v>
      </c>
      <c r="R1924">
        <f t="shared" si="75"/>
        <v>0.1777152030456853</v>
      </c>
    </row>
    <row r="1925" spans="2:18">
      <c r="B1925" s="69">
        <v>4.8492E-2</v>
      </c>
      <c r="E1925" s="69">
        <v>0.100963</v>
      </c>
      <c r="L1925">
        <f t="shared" si="74"/>
        <v>5.0370000000000085E-3</v>
      </c>
      <c r="R1925">
        <f t="shared" si="75"/>
        <v>0.17771720304568531</v>
      </c>
    </row>
    <row r="1926" spans="2:18">
      <c r="B1926" s="69">
        <v>4.8496999999999998E-2</v>
      </c>
      <c r="E1926" s="69">
        <v>0.100961</v>
      </c>
      <c r="L1926">
        <f t="shared" si="74"/>
        <v>5.0390000000000105E-3</v>
      </c>
      <c r="R1926">
        <f t="shared" si="75"/>
        <v>0.17771920304568531</v>
      </c>
    </row>
    <row r="1928" spans="2:18">
      <c r="B1928" s="13">
        <v>-4.4499999999999998E-2</v>
      </c>
      <c r="F1928" s="13">
        <v>0.10100000000000001</v>
      </c>
      <c r="K1928">
        <f t="shared" ref="K1928:K1991" si="76">$K$458-F1928+$K$457</f>
        <v>6.9999999999999993E-3</v>
      </c>
      <c r="Q1928">
        <f>$Q$458-F1928+$Q$457</f>
        <v>0.11778172588832488</v>
      </c>
    </row>
    <row r="1929" spans="2:18">
      <c r="B1929" s="13">
        <v>-4.4498999999999997E-2</v>
      </c>
      <c r="F1929" s="13">
        <v>0.10100000000000001</v>
      </c>
      <c r="K1929">
        <f t="shared" si="76"/>
        <v>6.9999999999999993E-3</v>
      </c>
      <c r="Q1929">
        <f t="shared" ref="Q1929:Q1992" si="77">$Q$458-F1929+$Q$457</f>
        <v>0.11778172588832488</v>
      </c>
    </row>
    <row r="1930" spans="2:18">
      <c r="B1930" s="13">
        <v>-4.4497000000000002E-2</v>
      </c>
      <c r="F1930" s="13">
        <v>0.10099900000000001</v>
      </c>
      <c r="K1930">
        <f t="shared" si="76"/>
        <v>7.0010000000000003E-3</v>
      </c>
      <c r="Q1930">
        <f t="shared" si="77"/>
        <v>0.11778272588832488</v>
      </c>
    </row>
    <row r="1931" spans="2:18">
      <c r="B1931" s="13">
        <v>-4.4493999999999999E-2</v>
      </c>
      <c r="F1931" s="13">
        <v>0.10099900000000001</v>
      </c>
      <c r="K1931">
        <f t="shared" si="76"/>
        <v>7.0010000000000003E-3</v>
      </c>
      <c r="Q1931">
        <f t="shared" si="77"/>
        <v>0.11778272588832488</v>
      </c>
    </row>
    <row r="1932" spans="2:18">
      <c r="B1932" s="13">
        <v>-4.4489000000000001E-2</v>
      </c>
      <c r="F1932" s="13">
        <v>0.100998</v>
      </c>
      <c r="K1932">
        <f t="shared" si="76"/>
        <v>7.0020000000000013E-3</v>
      </c>
      <c r="Q1932">
        <f t="shared" si="77"/>
        <v>0.11778372588832488</v>
      </c>
    </row>
    <row r="1933" spans="2:18">
      <c r="B1933" s="13">
        <v>-4.4483000000000002E-2</v>
      </c>
      <c r="F1933" s="13">
        <v>0.100997</v>
      </c>
      <c r="K1933">
        <f t="shared" si="76"/>
        <v>7.0030000000000023E-3</v>
      </c>
      <c r="Q1933">
        <f t="shared" si="77"/>
        <v>0.11778472588832488</v>
      </c>
    </row>
    <row r="1934" spans="2:18">
      <c r="B1934" s="13">
        <v>-4.4476000000000002E-2</v>
      </c>
      <c r="F1934" s="13">
        <v>0.100995</v>
      </c>
      <c r="K1934">
        <f t="shared" si="76"/>
        <v>7.0050000000000043E-3</v>
      </c>
      <c r="Q1934">
        <f t="shared" si="77"/>
        <v>0.11778672588832488</v>
      </c>
    </row>
    <row r="1935" spans="2:18">
      <c r="B1935" s="13">
        <v>-4.4467E-2</v>
      </c>
      <c r="F1935" s="13">
        <v>0.100994</v>
      </c>
      <c r="K1935">
        <f t="shared" si="76"/>
        <v>7.0060000000000053E-3</v>
      </c>
      <c r="Q1935">
        <f t="shared" si="77"/>
        <v>0.11778772588832488</v>
      </c>
    </row>
    <row r="1936" spans="2:18">
      <c r="B1936" s="13">
        <v>-4.4457000000000003E-2</v>
      </c>
      <c r="F1936" s="13">
        <v>0.100992</v>
      </c>
      <c r="K1936">
        <f t="shared" si="76"/>
        <v>7.0080000000000073E-3</v>
      </c>
      <c r="Q1936">
        <f t="shared" si="77"/>
        <v>0.11778972588832488</v>
      </c>
    </row>
    <row r="1937" spans="2:17">
      <c r="B1937" s="13">
        <v>-4.4444999999999998E-2</v>
      </c>
      <c r="F1937" s="13">
        <v>0.10099</v>
      </c>
      <c r="K1937">
        <f t="shared" si="76"/>
        <v>7.0100000000000093E-3</v>
      </c>
      <c r="Q1937">
        <f t="shared" si="77"/>
        <v>0.11779172588832489</v>
      </c>
    </row>
    <row r="1938" spans="2:17">
      <c r="B1938" s="13">
        <v>-4.4433E-2</v>
      </c>
      <c r="F1938" s="13">
        <v>0.10098699999999999</v>
      </c>
      <c r="K1938">
        <f t="shared" si="76"/>
        <v>7.0130000000000123E-3</v>
      </c>
      <c r="Q1938">
        <f t="shared" si="77"/>
        <v>0.11779472588832489</v>
      </c>
    </row>
    <row r="1939" spans="2:17">
      <c r="B1939" s="13">
        <v>-4.4419E-2</v>
      </c>
      <c r="F1939" s="13">
        <v>0.100984</v>
      </c>
      <c r="K1939">
        <f t="shared" si="76"/>
        <v>7.0160000000000014E-3</v>
      </c>
      <c r="Q1939">
        <f t="shared" si="77"/>
        <v>0.11779772588832488</v>
      </c>
    </row>
    <row r="1940" spans="2:17">
      <c r="B1940" s="13">
        <v>-4.4402999999999998E-2</v>
      </c>
      <c r="F1940" s="13">
        <v>0.100981</v>
      </c>
      <c r="K1940">
        <f t="shared" si="76"/>
        <v>7.0190000000000044E-3</v>
      </c>
      <c r="Q1940">
        <f t="shared" si="77"/>
        <v>0.11780072588832488</v>
      </c>
    </row>
    <row r="1941" spans="2:17">
      <c r="B1941" s="13">
        <v>-4.4386000000000002E-2</v>
      </c>
      <c r="F1941" s="13">
        <v>0.100978</v>
      </c>
      <c r="K1941">
        <f t="shared" si="76"/>
        <v>7.0220000000000074E-3</v>
      </c>
      <c r="Q1941">
        <f t="shared" si="77"/>
        <v>0.11780372588832488</v>
      </c>
    </row>
    <row r="1942" spans="2:17">
      <c r="B1942" s="13">
        <v>-4.4367999999999998E-2</v>
      </c>
      <c r="F1942" s="13">
        <v>0.100975</v>
      </c>
      <c r="K1942">
        <f t="shared" si="76"/>
        <v>7.0250000000000104E-3</v>
      </c>
      <c r="Q1942">
        <f t="shared" si="77"/>
        <v>0.11780672588832489</v>
      </c>
    </row>
    <row r="1943" spans="2:17">
      <c r="B1943" s="13">
        <v>-4.4349E-2</v>
      </c>
      <c r="F1943" s="13">
        <v>0.10097100000000001</v>
      </c>
      <c r="K1943">
        <f t="shared" si="76"/>
        <v>7.0290000000000005E-3</v>
      </c>
      <c r="Q1943">
        <f t="shared" si="77"/>
        <v>0.11781072588832488</v>
      </c>
    </row>
    <row r="1944" spans="2:17">
      <c r="B1944" s="13">
        <v>-4.4327999999999999E-2</v>
      </c>
      <c r="F1944" s="13">
        <v>0.100967</v>
      </c>
      <c r="K1944">
        <f t="shared" si="76"/>
        <v>7.0330000000000045E-3</v>
      </c>
      <c r="Q1944">
        <f t="shared" si="77"/>
        <v>0.11781472588832488</v>
      </c>
    </row>
    <row r="1945" spans="2:17">
      <c r="B1945" s="13">
        <v>-4.4305999999999998E-2</v>
      </c>
      <c r="F1945" s="13">
        <v>0.100963</v>
      </c>
      <c r="K1945">
        <f t="shared" si="76"/>
        <v>7.0370000000000085E-3</v>
      </c>
      <c r="Q1945">
        <f t="shared" si="77"/>
        <v>0.11781872588832489</v>
      </c>
    </row>
    <row r="1946" spans="2:17">
      <c r="B1946" s="13">
        <v>-4.4282000000000002E-2</v>
      </c>
      <c r="F1946" s="13">
        <v>0.10095800000000001</v>
      </c>
      <c r="K1946">
        <f t="shared" si="76"/>
        <v>7.0419999999999996E-3</v>
      </c>
      <c r="Q1946">
        <f t="shared" si="77"/>
        <v>0.11782372588832488</v>
      </c>
    </row>
    <row r="1947" spans="2:17">
      <c r="B1947" s="13">
        <v>-4.4256999999999998E-2</v>
      </c>
      <c r="F1947" s="13">
        <v>0.100954</v>
      </c>
      <c r="K1947">
        <f t="shared" si="76"/>
        <v>7.0460000000000036E-3</v>
      </c>
      <c r="Q1947">
        <f t="shared" si="77"/>
        <v>0.11782772588832488</v>
      </c>
    </row>
    <row r="1948" spans="2:17">
      <c r="B1948" s="13">
        <v>-4.4230999999999999E-2</v>
      </c>
      <c r="F1948" s="13">
        <v>0.100949</v>
      </c>
      <c r="K1948">
        <f t="shared" si="76"/>
        <v>7.0510000000000086E-3</v>
      </c>
      <c r="Q1948">
        <f t="shared" si="77"/>
        <v>0.11783272588832489</v>
      </c>
    </row>
    <row r="1949" spans="2:17">
      <c r="B1949" s="13">
        <v>-4.4204E-2</v>
      </c>
      <c r="F1949" s="13">
        <v>0.100943</v>
      </c>
      <c r="K1949">
        <f t="shared" si="76"/>
        <v>7.0570000000000008E-3</v>
      </c>
      <c r="Q1949">
        <f t="shared" si="77"/>
        <v>0.11783872588832488</v>
      </c>
    </row>
    <row r="1950" spans="2:17">
      <c r="B1950" s="13">
        <v>-4.4174999999999999E-2</v>
      </c>
      <c r="F1950" s="13">
        <v>0.100938</v>
      </c>
      <c r="K1950">
        <f t="shared" si="76"/>
        <v>7.0620000000000058E-3</v>
      </c>
      <c r="Q1950">
        <f t="shared" si="77"/>
        <v>0.11784372588832488</v>
      </c>
    </row>
    <row r="1951" spans="2:17">
      <c r="B1951" s="13">
        <v>-4.4144999999999997E-2</v>
      </c>
      <c r="F1951" s="13">
        <v>0.10093199999999999</v>
      </c>
      <c r="K1951">
        <f t="shared" si="76"/>
        <v>7.0680000000000118E-3</v>
      </c>
      <c r="Q1951">
        <f t="shared" si="77"/>
        <v>0.11784972588832489</v>
      </c>
    </row>
    <row r="1952" spans="2:17">
      <c r="B1952" s="13">
        <v>-4.4112999999999999E-2</v>
      </c>
      <c r="F1952" s="13">
        <v>0.100926</v>
      </c>
      <c r="K1952">
        <f t="shared" si="76"/>
        <v>7.0740000000000039E-3</v>
      </c>
      <c r="Q1952">
        <f t="shared" si="77"/>
        <v>0.11785572588832488</v>
      </c>
    </row>
    <row r="1953" spans="2:17">
      <c r="B1953" s="13">
        <v>-4.4081000000000002E-2</v>
      </c>
      <c r="F1953" s="13">
        <v>0.10092</v>
      </c>
      <c r="K1953">
        <f t="shared" si="76"/>
        <v>7.0800000000000099E-3</v>
      </c>
      <c r="Q1953">
        <f t="shared" si="77"/>
        <v>0.11786172588832489</v>
      </c>
    </row>
    <row r="1954" spans="2:17">
      <c r="B1954" s="13">
        <v>-4.4047000000000003E-2</v>
      </c>
      <c r="F1954" s="13">
        <v>0.100913</v>
      </c>
      <c r="K1954">
        <f t="shared" si="76"/>
        <v>7.087000000000003E-3</v>
      </c>
      <c r="Q1954">
        <f t="shared" si="77"/>
        <v>0.11786872588832488</v>
      </c>
    </row>
    <row r="1955" spans="2:17">
      <c r="B1955" s="13">
        <v>-4.4011000000000002E-2</v>
      </c>
      <c r="F1955" s="13">
        <v>0.100907</v>
      </c>
      <c r="K1955">
        <f t="shared" si="76"/>
        <v>7.093000000000009E-3</v>
      </c>
      <c r="Q1955">
        <f t="shared" si="77"/>
        <v>0.11787472588832489</v>
      </c>
    </row>
    <row r="1956" spans="2:17">
      <c r="B1956" s="13">
        <v>-4.3975E-2</v>
      </c>
      <c r="F1956" s="13">
        <v>0.1009</v>
      </c>
      <c r="K1956">
        <f t="shared" si="76"/>
        <v>7.1000000000000021E-3</v>
      </c>
      <c r="Q1956">
        <f t="shared" si="77"/>
        <v>0.11788172588832488</v>
      </c>
    </row>
    <row r="1957" spans="2:17">
      <c r="B1957" s="13">
        <v>-4.3936999999999997E-2</v>
      </c>
      <c r="F1957" s="13">
        <v>0.100892</v>
      </c>
      <c r="K1957">
        <f t="shared" si="76"/>
        <v>7.1080000000000101E-3</v>
      </c>
      <c r="Q1957">
        <f t="shared" si="77"/>
        <v>0.11788972588832489</v>
      </c>
    </row>
    <row r="1958" spans="2:17">
      <c r="B1958" s="13">
        <v>-4.3896999999999999E-2</v>
      </c>
      <c r="F1958" s="13">
        <v>0.100885</v>
      </c>
      <c r="K1958">
        <f t="shared" si="76"/>
        <v>7.1150000000000033E-3</v>
      </c>
      <c r="Q1958">
        <f t="shared" si="77"/>
        <v>0.11789672588832488</v>
      </c>
    </row>
    <row r="1959" spans="2:17">
      <c r="B1959" s="13">
        <v>-4.3857E-2</v>
      </c>
      <c r="F1959" s="13">
        <v>0.10087699999999999</v>
      </c>
      <c r="K1959">
        <f t="shared" si="76"/>
        <v>7.1230000000000113E-3</v>
      </c>
      <c r="Q1959">
        <f t="shared" si="77"/>
        <v>0.11790472588832489</v>
      </c>
    </row>
    <row r="1960" spans="2:17">
      <c r="B1960" s="13">
        <v>-4.3815E-2</v>
      </c>
      <c r="F1960" s="13">
        <v>0.100869</v>
      </c>
      <c r="K1960">
        <f t="shared" si="76"/>
        <v>7.1310000000000054E-3</v>
      </c>
      <c r="Q1960">
        <f t="shared" si="77"/>
        <v>0.11791272588832488</v>
      </c>
    </row>
    <row r="1961" spans="2:17">
      <c r="B1961" s="13">
        <v>-4.3770999999999997E-2</v>
      </c>
      <c r="F1961" s="13">
        <v>0.10086100000000001</v>
      </c>
      <c r="K1961">
        <f t="shared" si="76"/>
        <v>7.1389999999999995E-3</v>
      </c>
      <c r="Q1961">
        <f t="shared" si="77"/>
        <v>0.11792072588832488</v>
      </c>
    </row>
    <row r="1962" spans="2:17">
      <c r="B1962" s="13">
        <v>-4.3727000000000002E-2</v>
      </c>
      <c r="F1962" s="13">
        <v>0.100853</v>
      </c>
      <c r="K1962">
        <f t="shared" si="76"/>
        <v>7.1470000000000075E-3</v>
      </c>
      <c r="Q1962">
        <f t="shared" si="77"/>
        <v>0.11792872588832488</v>
      </c>
    </row>
    <row r="1963" spans="2:17">
      <c r="B1963" s="13">
        <v>-4.3680999999999998E-2</v>
      </c>
      <c r="F1963" s="13">
        <v>0.100844</v>
      </c>
      <c r="K1963">
        <f t="shared" si="76"/>
        <v>7.1560000000000026E-3</v>
      </c>
      <c r="Q1963">
        <f t="shared" si="77"/>
        <v>0.11793772588832488</v>
      </c>
    </row>
    <row r="1964" spans="2:17">
      <c r="B1964" s="13">
        <v>-4.3633999999999999E-2</v>
      </c>
      <c r="F1964" s="13">
        <v>0.10083499999999999</v>
      </c>
      <c r="K1964">
        <f t="shared" si="76"/>
        <v>7.1650000000000116E-3</v>
      </c>
      <c r="Q1964">
        <f t="shared" si="77"/>
        <v>0.11794672588832489</v>
      </c>
    </row>
    <row r="1965" spans="2:17">
      <c r="B1965" s="13">
        <v>-4.3586E-2</v>
      </c>
      <c r="F1965" s="13">
        <v>0.100826</v>
      </c>
      <c r="K1965">
        <f t="shared" si="76"/>
        <v>7.1740000000000068E-3</v>
      </c>
      <c r="Q1965">
        <f t="shared" si="77"/>
        <v>0.11795572588832488</v>
      </c>
    </row>
    <row r="1966" spans="2:17">
      <c r="B1966" s="13">
        <v>-4.3535999999999998E-2</v>
      </c>
      <c r="F1966" s="13">
        <v>0.100817</v>
      </c>
      <c r="K1966">
        <f t="shared" si="76"/>
        <v>7.1830000000000019E-3</v>
      </c>
      <c r="Q1966">
        <f t="shared" si="77"/>
        <v>0.11796472588832488</v>
      </c>
    </row>
    <row r="1967" spans="2:17">
      <c r="B1967" s="13">
        <v>-4.3485000000000003E-2</v>
      </c>
      <c r="F1967" s="13">
        <v>0.10080699999999999</v>
      </c>
      <c r="K1967">
        <f t="shared" si="76"/>
        <v>7.1930000000000119E-3</v>
      </c>
      <c r="Q1967">
        <f t="shared" si="77"/>
        <v>0.11797472588832489</v>
      </c>
    </row>
    <row r="1968" spans="2:17">
      <c r="B1968" s="13">
        <v>-4.3432999999999999E-2</v>
      </c>
      <c r="F1968" s="13">
        <v>0.100797</v>
      </c>
      <c r="K1968">
        <f t="shared" si="76"/>
        <v>7.203000000000008E-3</v>
      </c>
      <c r="Q1968">
        <f t="shared" si="77"/>
        <v>0.11798472588832488</v>
      </c>
    </row>
    <row r="1969" spans="2:17">
      <c r="B1969" s="13">
        <v>-4.3379000000000001E-2</v>
      </c>
      <c r="F1969" s="13">
        <v>0.100787</v>
      </c>
      <c r="K1969">
        <f t="shared" si="76"/>
        <v>7.2130000000000041E-3</v>
      </c>
      <c r="Q1969">
        <f t="shared" si="77"/>
        <v>0.11799472588832488</v>
      </c>
    </row>
    <row r="1970" spans="2:17">
      <c r="B1970" s="13">
        <v>-4.3325000000000002E-2</v>
      </c>
      <c r="F1970" s="13">
        <v>0.10077700000000001</v>
      </c>
      <c r="K1970">
        <f t="shared" si="76"/>
        <v>7.2230000000000003E-3</v>
      </c>
      <c r="Q1970">
        <f t="shared" si="77"/>
        <v>0.11800472588832488</v>
      </c>
    </row>
    <row r="1971" spans="2:17">
      <c r="B1971" s="13">
        <v>-4.3269000000000002E-2</v>
      </c>
      <c r="F1971" s="13">
        <v>0.100767</v>
      </c>
      <c r="K1971">
        <f t="shared" si="76"/>
        <v>7.2330000000000103E-3</v>
      </c>
      <c r="Q1971">
        <f t="shared" si="77"/>
        <v>0.11801472588832489</v>
      </c>
    </row>
    <row r="1972" spans="2:17">
      <c r="B1972" s="13">
        <v>-4.3210999999999999E-2</v>
      </c>
      <c r="F1972" s="13">
        <v>0.100756</v>
      </c>
      <c r="K1972">
        <f t="shared" si="76"/>
        <v>7.2440000000000074E-3</v>
      </c>
      <c r="Q1972">
        <f t="shared" si="77"/>
        <v>0.11802572588832488</v>
      </c>
    </row>
    <row r="1973" spans="2:17">
      <c r="B1973" s="13">
        <v>-4.3152999999999997E-2</v>
      </c>
      <c r="F1973" s="13">
        <v>0.100745</v>
      </c>
      <c r="K1973">
        <f t="shared" si="76"/>
        <v>7.2550000000000045E-3</v>
      </c>
      <c r="Q1973">
        <f t="shared" si="77"/>
        <v>0.11803672588832488</v>
      </c>
    </row>
    <row r="1974" spans="2:17">
      <c r="B1974" s="13">
        <v>-4.3092999999999999E-2</v>
      </c>
      <c r="F1974" s="13">
        <v>0.100734</v>
      </c>
      <c r="K1974">
        <f t="shared" si="76"/>
        <v>7.2660000000000016E-3</v>
      </c>
      <c r="Q1974">
        <f t="shared" si="77"/>
        <v>0.11804772588832488</v>
      </c>
    </row>
    <row r="1975" spans="2:17">
      <c r="B1975" s="13">
        <v>-4.3032000000000001E-2</v>
      </c>
      <c r="F1975" s="13">
        <v>0.10072200000000001</v>
      </c>
      <c r="K1975">
        <f t="shared" si="76"/>
        <v>7.2779999999999997E-3</v>
      </c>
      <c r="Q1975">
        <f t="shared" si="77"/>
        <v>0.11805972588832488</v>
      </c>
    </row>
    <row r="1976" spans="2:17">
      <c r="B1976" s="13">
        <v>-4.2970000000000001E-2</v>
      </c>
      <c r="F1976" s="13">
        <v>0.10071099999999999</v>
      </c>
      <c r="K1976">
        <f t="shared" si="76"/>
        <v>7.2890000000000107E-3</v>
      </c>
      <c r="Q1976">
        <f t="shared" si="77"/>
        <v>0.11807072588832489</v>
      </c>
    </row>
    <row r="1977" spans="2:17">
      <c r="B1977" s="13">
        <v>-4.2906E-2</v>
      </c>
      <c r="F1977" s="13">
        <v>0.100699</v>
      </c>
      <c r="K1977">
        <f t="shared" si="76"/>
        <v>7.3010000000000089E-3</v>
      </c>
      <c r="Q1977">
        <f t="shared" si="77"/>
        <v>0.11808272588832489</v>
      </c>
    </row>
    <row r="1978" spans="2:17">
      <c r="B1978" s="13">
        <v>-4.2841999999999998E-2</v>
      </c>
      <c r="F1978" s="13">
        <v>0.100687</v>
      </c>
      <c r="K1978">
        <f t="shared" si="76"/>
        <v>7.313000000000007E-3</v>
      </c>
      <c r="Q1978">
        <f t="shared" si="77"/>
        <v>0.11809472588832488</v>
      </c>
    </row>
    <row r="1979" spans="2:17">
      <c r="B1979" s="13">
        <v>-4.2776000000000002E-2</v>
      </c>
      <c r="F1979" s="13">
        <v>0.100675</v>
      </c>
      <c r="K1979">
        <f t="shared" si="76"/>
        <v>7.3250000000000051E-3</v>
      </c>
      <c r="Q1979">
        <f t="shared" si="77"/>
        <v>0.11810672588832488</v>
      </c>
    </row>
    <row r="1980" spans="2:17">
      <c r="B1980" s="13">
        <v>-4.2708999999999997E-2</v>
      </c>
      <c r="F1980" s="13">
        <v>0.100662</v>
      </c>
      <c r="K1980">
        <f t="shared" si="76"/>
        <v>7.3380000000000042E-3</v>
      </c>
      <c r="Q1980">
        <f t="shared" si="77"/>
        <v>0.11811972588832488</v>
      </c>
    </row>
    <row r="1981" spans="2:17">
      <c r="B1981" s="13">
        <v>-4.2639999999999997E-2</v>
      </c>
      <c r="F1981" s="13">
        <v>0.10065</v>
      </c>
      <c r="K1981">
        <f t="shared" si="76"/>
        <v>7.3500000000000024E-3</v>
      </c>
      <c r="Q1981">
        <f t="shared" si="77"/>
        <v>0.11813172588832488</v>
      </c>
    </row>
    <row r="1982" spans="2:17">
      <c r="B1982" s="13">
        <v>-4.2570999999999998E-2</v>
      </c>
      <c r="F1982" s="13">
        <v>0.100637</v>
      </c>
      <c r="K1982">
        <f t="shared" si="76"/>
        <v>7.3630000000000015E-3</v>
      </c>
      <c r="Q1982">
        <f t="shared" si="77"/>
        <v>0.11814472588832488</v>
      </c>
    </row>
    <row r="1983" spans="2:17">
      <c r="B1983" s="13">
        <v>-4.2500000000000003E-2</v>
      </c>
      <c r="F1983" s="13">
        <v>0.10062400000000001</v>
      </c>
      <c r="K1983">
        <f t="shared" si="76"/>
        <v>7.3760000000000006E-3</v>
      </c>
      <c r="Q1983">
        <f t="shared" si="77"/>
        <v>0.11815772588832488</v>
      </c>
    </row>
    <row r="1984" spans="2:17">
      <c r="B1984" s="13">
        <v>-4.2428E-2</v>
      </c>
      <c r="F1984" s="13">
        <v>0.10061100000000001</v>
      </c>
      <c r="K1984">
        <f t="shared" si="76"/>
        <v>7.3889999999999997E-3</v>
      </c>
      <c r="Q1984">
        <f t="shared" si="77"/>
        <v>0.11817072588832488</v>
      </c>
    </row>
    <row r="1985" spans="2:17">
      <c r="B1985" s="13">
        <v>-4.2354999999999997E-2</v>
      </c>
      <c r="F1985" s="13">
        <v>0.10059800000000001</v>
      </c>
      <c r="K1985">
        <f t="shared" si="76"/>
        <v>7.4019999999999989E-3</v>
      </c>
      <c r="Q1985">
        <f t="shared" si="77"/>
        <v>0.11818372588832488</v>
      </c>
    </row>
    <row r="1986" spans="2:17">
      <c r="B1986" s="13">
        <v>-4.2279999999999998E-2</v>
      </c>
      <c r="F1986" s="13">
        <v>0.10058400000000001</v>
      </c>
      <c r="K1986">
        <f t="shared" si="76"/>
        <v>7.415999999999999E-3</v>
      </c>
      <c r="Q1986">
        <f t="shared" si="77"/>
        <v>0.11819772588832488</v>
      </c>
    </row>
    <row r="1987" spans="2:17">
      <c r="B1987" s="13">
        <v>-4.2204999999999999E-2</v>
      </c>
      <c r="F1987" s="13">
        <v>0.10057000000000001</v>
      </c>
      <c r="K1987">
        <f t="shared" si="76"/>
        <v>7.4299999999999991E-3</v>
      </c>
      <c r="Q1987">
        <f t="shared" si="77"/>
        <v>0.11821172588832488</v>
      </c>
    </row>
    <row r="1988" spans="2:17">
      <c r="B1988" s="13">
        <v>-4.2127999999999999E-2</v>
      </c>
      <c r="F1988" s="13">
        <v>0.10055600000000001</v>
      </c>
      <c r="K1988">
        <f t="shared" si="76"/>
        <v>7.4439999999999992E-3</v>
      </c>
      <c r="Q1988">
        <f t="shared" si="77"/>
        <v>0.11822572588832488</v>
      </c>
    </row>
    <row r="1989" spans="2:17">
      <c r="B1989" s="13">
        <v>-4.2049999999999997E-2</v>
      </c>
      <c r="F1989" s="13">
        <v>0.10054200000000001</v>
      </c>
      <c r="K1989">
        <f t="shared" si="76"/>
        <v>7.4579999999999994E-3</v>
      </c>
      <c r="Q1989">
        <f t="shared" si="77"/>
        <v>0.11823972588832488</v>
      </c>
    </row>
    <row r="1990" spans="2:17">
      <c r="B1990" s="13">
        <v>-4.1971000000000001E-2</v>
      </c>
      <c r="F1990" s="13">
        <v>0.10052800000000001</v>
      </c>
      <c r="K1990">
        <f t="shared" si="76"/>
        <v>7.4719999999999995E-3</v>
      </c>
      <c r="Q1990">
        <f t="shared" si="77"/>
        <v>0.11825372588832488</v>
      </c>
    </row>
    <row r="1991" spans="2:17">
      <c r="B1991" s="13">
        <v>-4.1890999999999998E-2</v>
      </c>
      <c r="F1991" s="13">
        <v>0.10051400000000001</v>
      </c>
      <c r="K1991">
        <f t="shared" si="76"/>
        <v>7.4859999999999996E-3</v>
      </c>
      <c r="Q1991">
        <f t="shared" si="77"/>
        <v>0.11826772588832488</v>
      </c>
    </row>
    <row r="1992" spans="2:17">
      <c r="B1992" s="13">
        <v>-4.181E-2</v>
      </c>
      <c r="F1992" s="13">
        <v>0.100499</v>
      </c>
      <c r="K1992">
        <f t="shared" ref="K1992:K2055" si="78">$K$458-F1992+$K$457</f>
        <v>7.5010000000000007E-3</v>
      </c>
      <c r="Q1992">
        <f t="shared" si="77"/>
        <v>0.11828272588832488</v>
      </c>
    </row>
    <row r="1993" spans="2:17">
      <c r="B1993" s="13">
        <v>-4.1727E-2</v>
      </c>
      <c r="F1993" s="13">
        <v>0.100484</v>
      </c>
      <c r="K1993">
        <f t="shared" si="78"/>
        <v>7.5160000000000018E-3</v>
      </c>
      <c r="Q1993">
        <f t="shared" ref="Q1993:Q2056" si="79">$Q$458-F1993+$Q$457</f>
        <v>0.11829772588832488</v>
      </c>
    </row>
    <row r="1994" spans="2:17">
      <c r="B1994" s="13">
        <v>-4.1642999999999999E-2</v>
      </c>
      <c r="F1994" s="13">
        <v>0.100469</v>
      </c>
      <c r="K1994">
        <f t="shared" si="78"/>
        <v>7.531000000000003E-3</v>
      </c>
      <c r="Q1994">
        <f t="shared" si="79"/>
        <v>0.11831272588832488</v>
      </c>
    </row>
    <row r="1995" spans="2:17">
      <c r="B1995" s="13">
        <v>-4.1558999999999999E-2</v>
      </c>
      <c r="F1995" s="13">
        <v>0.100454</v>
      </c>
      <c r="K1995">
        <f t="shared" si="78"/>
        <v>7.5460000000000041E-3</v>
      </c>
      <c r="Q1995">
        <f t="shared" si="79"/>
        <v>0.11832772588832488</v>
      </c>
    </row>
    <row r="1996" spans="2:17">
      <c r="B1996" s="13">
        <v>-4.1473000000000003E-2</v>
      </c>
      <c r="F1996" s="13">
        <v>0.100439</v>
      </c>
      <c r="K1996">
        <f t="shared" si="78"/>
        <v>7.5610000000000052E-3</v>
      </c>
      <c r="Q1996">
        <f t="shared" si="79"/>
        <v>0.11834272588832488</v>
      </c>
    </row>
    <row r="1997" spans="2:17">
      <c r="B1997" s="13">
        <v>-4.1385999999999999E-2</v>
      </c>
      <c r="F1997" s="13">
        <v>0.100424</v>
      </c>
      <c r="K1997">
        <f t="shared" si="78"/>
        <v>7.5760000000000063E-3</v>
      </c>
      <c r="Q1997">
        <f t="shared" si="79"/>
        <v>0.11835772588832488</v>
      </c>
    </row>
    <row r="1998" spans="2:17">
      <c r="B1998" s="13">
        <v>-4.1298000000000001E-2</v>
      </c>
      <c r="F1998" s="13">
        <v>0.100408</v>
      </c>
      <c r="K1998">
        <f t="shared" si="78"/>
        <v>7.5920000000000085E-3</v>
      </c>
      <c r="Q1998">
        <f t="shared" si="79"/>
        <v>0.11837372588832488</v>
      </c>
    </row>
    <row r="1999" spans="2:17">
      <c r="B1999" s="13">
        <v>-4.1208000000000002E-2</v>
      </c>
      <c r="F1999" s="13">
        <v>0.100393</v>
      </c>
      <c r="K1999">
        <f t="shared" si="78"/>
        <v>7.6070000000000096E-3</v>
      </c>
      <c r="Q1999">
        <f t="shared" si="79"/>
        <v>0.11838872588832489</v>
      </c>
    </row>
    <row r="2000" spans="2:17">
      <c r="B2000" s="13">
        <v>-4.1118000000000002E-2</v>
      </c>
      <c r="F2000" s="13">
        <v>0.10037699999999999</v>
      </c>
      <c r="K2000">
        <f t="shared" si="78"/>
        <v>7.6230000000000117E-3</v>
      </c>
      <c r="Q2000">
        <f t="shared" si="79"/>
        <v>0.11840472588832489</v>
      </c>
    </row>
    <row r="2001" spans="2:17">
      <c r="B2001" s="13">
        <v>-4.1026E-2</v>
      </c>
      <c r="F2001" s="13">
        <v>0.10036100000000001</v>
      </c>
      <c r="K2001">
        <f t="shared" si="78"/>
        <v>7.639E-3</v>
      </c>
      <c r="Q2001">
        <f t="shared" si="79"/>
        <v>0.11842072588832488</v>
      </c>
    </row>
    <row r="2002" spans="2:17">
      <c r="B2002" s="13">
        <v>-4.0933999999999998E-2</v>
      </c>
      <c r="F2002" s="13">
        <v>0.100345</v>
      </c>
      <c r="K2002">
        <f t="shared" si="78"/>
        <v>7.6550000000000021E-3</v>
      </c>
      <c r="Q2002">
        <f t="shared" si="79"/>
        <v>0.11843672588832488</v>
      </c>
    </row>
    <row r="2003" spans="2:17">
      <c r="B2003" s="13">
        <v>-4.0840000000000001E-2</v>
      </c>
      <c r="F2003" s="13">
        <v>0.100329</v>
      </c>
      <c r="K2003">
        <f t="shared" si="78"/>
        <v>7.6710000000000042E-3</v>
      </c>
      <c r="Q2003">
        <f t="shared" si="79"/>
        <v>0.11845272588832488</v>
      </c>
    </row>
    <row r="2004" spans="2:17">
      <c r="B2004" s="13">
        <v>-4.0745999999999997E-2</v>
      </c>
      <c r="F2004" s="13">
        <v>0.100312</v>
      </c>
      <c r="K2004">
        <f t="shared" si="78"/>
        <v>7.6880000000000073E-3</v>
      </c>
      <c r="Q2004">
        <f t="shared" si="79"/>
        <v>0.11846972588832488</v>
      </c>
    </row>
    <row r="2005" spans="2:17">
      <c r="B2005" s="13">
        <v>-4.0649999999999999E-2</v>
      </c>
      <c r="F2005" s="13">
        <v>0.100296</v>
      </c>
      <c r="K2005">
        <f t="shared" si="78"/>
        <v>7.7040000000000095E-3</v>
      </c>
      <c r="Q2005">
        <f t="shared" si="79"/>
        <v>0.11848572588832489</v>
      </c>
    </row>
    <row r="2006" spans="2:17">
      <c r="B2006" s="13">
        <v>-4.0552999999999999E-2</v>
      </c>
      <c r="F2006" s="13">
        <v>0.10027899999999999</v>
      </c>
      <c r="K2006">
        <f t="shared" si="78"/>
        <v>7.7210000000000126E-3</v>
      </c>
      <c r="Q2006">
        <f t="shared" si="79"/>
        <v>0.11850272588832489</v>
      </c>
    </row>
    <row r="2007" spans="2:17">
      <c r="B2007" s="13">
        <v>-4.0454999999999998E-2</v>
      </c>
      <c r="F2007" s="13">
        <v>0.100263</v>
      </c>
      <c r="K2007">
        <f t="shared" si="78"/>
        <v>7.7370000000000008E-3</v>
      </c>
      <c r="Q2007">
        <f t="shared" si="79"/>
        <v>0.11851872588832488</v>
      </c>
    </row>
    <row r="2008" spans="2:17">
      <c r="B2008" s="13">
        <v>-4.0356000000000003E-2</v>
      </c>
      <c r="F2008" s="13">
        <v>0.100246</v>
      </c>
      <c r="K2008">
        <f t="shared" si="78"/>
        <v>7.7540000000000039E-3</v>
      </c>
      <c r="Q2008">
        <f t="shared" si="79"/>
        <v>0.11853572588832488</v>
      </c>
    </row>
    <row r="2009" spans="2:17">
      <c r="B2009" s="13">
        <v>-4.0256E-2</v>
      </c>
      <c r="F2009" s="13">
        <v>0.100229</v>
      </c>
      <c r="K2009">
        <f t="shared" si="78"/>
        <v>7.7710000000000071E-3</v>
      </c>
      <c r="Q2009">
        <f t="shared" si="79"/>
        <v>0.11855272588832488</v>
      </c>
    </row>
    <row r="2010" spans="2:17">
      <c r="B2010" s="13">
        <v>-4.0155999999999997E-2</v>
      </c>
      <c r="F2010" s="13">
        <v>0.100213</v>
      </c>
      <c r="K2010">
        <f t="shared" si="78"/>
        <v>7.7870000000000092E-3</v>
      </c>
      <c r="Q2010">
        <f t="shared" si="79"/>
        <v>0.11856872588832489</v>
      </c>
    </row>
    <row r="2011" spans="2:17">
      <c r="B2011" s="13">
        <v>-4.0053999999999999E-2</v>
      </c>
      <c r="F2011" s="13">
        <v>0.10019599999999999</v>
      </c>
      <c r="K2011">
        <f t="shared" si="78"/>
        <v>7.8040000000000123E-3</v>
      </c>
      <c r="Q2011">
        <f t="shared" si="79"/>
        <v>0.11858572588832489</v>
      </c>
    </row>
    <row r="2012" spans="2:17">
      <c r="B2012" s="13">
        <v>-3.9951E-2</v>
      </c>
      <c r="F2012" s="13">
        <v>0.100179</v>
      </c>
      <c r="K2012">
        <f t="shared" si="78"/>
        <v>7.8210000000000016E-3</v>
      </c>
      <c r="Q2012">
        <f t="shared" si="79"/>
        <v>0.11860272588832488</v>
      </c>
    </row>
    <row r="2013" spans="2:17">
      <c r="B2013" s="13">
        <v>-3.9847E-2</v>
      </c>
      <c r="F2013" s="13">
        <v>0.100162</v>
      </c>
      <c r="K2013">
        <f t="shared" si="78"/>
        <v>7.8380000000000047E-3</v>
      </c>
      <c r="Q2013">
        <f t="shared" si="79"/>
        <v>0.11861972588832488</v>
      </c>
    </row>
    <row r="2014" spans="2:17">
      <c r="B2014" s="13">
        <v>-3.9742E-2</v>
      </c>
      <c r="F2014" s="13">
        <v>0.100144</v>
      </c>
      <c r="K2014">
        <f t="shared" si="78"/>
        <v>7.8560000000000088E-3</v>
      </c>
      <c r="Q2014">
        <f t="shared" si="79"/>
        <v>0.11863772588832489</v>
      </c>
    </row>
    <row r="2015" spans="2:17">
      <c r="B2015" s="13">
        <v>-3.9635999999999998E-2</v>
      </c>
      <c r="F2015" s="13">
        <v>0.10012699999999999</v>
      </c>
      <c r="K2015">
        <f t="shared" si="78"/>
        <v>7.8730000000000119E-3</v>
      </c>
      <c r="Q2015">
        <f t="shared" si="79"/>
        <v>0.11865472588832489</v>
      </c>
    </row>
    <row r="2016" spans="2:17">
      <c r="B2016" s="13">
        <v>-3.9529000000000002E-2</v>
      </c>
      <c r="F2016" s="13">
        <v>0.10011</v>
      </c>
      <c r="K2016">
        <f t="shared" si="78"/>
        <v>7.8900000000000012E-3</v>
      </c>
      <c r="Q2016">
        <f t="shared" si="79"/>
        <v>0.11867172588832488</v>
      </c>
    </row>
    <row r="2017" spans="2:17">
      <c r="B2017" s="13">
        <v>-3.9420999999999998E-2</v>
      </c>
      <c r="F2017" s="13">
        <v>0.100093</v>
      </c>
      <c r="K2017">
        <f t="shared" si="78"/>
        <v>7.9070000000000043E-3</v>
      </c>
      <c r="Q2017">
        <f t="shared" si="79"/>
        <v>0.11868872588832488</v>
      </c>
    </row>
    <row r="2018" spans="2:17">
      <c r="B2018" s="13">
        <v>-3.9312E-2</v>
      </c>
      <c r="F2018" s="13">
        <v>0.100075</v>
      </c>
      <c r="K2018">
        <f t="shared" si="78"/>
        <v>7.9250000000000084E-3</v>
      </c>
      <c r="Q2018">
        <f t="shared" si="79"/>
        <v>0.11870672588832488</v>
      </c>
    </row>
    <row r="2019" spans="2:17">
      <c r="B2019" s="13">
        <v>-3.9202000000000001E-2</v>
      </c>
      <c r="F2019" s="13">
        <v>0.10005799999999999</v>
      </c>
      <c r="K2019">
        <f t="shared" si="78"/>
        <v>7.9420000000000116E-3</v>
      </c>
      <c r="Q2019">
        <f t="shared" si="79"/>
        <v>0.11872372588832489</v>
      </c>
    </row>
    <row r="2020" spans="2:17">
      <c r="B2020" s="13">
        <v>-3.9092000000000002E-2</v>
      </c>
      <c r="F2020" s="13">
        <v>0.100041</v>
      </c>
      <c r="K2020">
        <f t="shared" si="78"/>
        <v>7.9590000000000008E-3</v>
      </c>
      <c r="Q2020">
        <f t="shared" si="79"/>
        <v>0.11874072588832488</v>
      </c>
    </row>
    <row r="2021" spans="2:17">
      <c r="B2021" s="13">
        <v>-3.8980000000000001E-2</v>
      </c>
      <c r="F2021" s="13">
        <v>0.100023</v>
      </c>
      <c r="K2021">
        <f t="shared" si="78"/>
        <v>7.9770000000000049E-3</v>
      </c>
      <c r="Q2021">
        <f t="shared" si="79"/>
        <v>0.11875872588832488</v>
      </c>
    </row>
    <row r="2022" spans="2:17">
      <c r="B2022" s="13">
        <v>-3.8866999999999999E-2</v>
      </c>
      <c r="F2022" s="13">
        <v>0.100006</v>
      </c>
      <c r="K2022">
        <f t="shared" si="78"/>
        <v>7.994000000000008E-3</v>
      </c>
      <c r="Q2022">
        <f t="shared" si="79"/>
        <v>0.11877572588832488</v>
      </c>
    </row>
    <row r="2023" spans="2:17">
      <c r="B2023" s="13">
        <v>-3.8753999999999997E-2</v>
      </c>
      <c r="F2023" s="13">
        <v>9.9987999999999994E-2</v>
      </c>
      <c r="K2023">
        <f t="shared" si="78"/>
        <v>8.0120000000000122E-3</v>
      </c>
      <c r="Q2023">
        <f t="shared" si="79"/>
        <v>0.11879372588832489</v>
      </c>
    </row>
    <row r="2024" spans="2:17">
      <c r="B2024" s="13">
        <v>-3.8639E-2</v>
      </c>
      <c r="F2024" s="13">
        <v>9.9971000000000004E-2</v>
      </c>
      <c r="K2024">
        <f t="shared" si="78"/>
        <v>8.0290000000000014E-3</v>
      </c>
      <c r="Q2024">
        <f t="shared" si="79"/>
        <v>0.11881072588832488</v>
      </c>
    </row>
    <row r="2025" spans="2:17">
      <c r="B2025" s="13">
        <v>-3.8524000000000003E-2</v>
      </c>
      <c r="F2025" s="13">
        <v>9.9954000000000001E-2</v>
      </c>
      <c r="K2025">
        <f t="shared" si="78"/>
        <v>8.0460000000000045E-3</v>
      </c>
      <c r="Q2025">
        <f t="shared" si="79"/>
        <v>0.11882772588832488</v>
      </c>
    </row>
    <row r="2026" spans="2:17">
      <c r="B2026" s="13">
        <v>-3.8407999999999998E-2</v>
      </c>
      <c r="F2026" s="13">
        <v>9.9935999999999997E-2</v>
      </c>
      <c r="K2026">
        <f t="shared" si="78"/>
        <v>8.0640000000000087E-3</v>
      </c>
      <c r="Q2026">
        <f t="shared" si="79"/>
        <v>0.11884572588832489</v>
      </c>
    </row>
    <row r="2027" spans="2:17">
      <c r="B2027" s="13">
        <v>-3.8290999999999999E-2</v>
      </c>
      <c r="F2027" s="13">
        <v>9.9918999999999994E-2</v>
      </c>
      <c r="K2027">
        <f t="shared" si="78"/>
        <v>8.0810000000000118E-3</v>
      </c>
      <c r="Q2027">
        <f t="shared" si="79"/>
        <v>0.11886272588832489</v>
      </c>
    </row>
    <row r="2028" spans="2:17">
      <c r="B2028" s="13">
        <v>-3.8172999999999999E-2</v>
      </c>
      <c r="F2028" s="13">
        <v>9.9902000000000005E-2</v>
      </c>
      <c r="K2028">
        <f t="shared" si="78"/>
        <v>8.098000000000001E-3</v>
      </c>
      <c r="Q2028">
        <f t="shared" si="79"/>
        <v>0.11887972588832488</v>
      </c>
    </row>
    <row r="2029" spans="2:17">
      <c r="B2029" s="13">
        <v>-3.8053999999999998E-2</v>
      </c>
      <c r="F2029" s="13">
        <v>9.9884000000000001E-2</v>
      </c>
      <c r="K2029">
        <f t="shared" si="78"/>
        <v>8.1160000000000052E-3</v>
      </c>
      <c r="Q2029">
        <f t="shared" si="79"/>
        <v>0.11889772588832488</v>
      </c>
    </row>
    <row r="2030" spans="2:17">
      <c r="B2030" s="13">
        <v>-3.7935000000000003E-2</v>
      </c>
      <c r="F2030" s="13">
        <v>9.9866999999999997E-2</v>
      </c>
      <c r="K2030">
        <f t="shared" si="78"/>
        <v>8.1330000000000083E-3</v>
      </c>
      <c r="Q2030">
        <f t="shared" si="79"/>
        <v>0.11891472588832488</v>
      </c>
    </row>
    <row r="2031" spans="2:17">
      <c r="B2031" s="13">
        <v>-3.7814E-2</v>
      </c>
      <c r="F2031" s="13">
        <v>9.9849999999999994E-2</v>
      </c>
      <c r="K2031">
        <f t="shared" si="78"/>
        <v>8.1500000000000114E-3</v>
      </c>
      <c r="Q2031">
        <f t="shared" si="79"/>
        <v>0.11893172588832489</v>
      </c>
    </row>
    <row r="2032" spans="2:17">
      <c r="B2032" s="13">
        <v>-3.7692999999999997E-2</v>
      </c>
      <c r="F2032" s="13">
        <v>9.9833000000000005E-2</v>
      </c>
      <c r="K2032">
        <f t="shared" si="78"/>
        <v>8.1670000000000006E-3</v>
      </c>
      <c r="Q2032">
        <f t="shared" si="79"/>
        <v>0.11894872588832488</v>
      </c>
    </row>
    <row r="2033" spans="2:17">
      <c r="B2033" s="13">
        <v>-3.7571E-2</v>
      </c>
      <c r="F2033" s="13">
        <v>9.9816000000000002E-2</v>
      </c>
      <c r="K2033">
        <f t="shared" si="78"/>
        <v>8.1840000000000038E-3</v>
      </c>
      <c r="Q2033">
        <f t="shared" si="79"/>
        <v>0.11896572588832488</v>
      </c>
    </row>
    <row r="2034" spans="2:17">
      <c r="B2034" s="13">
        <v>-3.7448000000000002E-2</v>
      </c>
      <c r="F2034" s="13">
        <v>9.9798999999999999E-2</v>
      </c>
      <c r="K2034">
        <f t="shared" si="78"/>
        <v>8.2010000000000069E-3</v>
      </c>
      <c r="Q2034">
        <f t="shared" si="79"/>
        <v>0.11898272588832488</v>
      </c>
    </row>
    <row r="2035" spans="2:17">
      <c r="B2035" s="13">
        <v>-3.7324000000000003E-2</v>
      </c>
      <c r="F2035" s="13">
        <v>9.9781999999999996E-2</v>
      </c>
      <c r="K2035">
        <f t="shared" si="78"/>
        <v>8.21800000000001E-3</v>
      </c>
      <c r="Q2035">
        <f t="shared" si="79"/>
        <v>0.11899972588832489</v>
      </c>
    </row>
    <row r="2036" spans="2:17">
      <c r="B2036" s="13">
        <v>-3.7199999999999997E-2</v>
      </c>
      <c r="F2036" s="13">
        <v>9.9765000000000006E-2</v>
      </c>
      <c r="K2036">
        <f t="shared" si="78"/>
        <v>8.2349999999999993E-3</v>
      </c>
      <c r="Q2036">
        <f t="shared" si="79"/>
        <v>0.11901672588832488</v>
      </c>
    </row>
    <row r="2037" spans="2:17">
      <c r="B2037" s="13">
        <v>-3.7074999999999997E-2</v>
      </c>
      <c r="F2037" s="13">
        <v>9.9749000000000004E-2</v>
      </c>
      <c r="K2037">
        <f t="shared" si="78"/>
        <v>8.2510000000000014E-3</v>
      </c>
      <c r="Q2037">
        <f t="shared" si="79"/>
        <v>0.11903272588832488</v>
      </c>
    </row>
    <row r="2038" spans="2:17">
      <c r="B2038" s="13">
        <v>-3.6949000000000003E-2</v>
      </c>
      <c r="F2038" s="13">
        <v>9.9732000000000001E-2</v>
      </c>
      <c r="K2038">
        <f t="shared" si="78"/>
        <v>8.2680000000000045E-3</v>
      </c>
      <c r="Q2038">
        <f t="shared" si="79"/>
        <v>0.11904972588832488</v>
      </c>
    </row>
    <row r="2039" spans="2:17">
      <c r="B2039" s="13">
        <v>-3.6822000000000001E-2</v>
      </c>
      <c r="F2039" s="13">
        <v>9.9715999999999999E-2</v>
      </c>
      <c r="K2039">
        <f t="shared" si="78"/>
        <v>8.2840000000000066E-3</v>
      </c>
      <c r="Q2039">
        <f t="shared" si="79"/>
        <v>0.11906572588832488</v>
      </c>
    </row>
    <row r="2040" spans="2:17">
      <c r="B2040" s="13">
        <v>-3.6693999999999997E-2</v>
      </c>
      <c r="F2040" s="13">
        <v>9.9699999999999997E-2</v>
      </c>
      <c r="K2040">
        <f t="shared" si="78"/>
        <v>8.3000000000000088E-3</v>
      </c>
      <c r="Q2040">
        <f t="shared" si="79"/>
        <v>0.11908172588832489</v>
      </c>
    </row>
    <row r="2041" spans="2:17">
      <c r="B2041" s="13">
        <v>-3.6566000000000001E-2</v>
      </c>
      <c r="F2041" s="13">
        <v>9.9682999999999994E-2</v>
      </c>
      <c r="K2041">
        <f t="shared" si="78"/>
        <v>8.3170000000000119E-3</v>
      </c>
      <c r="Q2041">
        <f t="shared" si="79"/>
        <v>0.11909872588832489</v>
      </c>
    </row>
    <row r="2042" spans="2:17">
      <c r="B2042" s="13">
        <v>-3.6436999999999997E-2</v>
      </c>
      <c r="F2042" s="13">
        <v>9.9667000000000006E-2</v>
      </c>
      <c r="K2042">
        <f t="shared" si="78"/>
        <v>8.3330000000000001E-3</v>
      </c>
      <c r="Q2042">
        <f t="shared" si="79"/>
        <v>0.11911472588832488</v>
      </c>
    </row>
    <row r="2043" spans="2:17">
      <c r="B2043" s="13">
        <v>-3.6308E-2</v>
      </c>
      <c r="F2043" s="13">
        <v>9.9652000000000004E-2</v>
      </c>
      <c r="K2043">
        <f t="shared" si="78"/>
        <v>8.3480000000000013E-3</v>
      </c>
      <c r="Q2043">
        <f t="shared" si="79"/>
        <v>0.11912972588832488</v>
      </c>
    </row>
    <row r="2044" spans="2:17">
      <c r="B2044" s="13">
        <v>-3.6177000000000001E-2</v>
      </c>
      <c r="F2044" s="13">
        <v>9.9636000000000002E-2</v>
      </c>
      <c r="K2044">
        <f t="shared" si="78"/>
        <v>8.3640000000000034E-3</v>
      </c>
      <c r="Q2044">
        <f t="shared" si="79"/>
        <v>0.11914572588832488</v>
      </c>
    </row>
    <row r="2045" spans="2:17">
      <c r="B2045" s="13">
        <v>-3.6046000000000002E-2</v>
      </c>
      <c r="F2045" s="13">
        <v>9.9621000000000001E-2</v>
      </c>
      <c r="K2045">
        <f t="shared" si="78"/>
        <v>8.3790000000000045E-3</v>
      </c>
      <c r="Q2045">
        <f t="shared" si="79"/>
        <v>0.11916072588832488</v>
      </c>
    </row>
    <row r="2046" spans="2:17">
      <c r="B2046" s="13">
        <v>-3.5914000000000001E-2</v>
      </c>
      <c r="F2046" s="13">
        <v>9.9604999999999999E-2</v>
      </c>
      <c r="K2046">
        <f t="shared" si="78"/>
        <v>8.3950000000000066E-3</v>
      </c>
      <c r="Q2046">
        <f t="shared" si="79"/>
        <v>0.11917672588832488</v>
      </c>
    </row>
    <row r="2047" spans="2:17">
      <c r="B2047" s="13">
        <v>-3.5782000000000001E-2</v>
      </c>
      <c r="F2047" s="13">
        <v>9.9589999999999998E-2</v>
      </c>
      <c r="K2047">
        <f t="shared" si="78"/>
        <v>8.4100000000000077E-3</v>
      </c>
      <c r="Q2047">
        <f t="shared" si="79"/>
        <v>0.11919172588832488</v>
      </c>
    </row>
    <row r="2048" spans="2:17">
      <c r="B2048" s="13">
        <v>-3.5649E-2</v>
      </c>
      <c r="F2048" s="13">
        <v>9.9574999999999997E-2</v>
      </c>
      <c r="K2048">
        <f t="shared" si="78"/>
        <v>8.4250000000000089E-3</v>
      </c>
      <c r="Q2048">
        <f t="shared" si="79"/>
        <v>0.11920672588832489</v>
      </c>
    </row>
    <row r="2049" spans="2:17">
      <c r="B2049" s="13">
        <v>-3.5514999999999998E-2</v>
      </c>
      <c r="F2049" s="13">
        <v>9.9560999999999997E-2</v>
      </c>
      <c r="K2049">
        <f t="shared" si="78"/>
        <v>8.439000000000009E-3</v>
      </c>
      <c r="Q2049">
        <f t="shared" si="79"/>
        <v>0.11922072588832489</v>
      </c>
    </row>
    <row r="2050" spans="2:17">
      <c r="B2050" s="13">
        <v>-3.5381000000000003E-2</v>
      </c>
      <c r="F2050" s="13">
        <v>9.9545999999999996E-2</v>
      </c>
      <c r="K2050">
        <f t="shared" si="78"/>
        <v>8.4540000000000101E-3</v>
      </c>
      <c r="Q2050">
        <f t="shared" si="79"/>
        <v>0.11923572588832489</v>
      </c>
    </row>
    <row r="2051" spans="2:17">
      <c r="B2051" s="13">
        <v>-3.5246E-2</v>
      </c>
      <c r="F2051" s="13">
        <v>9.9531999999999995E-2</v>
      </c>
      <c r="K2051">
        <f t="shared" si="78"/>
        <v>8.4680000000000102E-3</v>
      </c>
      <c r="Q2051">
        <f t="shared" si="79"/>
        <v>0.11924972588832489</v>
      </c>
    </row>
    <row r="2052" spans="2:17">
      <c r="B2052" s="13">
        <v>-3.5110000000000002E-2</v>
      </c>
      <c r="F2052" s="13">
        <v>9.9517999999999995E-2</v>
      </c>
      <c r="K2052">
        <f t="shared" si="78"/>
        <v>8.4820000000000104E-3</v>
      </c>
      <c r="Q2052">
        <f t="shared" si="79"/>
        <v>0.11926372588832489</v>
      </c>
    </row>
    <row r="2053" spans="2:17">
      <c r="B2053" s="13">
        <v>-3.4973999999999998E-2</v>
      </c>
      <c r="F2053" s="13">
        <v>9.9504999999999996E-2</v>
      </c>
      <c r="K2053">
        <f t="shared" si="78"/>
        <v>8.4950000000000095E-3</v>
      </c>
      <c r="Q2053">
        <f t="shared" si="79"/>
        <v>0.11927672588832489</v>
      </c>
    </row>
    <row r="2054" spans="2:17">
      <c r="B2054" s="13">
        <v>-3.4837E-2</v>
      </c>
      <c r="F2054" s="13">
        <v>9.9490999999999996E-2</v>
      </c>
      <c r="K2054">
        <f t="shared" si="78"/>
        <v>8.5090000000000096E-3</v>
      </c>
      <c r="Q2054">
        <f t="shared" si="79"/>
        <v>0.11929072588832489</v>
      </c>
    </row>
    <row r="2055" spans="2:17">
      <c r="B2055" s="13">
        <v>-3.4700000000000002E-2</v>
      </c>
      <c r="F2055" s="13">
        <v>9.9477999999999997E-2</v>
      </c>
      <c r="K2055">
        <f t="shared" si="78"/>
        <v>8.5220000000000087E-3</v>
      </c>
      <c r="Q2055">
        <f t="shared" si="79"/>
        <v>0.11930372588832489</v>
      </c>
    </row>
    <row r="2056" spans="2:17">
      <c r="B2056" s="13">
        <v>-3.4562000000000002E-2</v>
      </c>
      <c r="F2056" s="13">
        <v>9.9465999999999999E-2</v>
      </c>
      <c r="K2056">
        <f t="shared" ref="K2056:K2119" si="80">$K$458-F2056+$K$457</f>
        <v>8.5340000000000069E-3</v>
      </c>
      <c r="Q2056">
        <f t="shared" si="79"/>
        <v>0.11931572588832488</v>
      </c>
    </row>
    <row r="2057" spans="2:17">
      <c r="B2057" s="13">
        <v>-3.4424000000000003E-2</v>
      </c>
      <c r="F2057" s="13">
        <v>9.9453E-2</v>
      </c>
      <c r="K2057">
        <f t="shared" si="80"/>
        <v>8.547000000000006E-3</v>
      </c>
      <c r="Q2057">
        <f t="shared" ref="Q2057:Q2120" si="81">$Q$458-F2057+$Q$457</f>
        <v>0.11932872588832488</v>
      </c>
    </row>
    <row r="2058" spans="2:17">
      <c r="B2058" s="13">
        <v>-3.4285000000000003E-2</v>
      </c>
      <c r="F2058" s="13">
        <v>9.9441000000000002E-2</v>
      </c>
      <c r="K2058">
        <f t="shared" si="80"/>
        <v>8.5590000000000041E-3</v>
      </c>
      <c r="Q2058">
        <f t="shared" si="81"/>
        <v>0.11934072588832488</v>
      </c>
    </row>
    <row r="2059" spans="2:17">
      <c r="B2059" s="13">
        <v>-3.4145000000000002E-2</v>
      </c>
      <c r="F2059" s="13">
        <v>9.9429000000000003E-2</v>
      </c>
      <c r="K2059">
        <f t="shared" si="80"/>
        <v>8.5710000000000022E-3</v>
      </c>
      <c r="Q2059">
        <f t="shared" si="81"/>
        <v>0.11935272588832488</v>
      </c>
    </row>
    <row r="2060" spans="2:17">
      <c r="B2060" s="13">
        <v>-3.4005000000000001E-2</v>
      </c>
      <c r="F2060" s="13">
        <v>9.9417000000000005E-2</v>
      </c>
      <c r="K2060">
        <f t="shared" si="80"/>
        <v>8.5830000000000004E-3</v>
      </c>
      <c r="Q2060">
        <f t="shared" si="81"/>
        <v>0.11936472588832488</v>
      </c>
    </row>
    <row r="2061" spans="2:17">
      <c r="B2061" s="13">
        <v>-3.3864999999999999E-2</v>
      </c>
      <c r="F2061" s="13">
        <v>9.9405999999999994E-2</v>
      </c>
      <c r="K2061">
        <f t="shared" si="80"/>
        <v>8.5940000000000114E-3</v>
      </c>
      <c r="Q2061">
        <f t="shared" si="81"/>
        <v>0.11937572588832489</v>
      </c>
    </row>
    <row r="2062" spans="2:17">
      <c r="B2062" s="13">
        <v>-3.3723999999999997E-2</v>
      </c>
      <c r="F2062" s="13">
        <v>9.9394999999999997E-2</v>
      </c>
      <c r="K2062">
        <f t="shared" si="80"/>
        <v>8.6050000000000085E-3</v>
      </c>
      <c r="Q2062">
        <f t="shared" si="81"/>
        <v>0.11938672588832488</v>
      </c>
    </row>
    <row r="2063" spans="2:17">
      <c r="B2063" s="13">
        <v>-3.3582000000000001E-2</v>
      </c>
      <c r="F2063" s="13">
        <v>9.9385000000000001E-2</v>
      </c>
      <c r="K2063">
        <f t="shared" si="80"/>
        <v>8.6150000000000046E-3</v>
      </c>
      <c r="Q2063">
        <f t="shared" si="81"/>
        <v>0.11939672588832488</v>
      </c>
    </row>
    <row r="2064" spans="2:17">
      <c r="B2064" s="13">
        <v>-3.3439999999999998E-2</v>
      </c>
      <c r="F2064" s="13">
        <v>9.9375000000000005E-2</v>
      </c>
      <c r="K2064">
        <f t="shared" si="80"/>
        <v>8.6250000000000007E-3</v>
      </c>
      <c r="Q2064">
        <f t="shared" si="81"/>
        <v>0.11940672588832488</v>
      </c>
    </row>
    <row r="2065" spans="2:17">
      <c r="B2065" s="13">
        <v>-3.3298000000000001E-2</v>
      </c>
      <c r="F2065" s="13">
        <v>9.9364999999999995E-2</v>
      </c>
      <c r="K2065">
        <f t="shared" si="80"/>
        <v>8.6350000000000107E-3</v>
      </c>
      <c r="Q2065">
        <f t="shared" si="81"/>
        <v>0.11941672588832489</v>
      </c>
    </row>
    <row r="2066" spans="2:17">
      <c r="B2066" s="13">
        <v>-3.3154999999999997E-2</v>
      </c>
      <c r="F2066" s="13">
        <v>9.9354999999999999E-2</v>
      </c>
      <c r="K2066">
        <f t="shared" si="80"/>
        <v>8.6450000000000068E-3</v>
      </c>
      <c r="Q2066">
        <f t="shared" si="81"/>
        <v>0.11942672588832488</v>
      </c>
    </row>
    <row r="2067" spans="2:17">
      <c r="B2067" s="13">
        <v>-3.3010999999999999E-2</v>
      </c>
      <c r="F2067" s="13">
        <v>9.9346000000000004E-2</v>
      </c>
      <c r="K2067">
        <f t="shared" si="80"/>
        <v>8.654000000000002E-3</v>
      </c>
      <c r="Q2067">
        <f t="shared" si="81"/>
        <v>0.11943572588832488</v>
      </c>
    </row>
    <row r="2068" spans="2:17">
      <c r="B2068" s="13">
        <v>-3.2868000000000001E-2</v>
      </c>
      <c r="F2068" s="13">
        <v>9.9337999999999996E-2</v>
      </c>
      <c r="K2068">
        <f t="shared" si="80"/>
        <v>8.66200000000001E-3</v>
      </c>
      <c r="Q2068">
        <f t="shared" si="81"/>
        <v>0.11944372588832489</v>
      </c>
    </row>
    <row r="2069" spans="2:17">
      <c r="B2069" s="13">
        <v>-3.2723000000000002E-2</v>
      </c>
      <c r="F2069" s="13">
        <v>9.9330000000000002E-2</v>
      </c>
      <c r="K2069">
        <f t="shared" si="80"/>
        <v>8.6700000000000041E-3</v>
      </c>
      <c r="Q2069">
        <f t="shared" si="81"/>
        <v>0.11945172588832488</v>
      </c>
    </row>
    <row r="2070" spans="2:17">
      <c r="B2070" s="13">
        <v>-3.2578999999999997E-2</v>
      </c>
      <c r="F2070" s="13">
        <v>9.9321999999999994E-2</v>
      </c>
      <c r="K2070">
        <f t="shared" si="80"/>
        <v>8.6780000000000121E-3</v>
      </c>
      <c r="Q2070">
        <f t="shared" si="81"/>
        <v>0.11945972588832489</v>
      </c>
    </row>
    <row r="2071" spans="2:17">
      <c r="B2071" s="13">
        <v>-3.2433999999999998E-2</v>
      </c>
      <c r="F2071" s="13">
        <v>9.9314E-2</v>
      </c>
      <c r="K2071">
        <f t="shared" si="80"/>
        <v>8.6860000000000062E-3</v>
      </c>
      <c r="Q2071">
        <f t="shared" si="81"/>
        <v>0.11946772588832488</v>
      </c>
    </row>
    <row r="2072" spans="2:17">
      <c r="B2072" s="13">
        <v>-3.2287999999999997E-2</v>
      </c>
      <c r="F2072" s="13">
        <v>9.9307999999999994E-2</v>
      </c>
      <c r="K2072">
        <f t="shared" si="80"/>
        <v>8.6920000000000122E-3</v>
      </c>
      <c r="Q2072">
        <f t="shared" si="81"/>
        <v>0.11947372588832489</v>
      </c>
    </row>
    <row r="2073" spans="2:17">
      <c r="B2073" s="13">
        <v>-3.2142999999999998E-2</v>
      </c>
      <c r="F2073" s="13">
        <v>9.9301E-2</v>
      </c>
      <c r="K2073">
        <f t="shared" si="80"/>
        <v>8.6990000000000053E-3</v>
      </c>
      <c r="Q2073">
        <f t="shared" si="81"/>
        <v>0.11948072588832488</v>
      </c>
    </row>
    <row r="2074" spans="2:17">
      <c r="B2074" s="13">
        <v>-3.1995999999999997E-2</v>
      </c>
      <c r="F2074" s="13">
        <v>9.9294999999999994E-2</v>
      </c>
      <c r="K2074">
        <f t="shared" si="80"/>
        <v>8.7050000000000113E-3</v>
      </c>
      <c r="Q2074">
        <f t="shared" si="81"/>
        <v>0.11948672588832489</v>
      </c>
    </row>
    <row r="2075" spans="2:17">
      <c r="B2075" s="13">
        <v>-3.1850000000000003E-2</v>
      </c>
      <c r="F2075" s="13">
        <v>9.9290000000000003E-2</v>
      </c>
      <c r="K2075">
        <f t="shared" si="80"/>
        <v>8.7100000000000025E-3</v>
      </c>
      <c r="Q2075">
        <f t="shared" si="81"/>
        <v>0.11949172588832488</v>
      </c>
    </row>
    <row r="2076" spans="2:17">
      <c r="B2076" s="13">
        <v>-3.1703000000000002E-2</v>
      </c>
      <c r="F2076" s="13">
        <v>9.9284999999999998E-2</v>
      </c>
      <c r="K2076">
        <f t="shared" si="80"/>
        <v>8.7150000000000075E-3</v>
      </c>
      <c r="Q2076">
        <f t="shared" si="81"/>
        <v>0.11949672588832488</v>
      </c>
    </row>
    <row r="2077" spans="2:17">
      <c r="B2077" s="13">
        <v>-3.1556000000000001E-2</v>
      </c>
      <c r="F2077" s="13">
        <v>9.9279999999999993E-2</v>
      </c>
      <c r="K2077">
        <f t="shared" si="80"/>
        <v>8.7200000000000125E-3</v>
      </c>
      <c r="Q2077">
        <f t="shared" si="81"/>
        <v>0.11950172588832489</v>
      </c>
    </row>
    <row r="2078" spans="2:17">
      <c r="B2078" s="13">
        <v>-3.1408999999999999E-2</v>
      </c>
      <c r="F2078" s="13">
        <v>9.9276000000000003E-2</v>
      </c>
      <c r="K2078">
        <f t="shared" si="80"/>
        <v>8.7240000000000026E-3</v>
      </c>
      <c r="Q2078">
        <f t="shared" si="81"/>
        <v>0.11950572588832488</v>
      </c>
    </row>
    <row r="2079" spans="2:17">
      <c r="B2079" s="13">
        <v>-3.1260999999999997E-2</v>
      </c>
      <c r="F2079" s="13">
        <v>9.9271999999999999E-2</v>
      </c>
      <c r="K2079">
        <f t="shared" si="80"/>
        <v>8.7280000000000066E-3</v>
      </c>
      <c r="Q2079">
        <f t="shared" si="81"/>
        <v>0.11950972588832488</v>
      </c>
    </row>
    <row r="2080" spans="2:17">
      <c r="B2080" s="13">
        <v>-3.1112999999999998E-2</v>
      </c>
      <c r="F2080" s="13">
        <v>9.9268999999999996E-2</v>
      </c>
      <c r="K2080">
        <f t="shared" si="80"/>
        <v>8.7310000000000096E-3</v>
      </c>
      <c r="Q2080">
        <f t="shared" si="81"/>
        <v>0.11951272588832489</v>
      </c>
    </row>
    <row r="2081" spans="2:17">
      <c r="B2081" s="13">
        <v>-3.0964999999999999E-2</v>
      </c>
      <c r="F2081" s="13">
        <v>9.9265999999999993E-2</v>
      </c>
      <c r="K2081">
        <f t="shared" si="80"/>
        <v>8.7340000000000126E-3</v>
      </c>
      <c r="Q2081">
        <f t="shared" si="81"/>
        <v>0.11951572588832489</v>
      </c>
    </row>
    <row r="2082" spans="2:17">
      <c r="B2082" s="13">
        <v>-3.0816E-2</v>
      </c>
      <c r="F2082" s="13">
        <v>9.9264000000000005E-2</v>
      </c>
      <c r="K2082">
        <f t="shared" si="80"/>
        <v>8.7360000000000007E-3</v>
      </c>
      <c r="Q2082">
        <f t="shared" si="81"/>
        <v>0.11951772588832488</v>
      </c>
    </row>
    <row r="2083" spans="2:17">
      <c r="B2083" s="13">
        <v>-3.0667E-2</v>
      </c>
      <c r="F2083" s="13">
        <v>9.9263000000000004E-2</v>
      </c>
      <c r="K2083">
        <f t="shared" si="80"/>
        <v>8.7370000000000017E-3</v>
      </c>
      <c r="Q2083">
        <f t="shared" si="81"/>
        <v>0.11951872588832488</v>
      </c>
    </row>
    <row r="2084" spans="2:17">
      <c r="B2084" s="13">
        <v>-3.0518E-2</v>
      </c>
      <c r="F2084" s="13">
        <v>9.9262000000000003E-2</v>
      </c>
      <c r="K2084">
        <f t="shared" si="80"/>
        <v>8.7380000000000027E-3</v>
      </c>
      <c r="Q2084">
        <f t="shared" si="81"/>
        <v>0.11951972588832488</v>
      </c>
    </row>
    <row r="2085" spans="2:17">
      <c r="B2085" s="13">
        <v>-3.0369E-2</v>
      </c>
      <c r="F2085" s="13">
        <v>9.9261000000000002E-2</v>
      </c>
      <c r="K2085">
        <f t="shared" si="80"/>
        <v>8.7390000000000037E-3</v>
      </c>
      <c r="Q2085">
        <f t="shared" si="81"/>
        <v>0.11952072588832488</v>
      </c>
    </row>
    <row r="2086" spans="2:17">
      <c r="B2086" s="13">
        <v>-3.0218999999999999E-2</v>
      </c>
      <c r="F2086" s="13">
        <v>9.9261000000000002E-2</v>
      </c>
      <c r="K2086">
        <f t="shared" si="80"/>
        <v>8.7390000000000037E-3</v>
      </c>
      <c r="Q2086">
        <f t="shared" si="81"/>
        <v>0.11952072588832488</v>
      </c>
    </row>
    <row r="2087" spans="2:17">
      <c r="B2087" s="13">
        <v>-3.007E-2</v>
      </c>
      <c r="F2087" s="13">
        <v>9.9262000000000003E-2</v>
      </c>
      <c r="K2087">
        <f t="shared" si="80"/>
        <v>8.7380000000000027E-3</v>
      </c>
      <c r="Q2087">
        <f t="shared" si="81"/>
        <v>0.11951972588832488</v>
      </c>
    </row>
    <row r="2088" spans="2:17">
      <c r="B2088" s="13">
        <v>-2.9919999999999999E-2</v>
      </c>
      <c r="F2088" s="13">
        <v>9.9263000000000004E-2</v>
      </c>
      <c r="K2088">
        <f t="shared" si="80"/>
        <v>8.7370000000000017E-3</v>
      </c>
      <c r="Q2088">
        <f t="shared" si="81"/>
        <v>0.11951872588832488</v>
      </c>
    </row>
    <row r="2089" spans="2:17">
      <c r="B2089" s="13">
        <v>-2.9769E-2</v>
      </c>
      <c r="F2089" s="13">
        <v>9.9264000000000005E-2</v>
      </c>
      <c r="K2089">
        <f t="shared" si="80"/>
        <v>8.7360000000000007E-3</v>
      </c>
      <c r="Q2089">
        <f t="shared" si="81"/>
        <v>0.11951772588832488</v>
      </c>
    </row>
    <row r="2090" spans="2:17">
      <c r="B2090" s="13">
        <v>-2.9618999999999999E-2</v>
      </c>
      <c r="F2090" s="13">
        <v>9.9266999999999994E-2</v>
      </c>
      <c r="K2090">
        <f t="shared" si="80"/>
        <v>8.7330000000000116E-3</v>
      </c>
      <c r="Q2090">
        <f t="shared" si="81"/>
        <v>0.11951472588832489</v>
      </c>
    </row>
    <row r="2091" spans="2:17">
      <c r="B2091" s="13">
        <v>-2.9468999999999999E-2</v>
      </c>
      <c r="F2091" s="13">
        <v>9.9268999999999996E-2</v>
      </c>
      <c r="K2091">
        <f t="shared" si="80"/>
        <v>8.7310000000000096E-3</v>
      </c>
      <c r="Q2091">
        <f t="shared" si="81"/>
        <v>0.11951272588832489</v>
      </c>
    </row>
    <row r="2092" spans="2:17">
      <c r="B2092" s="13">
        <v>-2.9318E-2</v>
      </c>
      <c r="F2092" s="13">
        <v>9.9273E-2</v>
      </c>
      <c r="K2092">
        <f t="shared" si="80"/>
        <v>8.7270000000000056E-3</v>
      </c>
      <c r="Q2092">
        <f t="shared" si="81"/>
        <v>0.11950872588832488</v>
      </c>
    </row>
    <row r="2093" spans="2:17">
      <c r="B2093" s="13">
        <v>-2.9166999999999998E-2</v>
      </c>
      <c r="F2093" s="13">
        <v>9.9277000000000004E-2</v>
      </c>
      <c r="K2093">
        <f t="shared" si="80"/>
        <v>8.7230000000000016E-3</v>
      </c>
      <c r="Q2093">
        <f t="shared" si="81"/>
        <v>0.11950472588832488</v>
      </c>
    </row>
    <row r="2094" spans="2:17">
      <c r="B2094" s="13">
        <v>-2.9016E-2</v>
      </c>
      <c r="F2094" s="13">
        <v>9.9280999999999994E-2</v>
      </c>
      <c r="K2094">
        <f t="shared" si="80"/>
        <v>8.7190000000000115E-3</v>
      </c>
      <c r="Q2094">
        <f t="shared" si="81"/>
        <v>0.11950072588832489</v>
      </c>
    </row>
    <row r="2095" spans="2:17">
      <c r="B2095" s="13">
        <v>-2.8864999999999998E-2</v>
      </c>
      <c r="F2095" s="13">
        <v>9.9285999999999999E-2</v>
      </c>
      <c r="K2095">
        <f t="shared" si="80"/>
        <v>8.7140000000000065E-3</v>
      </c>
      <c r="Q2095">
        <f t="shared" si="81"/>
        <v>0.11949572588832488</v>
      </c>
    </row>
    <row r="2096" spans="2:17">
      <c r="B2096" s="13">
        <v>-2.8714E-2</v>
      </c>
      <c r="F2096" s="13">
        <v>9.9291000000000004E-2</v>
      </c>
      <c r="K2096">
        <f t="shared" si="80"/>
        <v>8.7090000000000015E-3</v>
      </c>
      <c r="Q2096">
        <f t="shared" si="81"/>
        <v>0.11949072588832488</v>
      </c>
    </row>
    <row r="2097" spans="2:17">
      <c r="B2097" s="13">
        <v>-2.8563000000000002E-2</v>
      </c>
      <c r="F2097" s="13">
        <v>9.9296999999999996E-2</v>
      </c>
      <c r="K2097">
        <f t="shared" si="80"/>
        <v>8.7030000000000093E-3</v>
      </c>
      <c r="Q2097">
        <f t="shared" si="81"/>
        <v>0.11948472588832489</v>
      </c>
    </row>
    <row r="2098" spans="2:17">
      <c r="B2098" s="13">
        <v>-2.8410999999999999E-2</v>
      </c>
      <c r="F2098" s="13">
        <v>9.9304000000000003E-2</v>
      </c>
      <c r="K2098">
        <f t="shared" si="80"/>
        <v>8.6960000000000023E-3</v>
      </c>
      <c r="Q2098">
        <f t="shared" si="81"/>
        <v>0.11947772588832488</v>
      </c>
    </row>
    <row r="2099" spans="2:17">
      <c r="B2099" s="13">
        <v>-2.826E-2</v>
      </c>
      <c r="F2099" s="13">
        <v>9.9310999999999997E-2</v>
      </c>
      <c r="K2099">
        <f t="shared" si="80"/>
        <v>8.6890000000000092E-3</v>
      </c>
      <c r="Q2099">
        <f t="shared" si="81"/>
        <v>0.11947072588832489</v>
      </c>
    </row>
    <row r="2100" spans="2:17">
      <c r="B2100" s="13">
        <v>-2.8108000000000001E-2</v>
      </c>
      <c r="F2100" s="13">
        <v>9.9319000000000005E-2</v>
      </c>
      <c r="K2100">
        <f t="shared" si="80"/>
        <v>8.6810000000000012E-3</v>
      </c>
      <c r="Q2100">
        <f t="shared" si="81"/>
        <v>0.11946272588832488</v>
      </c>
    </row>
    <row r="2101" spans="2:17">
      <c r="B2101" s="13">
        <v>-2.7956999999999999E-2</v>
      </c>
      <c r="F2101" s="13">
        <v>9.9326999999999999E-2</v>
      </c>
      <c r="K2101">
        <f t="shared" si="80"/>
        <v>8.6730000000000071E-3</v>
      </c>
      <c r="Q2101">
        <f t="shared" si="81"/>
        <v>0.11945472588832488</v>
      </c>
    </row>
    <row r="2102" spans="2:17">
      <c r="B2102" s="13">
        <v>-2.7805E-2</v>
      </c>
      <c r="F2102" s="13">
        <v>9.9335999999999994E-2</v>
      </c>
      <c r="K2102">
        <f t="shared" si="80"/>
        <v>8.664000000000012E-3</v>
      </c>
      <c r="Q2102">
        <f t="shared" si="81"/>
        <v>0.11944572588832489</v>
      </c>
    </row>
    <row r="2103" spans="2:17">
      <c r="B2103" s="13">
        <v>-2.7654000000000001E-2</v>
      </c>
      <c r="F2103" s="13">
        <v>9.9346000000000004E-2</v>
      </c>
      <c r="K2103">
        <f t="shared" si="80"/>
        <v>8.654000000000002E-3</v>
      </c>
      <c r="Q2103">
        <f t="shared" si="81"/>
        <v>0.11943572588832488</v>
      </c>
    </row>
    <row r="2104" spans="2:17">
      <c r="B2104" s="13">
        <v>-2.7501999999999999E-2</v>
      </c>
      <c r="F2104" s="13">
        <v>9.9356E-2</v>
      </c>
      <c r="K2104">
        <f t="shared" si="80"/>
        <v>8.6440000000000058E-3</v>
      </c>
      <c r="Q2104">
        <f t="shared" si="81"/>
        <v>0.11942572588832488</v>
      </c>
    </row>
    <row r="2105" spans="2:17">
      <c r="B2105" s="13">
        <v>-2.7349999999999999E-2</v>
      </c>
      <c r="F2105" s="13">
        <v>9.9365999999999996E-2</v>
      </c>
      <c r="K2105">
        <f t="shared" si="80"/>
        <v>8.6340000000000097E-3</v>
      </c>
      <c r="Q2105">
        <f t="shared" si="81"/>
        <v>0.11941572588832489</v>
      </c>
    </row>
    <row r="2106" spans="2:17">
      <c r="B2106" s="13">
        <v>-2.7198E-2</v>
      </c>
      <c r="F2106" s="13">
        <v>9.9376999999999993E-2</v>
      </c>
      <c r="K2106">
        <f t="shared" si="80"/>
        <v>8.6230000000000126E-3</v>
      </c>
      <c r="Q2106">
        <f t="shared" si="81"/>
        <v>0.11940472588832489</v>
      </c>
    </row>
    <row r="2107" spans="2:17">
      <c r="B2107" s="13">
        <v>-2.7046000000000001E-2</v>
      </c>
      <c r="F2107" s="13">
        <v>9.9389000000000005E-2</v>
      </c>
      <c r="K2107">
        <f t="shared" si="80"/>
        <v>8.6110000000000006E-3</v>
      </c>
      <c r="Q2107">
        <f t="shared" si="81"/>
        <v>0.11939272588832488</v>
      </c>
    </row>
    <row r="2108" spans="2:17">
      <c r="B2108" s="13">
        <v>-2.6894999999999999E-2</v>
      </c>
      <c r="F2108" s="13">
        <v>9.9401000000000003E-2</v>
      </c>
      <c r="K2108">
        <f t="shared" si="80"/>
        <v>8.5990000000000025E-3</v>
      </c>
      <c r="Q2108">
        <f t="shared" si="81"/>
        <v>0.11938072588832488</v>
      </c>
    </row>
    <row r="2109" spans="2:17">
      <c r="B2109" s="13">
        <v>-2.6742999999999999E-2</v>
      </c>
      <c r="F2109" s="13">
        <v>9.9414000000000002E-2</v>
      </c>
      <c r="K2109">
        <f t="shared" si="80"/>
        <v>8.5860000000000034E-3</v>
      </c>
      <c r="Q2109">
        <f t="shared" si="81"/>
        <v>0.11936772588832488</v>
      </c>
    </row>
    <row r="2110" spans="2:17">
      <c r="B2110" s="13">
        <v>-2.6591E-2</v>
      </c>
      <c r="F2110" s="13">
        <v>9.9427000000000001E-2</v>
      </c>
      <c r="K2110">
        <f t="shared" si="80"/>
        <v>8.5730000000000042E-3</v>
      </c>
      <c r="Q2110">
        <f t="shared" si="81"/>
        <v>0.11935472588832488</v>
      </c>
    </row>
    <row r="2111" spans="2:17">
      <c r="B2111" s="13">
        <v>-2.6439000000000001E-2</v>
      </c>
      <c r="F2111" s="13">
        <v>9.9440000000000001E-2</v>
      </c>
      <c r="K2111">
        <f t="shared" si="80"/>
        <v>8.5600000000000051E-3</v>
      </c>
      <c r="Q2111">
        <f t="shared" si="81"/>
        <v>0.11934172588832488</v>
      </c>
    </row>
    <row r="2112" spans="2:17">
      <c r="B2112" s="13">
        <v>-2.6287999999999999E-2</v>
      </c>
      <c r="F2112" s="13">
        <v>9.9455000000000002E-2</v>
      </c>
      <c r="K2112">
        <f t="shared" si="80"/>
        <v>8.545000000000004E-3</v>
      </c>
      <c r="Q2112">
        <f t="shared" si="81"/>
        <v>0.11932672588832488</v>
      </c>
    </row>
    <row r="2113" spans="2:17">
      <c r="B2113" s="13">
        <v>-2.6136E-2</v>
      </c>
      <c r="F2113" s="13">
        <v>9.9469000000000002E-2</v>
      </c>
      <c r="K2113">
        <f t="shared" si="80"/>
        <v>8.5310000000000039E-3</v>
      </c>
      <c r="Q2113">
        <f t="shared" si="81"/>
        <v>0.11931272588832488</v>
      </c>
    </row>
    <row r="2114" spans="2:17">
      <c r="B2114" s="13">
        <v>-2.5985000000000001E-2</v>
      </c>
      <c r="F2114" s="13">
        <v>9.9484000000000003E-2</v>
      </c>
      <c r="K2114">
        <f t="shared" si="80"/>
        <v>8.5160000000000027E-3</v>
      </c>
      <c r="Q2114">
        <f t="shared" si="81"/>
        <v>0.11929772588832488</v>
      </c>
    </row>
    <row r="2115" spans="2:17">
      <c r="B2115" s="13">
        <v>-2.5832999999999998E-2</v>
      </c>
      <c r="F2115" s="13">
        <v>9.9500000000000005E-2</v>
      </c>
      <c r="K2115">
        <f t="shared" si="80"/>
        <v>8.5000000000000006E-3</v>
      </c>
      <c r="Q2115">
        <f t="shared" si="81"/>
        <v>0.11928172588832488</v>
      </c>
    </row>
    <row r="2116" spans="2:17">
      <c r="B2116" s="13">
        <v>-2.5682E-2</v>
      </c>
      <c r="F2116" s="13">
        <v>9.9515999999999993E-2</v>
      </c>
      <c r="K2116">
        <f t="shared" si="80"/>
        <v>8.4840000000000124E-3</v>
      </c>
      <c r="Q2116">
        <f t="shared" si="81"/>
        <v>0.11926572588832489</v>
      </c>
    </row>
    <row r="2117" spans="2:17">
      <c r="B2117" s="13">
        <v>-2.5530000000000001E-2</v>
      </c>
      <c r="F2117" s="13">
        <v>9.9532999999999996E-2</v>
      </c>
      <c r="K2117">
        <f t="shared" si="80"/>
        <v>8.4670000000000092E-3</v>
      </c>
      <c r="Q2117">
        <f t="shared" si="81"/>
        <v>0.11924872588832489</v>
      </c>
    </row>
    <row r="2118" spans="2:17">
      <c r="B2118" s="13">
        <v>-2.5378999999999999E-2</v>
      </c>
      <c r="F2118" s="13">
        <v>9.955E-2</v>
      </c>
      <c r="K2118">
        <f t="shared" si="80"/>
        <v>8.4500000000000061E-3</v>
      </c>
      <c r="Q2118">
        <f t="shared" si="81"/>
        <v>0.11923172588832488</v>
      </c>
    </row>
    <row r="2119" spans="2:17">
      <c r="B2119" s="13">
        <v>-2.5228E-2</v>
      </c>
      <c r="F2119" s="13">
        <v>9.9567000000000003E-2</v>
      </c>
      <c r="K2119">
        <f t="shared" si="80"/>
        <v>8.433000000000003E-3</v>
      </c>
      <c r="Q2119">
        <f t="shared" si="81"/>
        <v>0.11921472588832488</v>
      </c>
    </row>
    <row r="2120" spans="2:17">
      <c r="B2120" s="13">
        <v>-2.5076999999999999E-2</v>
      </c>
      <c r="F2120" s="13">
        <v>9.9585000000000007E-2</v>
      </c>
      <c r="K2120">
        <f t="shared" ref="K2120:K2183" si="82">$K$458-F2120+$K$457</f>
        <v>8.4149999999999989E-3</v>
      </c>
      <c r="Q2120">
        <f t="shared" si="81"/>
        <v>0.11919672588832488</v>
      </c>
    </row>
    <row r="2121" spans="2:17">
      <c r="B2121" s="13">
        <v>-2.4926E-2</v>
      </c>
      <c r="F2121" s="13">
        <v>9.9602999999999997E-2</v>
      </c>
      <c r="K2121">
        <f t="shared" si="82"/>
        <v>8.3970000000000086E-3</v>
      </c>
      <c r="Q2121">
        <f t="shared" ref="Q2121:Q2184" si="83">$Q$458-F2121+$Q$457</f>
        <v>0.11917872588832489</v>
      </c>
    </row>
    <row r="2122" spans="2:17">
      <c r="B2122" s="13">
        <v>-2.4774999999999998E-2</v>
      </c>
      <c r="F2122" s="13">
        <v>9.9621000000000001E-2</v>
      </c>
      <c r="K2122">
        <f t="shared" si="82"/>
        <v>8.3790000000000045E-3</v>
      </c>
      <c r="Q2122">
        <f t="shared" si="83"/>
        <v>0.11916072588832488</v>
      </c>
    </row>
    <row r="2123" spans="2:17">
      <c r="B2123" s="13">
        <v>-2.4624E-2</v>
      </c>
      <c r="F2123" s="13">
        <v>9.9640000000000006E-2</v>
      </c>
      <c r="K2123">
        <f t="shared" si="82"/>
        <v>8.3599999999999994E-3</v>
      </c>
      <c r="Q2123">
        <f t="shared" si="83"/>
        <v>0.11914172588832488</v>
      </c>
    </row>
    <row r="2124" spans="2:17">
      <c r="B2124" s="13">
        <v>-2.4473999999999999E-2</v>
      </c>
      <c r="F2124" s="13">
        <v>9.9659999999999999E-2</v>
      </c>
      <c r="K2124">
        <f t="shared" si="82"/>
        <v>8.3400000000000071E-3</v>
      </c>
      <c r="Q2124">
        <f t="shared" si="83"/>
        <v>0.11912172588832488</v>
      </c>
    </row>
    <row r="2125" spans="2:17">
      <c r="B2125" s="13">
        <v>-2.4323000000000001E-2</v>
      </c>
      <c r="F2125" s="13">
        <v>9.9679000000000004E-2</v>
      </c>
      <c r="K2125">
        <f t="shared" si="82"/>
        <v>8.321000000000002E-3</v>
      </c>
      <c r="Q2125">
        <f t="shared" si="83"/>
        <v>0.11910272588832488</v>
      </c>
    </row>
    <row r="2126" spans="2:17">
      <c r="B2126" s="13">
        <v>-2.4173E-2</v>
      </c>
      <c r="F2126" s="13">
        <v>9.9698999999999996E-2</v>
      </c>
      <c r="K2126">
        <f t="shared" si="82"/>
        <v>8.3010000000000098E-3</v>
      </c>
      <c r="Q2126">
        <f t="shared" si="83"/>
        <v>0.11908272588832489</v>
      </c>
    </row>
    <row r="2127" spans="2:17">
      <c r="B2127" s="13">
        <v>-2.4022999999999999E-2</v>
      </c>
      <c r="F2127" s="13">
        <v>9.9719000000000002E-2</v>
      </c>
      <c r="K2127">
        <f t="shared" si="82"/>
        <v>8.2810000000000036E-3</v>
      </c>
      <c r="Q2127">
        <f t="shared" si="83"/>
        <v>0.11906272588832488</v>
      </c>
    </row>
    <row r="2128" spans="2:17">
      <c r="B2128" s="13">
        <v>-2.3872999999999998E-2</v>
      </c>
      <c r="F2128" s="13">
        <v>9.9739999999999995E-2</v>
      </c>
      <c r="K2128">
        <f t="shared" si="82"/>
        <v>8.2600000000000104E-3</v>
      </c>
      <c r="Q2128">
        <f t="shared" si="83"/>
        <v>0.11904172588832489</v>
      </c>
    </row>
    <row r="2129" spans="2:17">
      <c r="B2129" s="13">
        <v>-2.3723000000000001E-2</v>
      </c>
      <c r="F2129" s="13">
        <v>9.9761000000000002E-2</v>
      </c>
      <c r="K2129">
        <f t="shared" si="82"/>
        <v>8.2390000000000033E-3</v>
      </c>
      <c r="Q2129">
        <f t="shared" si="83"/>
        <v>0.11902072588832488</v>
      </c>
    </row>
    <row r="2130" spans="2:17">
      <c r="B2130" s="13">
        <v>-2.3574000000000001E-2</v>
      </c>
      <c r="F2130" s="13">
        <v>9.9781999999999996E-2</v>
      </c>
      <c r="K2130">
        <f t="shared" si="82"/>
        <v>8.21800000000001E-3</v>
      </c>
      <c r="Q2130">
        <f t="shared" si="83"/>
        <v>0.11899972588832489</v>
      </c>
    </row>
    <row r="2131" spans="2:17">
      <c r="B2131" s="13">
        <v>-2.3424E-2</v>
      </c>
      <c r="F2131" s="13">
        <v>9.9803000000000003E-2</v>
      </c>
      <c r="K2131">
        <f t="shared" si="82"/>
        <v>8.1970000000000029E-3</v>
      </c>
      <c r="Q2131">
        <f t="shared" si="83"/>
        <v>0.11897872588832488</v>
      </c>
    </row>
    <row r="2132" spans="2:17">
      <c r="B2132" s="13">
        <v>-2.3275000000000001E-2</v>
      </c>
      <c r="F2132" s="13">
        <v>9.9823999999999996E-2</v>
      </c>
      <c r="K2132">
        <f t="shared" si="82"/>
        <v>8.1760000000000096E-3</v>
      </c>
      <c r="Q2132">
        <f t="shared" si="83"/>
        <v>0.11895772588832489</v>
      </c>
    </row>
    <row r="2133" spans="2:17">
      <c r="B2133" s="13">
        <v>-2.3126000000000001E-2</v>
      </c>
      <c r="F2133" s="13">
        <v>9.9846000000000004E-2</v>
      </c>
      <c r="K2133">
        <f t="shared" si="82"/>
        <v>8.1540000000000015E-3</v>
      </c>
      <c r="Q2133">
        <f t="shared" si="83"/>
        <v>0.11893572588832488</v>
      </c>
    </row>
    <row r="2134" spans="2:17">
      <c r="B2134" s="13">
        <v>-2.2977999999999998E-2</v>
      </c>
      <c r="F2134" s="13">
        <v>9.9867999999999998E-2</v>
      </c>
      <c r="K2134">
        <f t="shared" si="82"/>
        <v>8.1320000000000073E-3</v>
      </c>
      <c r="Q2134">
        <f t="shared" si="83"/>
        <v>0.11891372588832488</v>
      </c>
    </row>
    <row r="2135" spans="2:17">
      <c r="B2135" s="13">
        <v>-2.2828999999999999E-2</v>
      </c>
      <c r="F2135" s="13">
        <v>9.9890000000000007E-2</v>
      </c>
      <c r="K2135">
        <f t="shared" si="82"/>
        <v>8.1099999999999992E-3</v>
      </c>
      <c r="Q2135">
        <f t="shared" si="83"/>
        <v>0.11889172588832488</v>
      </c>
    </row>
    <row r="2136" spans="2:17">
      <c r="B2136" s="13">
        <v>-2.2681E-2</v>
      </c>
      <c r="F2136" s="13">
        <v>9.9912000000000001E-2</v>
      </c>
      <c r="K2136">
        <f t="shared" si="82"/>
        <v>8.0880000000000049E-3</v>
      </c>
      <c r="Q2136">
        <f t="shared" si="83"/>
        <v>0.11886972588832488</v>
      </c>
    </row>
    <row r="2137" spans="2:17">
      <c r="B2137" s="13">
        <v>-2.2533000000000001E-2</v>
      </c>
      <c r="F2137" s="13">
        <v>9.9933999999999995E-2</v>
      </c>
      <c r="K2137">
        <f t="shared" si="82"/>
        <v>8.0660000000000107E-3</v>
      </c>
      <c r="Q2137">
        <f t="shared" si="83"/>
        <v>0.11884772588832489</v>
      </c>
    </row>
    <row r="2138" spans="2:17">
      <c r="B2138" s="13">
        <v>-2.2384999999999999E-2</v>
      </c>
      <c r="F2138" s="13">
        <v>9.9956000000000003E-2</v>
      </c>
      <c r="K2138">
        <f t="shared" si="82"/>
        <v>8.0440000000000025E-3</v>
      </c>
      <c r="Q2138">
        <f t="shared" si="83"/>
        <v>0.11882572588832488</v>
      </c>
    </row>
    <row r="2139" spans="2:17">
      <c r="B2139" s="13">
        <v>-2.2237E-2</v>
      </c>
      <c r="F2139" s="13">
        <v>9.9977999999999997E-2</v>
      </c>
      <c r="K2139">
        <f t="shared" si="82"/>
        <v>8.0220000000000083E-3</v>
      </c>
      <c r="Q2139">
        <f t="shared" si="83"/>
        <v>0.11880372588832488</v>
      </c>
    </row>
    <row r="2140" spans="2:17">
      <c r="B2140" s="13">
        <v>-2.2089999999999999E-2</v>
      </c>
      <c r="F2140" s="13">
        <v>0.1</v>
      </c>
      <c r="K2140">
        <f t="shared" si="82"/>
        <v>8.0000000000000002E-3</v>
      </c>
      <c r="Q2140">
        <f t="shared" si="83"/>
        <v>0.11878172588832488</v>
      </c>
    </row>
    <row r="2141" spans="2:17">
      <c r="B2141" s="13">
        <v>-2.1943000000000001E-2</v>
      </c>
      <c r="F2141" s="13">
        <v>0.100023</v>
      </c>
      <c r="K2141">
        <f t="shared" si="82"/>
        <v>7.9770000000000049E-3</v>
      </c>
      <c r="Q2141">
        <f t="shared" si="83"/>
        <v>0.11875872588832488</v>
      </c>
    </row>
    <row r="2142" spans="2:17">
      <c r="B2142" s="13">
        <v>-2.1795999999999999E-2</v>
      </c>
      <c r="F2142" s="13">
        <v>0.100045</v>
      </c>
      <c r="K2142">
        <f t="shared" si="82"/>
        <v>7.9550000000000107E-3</v>
      </c>
      <c r="Q2142">
        <f t="shared" si="83"/>
        <v>0.11873672588832489</v>
      </c>
    </row>
    <row r="2143" spans="2:17">
      <c r="B2143" s="13">
        <v>-2.1649000000000002E-2</v>
      </c>
      <c r="F2143" s="13">
        <v>0.100067</v>
      </c>
      <c r="K2143">
        <f t="shared" si="82"/>
        <v>7.9330000000000025E-3</v>
      </c>
      <c r="Q2143">
        <f t="shared" si="83"/>
        <v>0.11871472588832488</v>
      </c>
    </row>
    <row r="2144" spans="2:17">
      <c r="B2144" s="13">
        <v>-2.1503000000000001E-2</v>
      </c>
      <c r="F2144" s="13">
        <v>0.100089</v>
      </c>
      <c r="K2144">
        <f t="shared" si="82"/>
        <v>7.9110000000000083E-3</v>
      </c>
      <c r="Q2144">
        <f t="shared" si="83"/>
        <v>0.11869272588832488</v>
      </c>
    </row>
    <row r="2145" spans="2:17">
      <c r="B2145" s="13">
        <v>-2.1357000000000001E-2</v>
      </c>
      <c r="F2145" s="13">
        <v>0.10011100000000001</v>
      </c>
      <c r="K2145">
        <f t="shared" si="82"/>
        <v>7.8890000000000002E-3</v>
      </c>
      <c r="Q2145">
        <f t="shared" si="83"/>
        <v>0.11867072588832488</v>
      </c>
    </row>
    <row r="2146" spans="2:17">
      <c r="B2146" s="13">
        <v>-2.1211000000000001E-2</v>
      </c>
      <c r="F2146" s="13">
        <v>0.100133</v>
      </c>
      <c r="K2146">
        <f t="shared" si="82"/>
        <v>7.8670000000000059E-3</v>
      </c>
      <c r="Q2146">
        <f t="shared" si="83"/>
        <v>0.11864872588832488</v>
      </c>
    </row>
    <row r="2147" spans="2:17">
      <c r="B2147" s="13">
        <v>-2.1066000000000001E-2</v>
      </c>
      <c r="F2147" s="13">
        <v>0.10015499999999999</v>
      </c>
      <c r="K2147">
        <f t="shared" si="82"/>
        <v>7.8450000000000117E-3</v>
      </c>
      <c r="Q2147">
        <f t="shared" si="83"/>
        <v>0.11862672588832489</v>
      </c>
    </row>
    <row r="2148" spans="2:17">
      <c r="B2148" s="13">
        <v>-2.0920999999999999E-2</v>
      </c>
      <c r="F2148" s="13">
        <v>0.100176</v>
      </c>
      <c r="K2148">
        <f t="shared" si="82"/>
        <v>7.8240000000000046E-3</v>
      </c>
      <c r="Q2148">
        <f t="shared" si="83"/>
        <v>0.11860572588832488</v>
      </c>
    </row>
    <row r="2149" spans="2:17">
      <c r="B2149" s="13">
        <v>-2.0775999999999999E-2</v>
      </c>
      <c r="F2149" s="13">
        <v>0.100198</v>
      </c>
      <c r="K2149">
        <f t="shared" si="82"/>
        <v>7.8020000000000103E-3</v>
      </c>
      <c r="Q2149">
        <f t="shared" si="83"/>
        <v>0.11858372588832489</v>
      </c>
    </row>
    <row r="2150" spans="2:17">
      <c r="B2150" s="13">
        <v>-2.0632000000000001E-2</v>
      </c>
      <c r="F2150" s="13">
        <v>0.100219</v>
      </c>
      <c r="K2150">
        <f t="shared" si="82"/>
        <v>7.7810000000000032E-3</v>
      </c>
      <c r="Q2150">
        <f t="shared" si="83"/>
        <v>0.11856272588832488</v>
      </c>
    </row>
    <row r="2151" spans="2:17">
      <c r="B2151" s="13">
        <v>-2.0486999999999998E-2</v>
      </c>
      <c r="F2151" s="13">
        <v>0.10024</v>
      </c>
      <c r="K2151">
        <f t="shared" si="82"/>
        <v>7.7600000000000099E-3</v>
      </c>
      <c r="Q2151">
        <f t="shared" si="83"/>
        <v>0.11854172588832489</v>
      </c>
    </row>
    <row r="2152" spans="2:17">
      <c r="B2152" s="13">
        <v>-2.0344000000000001E-2</v>
      </c>
      <c r="F2152" s="13">
        <v>0.10026</v>
      </c>
      <c r="K2152">
        <f t="shared" si="82"/>
        <v>7.7400000000000038E-3</v>
      </c>
      <c r="Q2152">
        <f t="shared" si="83"/>
        <v>0.11852172588832488</v>
      </c>
    </row>
    <row r="2153" spans="2:17">
      <c r="B2153" s="13">
        <v>-2.0199999999999999E-2</v>
      </c>
      <c r="F2153" s="13">
        <v>0.100281</v>
      </c>
      <c r="K2153">
        <f t="shared" si="82"/>
        <v>7.7190000000000106E-3</v>
      </c>
      <c r="Q2153">
        <f t="shared" si="83"/>
        <v>0.11850072588832489</v>
      </c>
    </row>
    <row r="2154" spans="2:17">
      <c r="B2154" s="13">
        <v>-2.0056999999999998E-2</v>
      </c>
      <c r="F2154" s="13">
        <v>0.1003</v>
      </c>
      <c r="K2154">
        <f t="shared" si="82"/>
        <v>7.7000000000000055E-3</v>
      </c>
      <c r="Q2154">
        <f t="shared" si="83"/>
        <v>0.11848172588832488</v>
      </c>
    </row>
    <row r="2155" spans="2:17">
      <c r="B2155" s="13">
        <v>-1.9914000000000001E-2</v>
      </c>
      <c r="F2155" s="13">
        <v>0.10032000000000001</v>
      </c>
      <c r="K2155">
        <f t="shared" si="82"/>
        <v>7.6799999999999993E-3</v>
      </c>
      <c r="Q2155">
        <f t="shared" si="83"/>
        <v>0.11846172588832488</v>
      </c>
    </row>
    <row r="2156" spans="2:17">
      <c r="B2156" s="13">
        <v>-1.9771E-2</v>
      </c>
      <c r="F2156" s="13">
        <v>0.100339</v>
      </c>
      <c r="K2156">
        <f t="shared" si="82"/>
        <v>7.6610000000000081E-3</v>
      </c>
      <c r="Q2156">
        <f t="shared" si="83"/>
        <v>0.11844272588832488</v>
      </c>
    </row>
    <row r="2157" spans="2:17">
      <c r="B2157" s="13">
        <v>-1.9629000000000001E-2</v>
      </c>
      <c r="F2157" s="13">
        <v>0.100358</v>
      </c>
      <c r="K2157">
        <f t="shared" si="82"/>
        <v>7.642000000000003E-3</v>
      </c>
      <c r="Q2157">
        <f t="shared" si="83"/>
        <v>0.11842372588832488</v>
      </c>
    </row>
    <row r="2158" spans="2:17">
      <c r="B2158" s="13">
        <v>-1.9487000000000001E-2</v>
      </c>
      <c r="F2158" s="13">
        <v>0.10037699999999999</v>
      </c>
      <c r="K2158">
        <f t="shared" si="82"/>
        <v>7.6230000000000117E-3</v>
      </c>
      <c r="Q2158">
        <f t="shared" si="83"/>
        <v>0.11840472588832489</v>
      </c>
    </row>
    <row r="2159" spans="2:17">
      <c r="B2159" s="13">
        <v>-1.9345999999999999E-2</v>
      </c>
      <c r="F2159" s="13">
        <v>0.100395</v>
      </c>
      <c r="K2159">
        <f t="shared" si="82"/>
        <v>7.6050000000000076E-3</v>
      </c>
      <c r="Q2159">
        <f t="shared" si="83"/>
        <v>0.11838672588832488</v>
      </c>
    </row>
    <row r="2160" spans="2:17">
      <c r="B2160" s="13">
        <v>-1.9205E-2</v>
      </c>
      <c r="F2160" s="13">
        <v>0.100412</v>
      </c>
      <c r="K2160">
        <f t="shared" si="82"/>
        <v>7.5880000000000045E-3</v>
      </c>
      <c r="Q2160">
        <f t="shared" si="83"/>
        <v>0.11836972588832488</v>
      </c>
    </row>
    <row r="2161" spans="2:17">
      <c r="B2161" s="13">
        <v>-1.9064000000000001E-2</v>
      </c>
      <c r="F2161" s="13">
        <v>0.100429</v>
      </c>
      <c r="K2161">
        <f t="shared" si="82"/>
        <v>7.5710000000000013E-3</v>
      </c>
      <c r="Q2161">
        <f t="shared" si="83"/>
        <v>0.11835272588832488</v>
      </c>
    </row>
    <row r="2162" spans="2:17">
      <c r="B2162" s="13">
        <v>-1.8924E-2</v>
      </c>
      <c r="F2162" s="13">
        <v>0.10044500000000001</v>
      </c>
      <c r="K2162">
        <f t="shared" si="82"/>
        <v>7.5549999999999992E-3</v>
      </c>
      <c r="Q2162">
        <f t="shared" si="83"/>
        <v>0.11833672588832488</v>
      </c>
    </row>
    <row r="2163" spans="2:17">
      <c r="B2163" s="13">
        <v>-1.8783999999999999E-2</v>
      </c>
      <c r="F2163" s="13">
        <v>0.10046099999999999</v>
      </c>
      <c r="K2163">
        <f t="shared" si="82"/>
        <v>7.539000000000011E-3</v>
      </c>
      <c r="Q2163">
        <f t="shared" si="83"/>
        <v>0.11832072588832489</v>
      </c>
    </row>
    <row r="2164" spans="2:17">
      <c r="B2164" s="13">
        <v>-1.8644000000000001E-2</v>
      </c>
      <c r="F2164" s="13">
        <v>0.100477</v>
      </c>
      <c r="K2164">
        <f t="shared" si="82"/>
        <v>7.5230000000000088E-3</v>
      </c>
      <c r="Q2164">
        <f t="shared" si="83"/>
        <v>0.11830472588832489</v>
      </c>
    </row>
    <row r="2165" spans="2:17">
      <c r="B2165" s="13">
        <v>-1.8505000000000001E-2</v>
      </c>
      <c r="F2165" s="13">
        <v>0.100491</v>
      </c>
      <c r="K2165">
        <f t="shared" si="82"/>
        <v>7.5090000000000087E-3</v>
      </c>
      <c r="Q2165">
        <f t="shared" si="83"/>
        <v>0.11829072588832489</v>
      </c>
    </row>
    <row r="2166" spans="2:17">
      <c r="B2166" s="13">
        <v>-1.8366E-2</v>
      </c>
      <c r="F2166" s="13">
        <v>0.100506</v>
      </c>
      <c r="K2166">
        <f t="shared" si="82"/>
        <v>7.4940000000000076E-3</v>
      </c>
      <c r="Q2166">
        <f t="shared" si="83"/>
        <v>0.11827572588832488</v>
      </c>
    </row>
    <row r="2167" spans="2:17">
      <c r="B2167" s="13">
        <v>-1.8227E-2</v>
      </c>
      <c r="F2167" s="13">
        <v>0.100519</v>
      </c>
      <c r="K2167">
        <f t="shared" si="82"/>
        <v>7.4810000000000085E-3</v>
      </c>
      <c r="Q2167">
        <f t="shared" si="83"/>
        <v>0.11826272588832488</v>
      </c>
    </row>
    <row r="2168" spans="2:17">
      <c r="B2168" s="13">
        <v>-1.8089000000000001E-2</v>
      </c>
      <c r="F2168" s="13">
        <v>0.100532</v>
      </c>
      <c r="K2168">
        <f t="shared" si="82"/>
        <v>7.4680000000000094E-3</v>
      </c>
      <c r="Q2168">
        <f t="shared" si="83"/>
        <v>0.11824972588832489</v>
      </c>
    </row>
    <row r="2169" spans="2:17">
      <c r="B2169" s="13">
        <v>-1.7951000000000002E-2</v>
      </c>
      <c r="F2169" s="13">
        <v>0.10054399999999999</v>
      </c>
      <c r="K2169">
        <f t="shared" si="82"/>
        <v>7.4560000000000112E-3</v>
      </c>
      <c r="Q2169">
        <f t="shared" si="83"/>
        <v>0.11823772588832489</v>
      </c>
    </row>
    <row r="2170" spans="2:17">
      <c r="B2170" s="13">
        <v>-1.7814E-2</v>
      </c>
      <c r="F2170" s="13">
        <v>0.10055500000000001</v>
      </c>
      <c r="K2170">
        <f t="shared" si="82"/>
        <v>7.4450000000000002E-3</v>
      </c>
      <c r="Q2170">
        <f t="shared" si="83"/>
        <v>0.11822672588832488</v>
      </c>
    </row>
    <row r="2171" spans="2:17">
      <c r="B2171" s="13">
        <v>-1.7676999999999998E-2</v>
      </c>
      <c r="F2171" s="13">
        <v>0.100566</v>
      </c>
      <c r="K2171">
        <f t="shared" si="82"/>
        <v>7.4340000000000031E-3</v>
      </c>
      <c r="Q2171">
        <f t="shared" si="83"/>
        <v>0.11821572588832488</v>
      </c>
    </row>
    <row r="2172" spans="2:17">
      <c r="B2172" s="13">
        <v>-1.754E-2</v>
      </c>
      <c r="F2172" s="13">
        <v>0.100576</v>
      </c>
      <c r="K2172">
        <f t="shared" si="82"/>
        <v>7.424000000000007E-3</v>
      </c>
      <c r="Q2172">
        <f t="shared" si="83"/>
        <v>0.11820572588832488</v>
      </c>
    </row>
    <row r="2173" spans="2:17">
      <c r="B2173" s="13">
        <v>-1.7403999999999999E-2</v>
      </c>
      <c r="F2173" s="13">
        <v>0.10058599999999999</v>
      </c>
      <c r="K2173">
        <f t="shared" si="82"/>
        <v>7.4140000000000109E-3</v>
      </c>
      <c r="Q2173">
        <f t="shared" si="83"/>
        <v>0.11819572588832489</v>
      </c>
    </row>
    <row r="2174" spans="2:17">
      <c r="B2174" s="13">
        <v>-1.7267999999999999E-2</v>
      </c>
      <c r="F2174" s="13">
        <v>0.100594</v>
      </c>
      <c r="K2174">
        <f t="shared" si="82"/>
        <v>7.4060000000000029E-3</v>
      </c>
      <c r="Q2174">
        <f t="shared" si="83"/>
        <v>0.11818772588832488</v>
      </c>
    </row>
    <row r="2175" spans="2:17">
      <c r="B2175" s="13">
        <v>-1.7132999999999999E-2</v>
      </c>
      <c r="F2175" s="13">
        <v>0.100602</v>
      </c>
      <c r="K2175">
        <f t="shared" si="82"/>
        <v>7.3980000000000087E-3</v>
      </c>
      <c r="Q2175">
        <f t="shared" si="83"/>
        <v>0.11817972588832489</v>
      </c>
    </row>
    <row r="2176" spans="2:17">
      <c r="B2176" s="13">
        <v>-1.6997999999999999E-2</v>
      </c>
      <c r="F2176" s="13">
        <v>0.100609</v>
      </c>
      <c r="K2176">
        <f t="shared" si="82"/>
        <v>7.3910000000000017E-3</v>
      </c>
      <c r="Q2176">
        <f t="shared" si="83"/>
        <v>0.11817272588832488</v>
      </c>
    </row>
    <row r="2177" spans="2:17">
      <c r="B2177" s="13">
        <v>-1.6864000000000001E-2</v>
      </c>
      <c r="F2177" s="13">
        <v>0.100615</v>
      </c>
      <c r="K2177">
        <f t="shared" si="82"/>
        <v>7.3850000000000096E-3</v>
      </c>
      <c r="Q2177">
        <f t="shared" si="83"/>
        <v>0.11816672588832489</v>
      </c>
    </row>
    <row r="2178" spans="2:17">
      <c r="B2178" s="13">
        <v>-1.6729000000000001E-2</v>
      </c>
      <c r="F2178" s="13">
        <v>0.10062</v>
      </c>
      <c r="K2178">
        <f t="shared" si="82"/>
        <v>7.3800000000000046E-3</v>
      </c>
      <c r="Q2178">
        <f t="shared" si="83"/>
        <v>0.11816172588832488</v>
      </c>
    </row>
    <row r="2179" spans="2:17">
      <c r="B2179" s="13">
        <v>-1.6596E-2</v>
      </c>
      <c r="F2179" s="13">
        <v>0.10062500000000001</v>
      </c>
      <c r="K2179">
        <f t="shared" si="82"/>
        <v>7.3749999999999996E-3</v>
      </c>
      <c r="Q2179">
        <f t="shared" si="83"/>
        <v>0.11815672588832488</v>
      </c>
    </row>
    <row r="2180" spans="2:17">
      <c r="B2180" s="13">
        <v>-1.6462000000000001E-2</v>
      </c>
      <c r="F2180" s="13">
        <v>0.100629</v>
      </c>
      <c r="K2180">
        <f t="shared" si="82"/>
        <v>7.3710000000000095E-3</v>
      </c>
      <c r="Q2180">
        <f t="shared" si="83"/>
        <v>0.11815272588832489</v>
      </c>
    </row>
    <row r="2181" spans="2:17">
      <c r="B2181" s="13">
        <v>-1.6330000000000001E-2</v>
      </c>
      <c r="F2181" s="13">
        <v>0.100632</v>
      </c>
      <c r="K2181">
        <f t="shared" si="82"/>
        <v>7.3680000000000065E-3</v>
      </c>
      <c r="Q2181">
        <f t="shared" si="83"/>
        <v>0.11814972588832488</v>
      </c>
    </row>
    <row r="2182" spans="2:17">
      <c r="B2182" s="13">
        <v>-1.6197E-2</v>
      </c>
      <c r="F2182" s="13">
        <v>0.100634</v>
      </c>
      <c r="K2182">
        <f t="shared" si="82"/>
        <v>7.3660000000000045E-3</v>
      </c>
      <c r="Q2182">
        <f t="shared" si="83"/>
        <v>0.11814772588832488</v>
      </c>
    </row>
    <row r="2183" spans="2:17">
      <c r="B2183" s="13">
        <v>-1.6064999999999999E-2</v>
      </c>
      <c r="F2183" s="13">
        <v>0.100635</v>
      </c>
      <c r="K2183">
        <f t="shared" si="82"/>
        <v>7.3650000000000035E-3</v>
      </c>
      <c r="Q2183">
        <f t="shared" si="83"/>
        <v>0.11814672588832488</v>
      </c>
    </row>
    <row r="2184" spans="2:17">
      <c r="B2184" s="13">
        <v>-1.5932999999999999E-2</v>
      </c>
      <c r="F2184" s="13">
        <v>0.100635</v>
      </c>
      <c r="K2184">
        <f t="shared" ref="K2184:K2247" si="84">$K$458-F2184+$K$457</f>
        <v>7.3650000000000035E-3</v>
      </c>
      <c r="Q2184">
        <f t="shared" si="83"/>
        <v>0.11814672588832488</v>
      </c>
    </row>
    <row r="2185" spans="2:17">
      <c r="B2185" s="13">
        <v>-1.5802E-2</v>
      </c>
      <c r="F2185" s="13">
        <v>0.100634</v>
      </c>
      <c r="K2185">
        <f t="shared" si="84"/>
        <v>7.3660000000000045E-3</v>
      </c>
      <c r="Q2185">
        <f t="shared" ref="Q2185:Q2248" si="85">$Q$458-F2185+$Q$457</f>
        <v>0.11814772588832488</v>
      </c>
    </row>
    <row r="2186" spans="2:17">
      <c r="B2186" s="13">
        <v>-1.5671000000000001E-2</v>
      </c>
      <c r="F2186" s="13">
        <v>0.100633</v>
      </c>
      <c r="K2186">
        <f t="shared" si="84"/>
        <v>7.3670000000000055E-3</v>
      </c>
      <c r="Q2186">
        <f t="shared" si="85"/>
        <v>0.11814872588832488</v>
      </c>
    </row>
    <row r="2187" spans="2:17">
      <c r="B2187" s="13">
        <v>-1.5540999999999999E-2</v>
      </c>
      <c r="F2187" s="13">
        <v>0.100631</v>
      </c>
      <c r="K2187">
        <f t="shared" si="84"/>
        <v>7.3690000000000075E-3</v>
      </c>
      <c r="Q2187">
        <f t="shared" si="85"/>
        <v>0.11815072588832488</v>
      </c>
    </row>
    <row r="2188" spans="2:17">
      <c r="B2188" s="13">
        <v>-1.5410999999999999E-2</v>
      </c>
      <c r="F2188" s="13">
        <v>0.100628</v>
      </c>
      <c r="K2188">
        <f t="shared" si="84"/>
        <v>7.3720000000000105E-3</v>
      </c>
      <c r="Q2188">
        <f t="shared" si="85"/>
        <v>0.11815372588832489</v>
      </c>
    </row>
    <row r="2189" spans="2:17">
      <c r="B2189" s="13">
        <v>-1.5282E-2</v>
      </c>
      <c r="F2189" s="13">
        <v>0.10062400000000001</v>
      </c>
      <c r="K2189">
        <f t="shared" si="84"/>
        <v>7.3760000000000006E-3</v>
      </c>
      <c r="Q2189">
        <f t="shared" si="85"/>
        <v>0.11815772588832488</v>
      </c>
    </row>
    <row r="2190" spans="2:17">
      <c r="B2190" s="13">
        <v>-1.5153E-2</v>
      </c>
      <c r="F2190" s="13">
        <v>0.100619</v>
      </c>
      <c r="K2190">
        <f t="shared" si="84"/>
        <v>7.3810000000000056E-3</v>
      </c>
      <c r="Q2190">
        <f t="shared" si="85"/>
        <v>0.11816272588832488</v>
      </c>
    </row>
    <row r="2191" spans="2:17">
      <c r="B2191" s="13">
        <v>-1.5023999999999999E-2</v>
      </c>
      <c r="F2191" s="13">
        <v>0.10061299999999999</v>
      </c>
      <c r="K2191">
        <f t="shared" si="84"/>
        <v>7.3870000000000116E-3</v>
      </c>
      <c r="Q2191">
        <f t="shared" si="85"/>
        <v>0.11816872588832489</v>
      </c>
    </row>
    <row r="2192" spans="2:17">
      <c r="B2192" s="13">
        <v>-1.4896E-2</v>
      </c>
      <c r="F2192" s="13">
        <v>0.100606</v>
      </c>
      <c r="K2192">
        <f t="shared" si="84"/>
        <v>7.3940000000000047E-3</v>
      </c>
      <c r="Q2192">
        <f t="shared" si="85"/>
        <v>0.11817572588832488</v>
      </c>
    </row>
    <row r="2193" spans="2:17">
      <c r="B2193" s="13">
        <v>-1.4768E-2</v>
      </c>
      <c r="F2193" s="13">
        <v>0.10059899999999999</v>
      </c>
      <c r="K2193">
        <f t="shared" si="84"/>
        <v>7.4010000000000117E-3</v>
      </c>
      <c r="Q2193">
        <f t="shared" si="85"/>
        <v>0.11818272588832489</v>
      </c>
    </row>
    <row r="2194" spans="2:17">
      <c r="B2194" s="13">
        <v>-1.4641E-2</v>
      </c>
      <c r="F2194" s="13">
        <v>0.100591</v>
      </c>
      <c r="K2194">
        <f t="shared" si="84"/>
        <v>7.4090000000000059E-3</v>
      </c>
      <c r="Q2194">
        <f t="shared" si="85"/>
        <v>0.11819072588832488</v>
      </c>
    </row>
    <row r="2195" spans="2:17">
      <c r="B2195" s="13">
        <v>-1.4514000000000001E-2</v>
      </c>
      <c r="F2195" s="13">
        <v>0.100582</v>
      </c>
      <c r="K2195">
        <f t="shared" si="84"/>
        <v>7.418000000000001E-3</v>
      </c>
      <c r="Q2195">
        <f t="shared" si="85"/>
        <v>0.11819972588832488</v>
      </c>
    </row>
    <row r="2196" spans="2:17">
      <c r="B2196" s="13">
        <v>-1.4387E-2</v>
      </c>
      <c r="F2196" s="13">
        <v>0.10057199999999999</v>
      </c>
      <c r="K2196">
        <f t="shared" si="84"/>
        <v>7.428000000000011E-3</v>
      </c>
      <c r="Q2196">
        <f t="shared" si="85"/>
        <v>0.11820972588832489</v>
      </c>
    </row>
    <row r="2197" spans="2:17">
      <c r="B2197" s="13">
        <v>-1.4260999999999999E-2</v>
      </c>
      <c r="F2197" s="13">
        <v>0.100561</v>
      </c>
      <c r="K2197">
        <f t="shared" si="84"/>
        <v>7.4390000000000081E-3</v>
      </c>
      <c r="Q2197">
        <f t="shared" si="85"/>
        <v>0.11822072588832488</v>
      </c>
    </row>
    <row r="2198" spans="2:17">
      <c r="B2198" s="13">
        <v>-1.4135999999999999E-2</v>
      </c>
      <c r="F2198" s="13">
        <v>0.100549</v>
      </c>
      <c r="K2198">
        <f t="shared" si="84"/>
        <v>7.4510000000000062E-3</v>
      </c>
      <c r="Q2198">
        <f t="shared" si="85"/>
        <v>0.11823272588832488</v>
      </c>
    </row>
    <row r="2199" spans="2:17">
      <c r="B2199" s="13">
        <v>-1.4010999999999999E-2</v>
      </c>
      <c r="F2199" s="13">
        <v>0.100537</v>
      </c>
      <c r="K2199">
        <f t="shared" si="84"/>
        <v>7.4630000000000044E-3</v>
      </c>
      <c r="Q2199">
        <f t="shared" si="85"/>
        <v>0.11824472588832488</v>
      </c>
    </row>
    <row r="2200" spans="2:17">
      <c r="B2200" s="13">
        <v>-1.3886000000000001E-2</v>
      </c>
      <c r="F2200" s="13">
        <v>0.100524</v>
      </c>
      <c r="K2200">
        <f t="shared" si="84"/>
        <v>7.4760000000000035E-3</v>
      </c>
      <c r="Q2200">
        <f t="shared" si="85"/>
        <v>0.11825772588832488</v>
      </c>
    </row>
    <row r="2201" spans="2:17">
      <c r="B2201" s="13">
        <v>-1.3761000000000001E-2</v>
      </c>
      <c r="F2201" s="13">
        <v>0.10051</v>
      </c>
      <c r="K2201">
        <f t="shared" si="84"/>
        <v>7.4900000000000036E-3</v>
      </c>
      <c r="Q2201">
        <f t="shared" si="85"/>
        <v>0.11827172588832488</v>
      </c>
    </row>
    <row r="2202" spans="2:17">
      <c r="B2202" s="13">
        <v>-1.3638000000000001E-2</v>
      </c>
      <c r="F2202" s="13">
        <v>0.100496</v>
      </c>
      <c r="K2202">
        <f t="shared" si="84"/>
        <v>7.5040000000000037E-3</v>
      </c>
      <c r="Q2202">
        <f t="shared" si="85"/>
        <v>0.11828572588832488</v>
      </c>
    </row>
    <row r="2203" spans="2:17">
      <c r="B2203" s="13">
        <v>-1.3514E-2</v>
      </c>
      <c r="F2203" s="13">
        <v>0.10048</v>
      </c>
      <c r="K2203">
        <f t="shared" si="84"/>
        <v>7.5200000000000058E-3</v>
      </c>
      <c r="Q2203">
        <f t="shared" si="85"/>
        <v>0.11830172588832488</v>
      </c>
    </row>
    <row r="2204" spans="2:17">
      <c r="B2204" s="13">
        <v>-1.3391E-2</v>
      </c>
      <c r="F2204" s="13">
        <v>0.100464</v>
      </c>
      <c r="K2204">
        <f t="shared" si="84"/>
        <v>7.536000000000008E-3</v>
      </c>
      <c r="Q2204">
        <f t="shared" si="85"/>
        <v>0.11831772588832488</v>
      </c>
    </row>
    <row r="2205" spans="2:17">
      <c r="B2205" s="13">
        <v>-1.3268E-2</v>
      </c>
      <c r="F2205" s="13">
        <v>0.100448</v>
      </c>
      <c r="K2205">
        <f t="shared" si="84"/>
        <v>7.5520000000000101E-3</v>
      </c>
      <c r="Q2205">
        <f t="shared" si="85"/>
        <v>0.11833372588832489</v>
      </c>
    </row>
    <row r="2206" spans="2:17">
      <c r="B2206" s="13">
        <v>-1.3146E-2</v>
      </c>
      <c r="F2206" s="13">
        <v>0.10043000000000001</v>
      </c>
      <c r="K2206">
        <f t="shared" si="84"/>
        <v>7.5700000000000003E-3</v>
      </c>
      <c r="Q2206">
        <f t="shared" si="85"/>
        <v>0.11835172588832488</v>
      </c>
    </row>
    <row r="2207" spans="2:17">
      <c r="B2207" s="13">
        <v>-1.3024000000000001E-2</v>
      </c>
      <c r="F2207" s="13">
        <v>0.100412</v>
      </c>
      <c r="K2207">
        <f t="shared" si="84"/>
        <v>7.5880000000000045E-3</v>
      </c>
      <c r="Q2207">
        <f t="shared" si="85"/>
        <v>0.11836972588832488</v>
      </c>
    </row>
    <row r="2208" spans="2:17">
      <c r="B2208" s="13">
        <v>-1.2903E-2</v>
      </c>
      <c r="F2208" s="13">
        <v>0.100394</v>
      </c>
      <c r="K2208">
        <f t="shared" si="84"/>
        <v>7.6060000000000086E-3</v>
      </c>
      <c r="Q2208">
        <f t="shared" si="85"/>
        <v>0.11838772588832489</v>
      </c>
    </row>
    <row r="2209" spans="2:17">
      <c r="B2209" s="13">
        <v>-1.2782E-2</v>
      </c>
      <c r="F2209" s="13">
        <v>0.10037500000000001</v>
      </c>
      <c r="K2209">
        <f t="shared" si="84"/>
        <v>7.6249999999999998E-3</v>
      </c>
      <c r="Q2209">
        <f t="shared" si="85"/>
        <v>0.11840672588832488</v>
      </c>
    </row>
    <row r="2210" spans="2:17">
      <c r="B2210" s="13">
        <v>-1.2662E-2</v>
      </c>
      <c r="F2210" s="13">
        <v>0.100355</v>
      </c>
      <c r="K2210">
        <f t="shared" si="84"/>
        <v>7.645000000000006E-3</v>
      </c>
      <c r="Q2210">
        <f t="shared" si="85"/>
        <v>0.11842672588832488</v>
      </c>
    </row>
    <row r="2211" spans="2:17">
      <c r="B2211" s="13">
        <v>-1.2541999999999999E-2</v>
      </c>
      <c r="F2211" s="13">
        <v>0.10033499999999999</v>
      </c>
      <c r="K2211">
        <f t="shared" si="84"/>
        <v>7.6650000000000121E-3</v>
      </c>
      <c r="Q2211">
        <f t="shared" si="85"/>
        <v>0.11844672588832489</v>
      </c>
    </row>
    <row r="2212" spans="2:17">
      <c r="B2212" s="13">
        <v>-1.2422000000000001E-2</v>
      </c>
      <c r="F2212" s="13">
        <v>0.100314</v>
      </c>
      <c r="K2212">
        <f t="shared" si="84"/>
        <v>7.6860000000000053E-3</v>
      </c>
      <c r="Q2212">
        <f t="shared" si="85"/>
        <v>0.11846772588832488</v>
      </c>
    </row>
    <row r="2213" spans="2:17">
      <c r="B2213" s="13">
        <v>-1.2303E-2</v>
      </c>
      <c r="F2213" s="13">
        <v>0.10029299999999999</v>
      </c>
      <c r="K2213">
        <f t="shared" si="84"/>
        <v>7.7070000000000125E-3</v>
      </c>
      <c r="Q2213">
        <f t="shared" si="85"/>
        <v>0.11848872588832489</v>
      </c>
    </row>
    <row r="2214" spans="2:17">
      <c r="B2214" s="13">
        <v>-1.2184E-2</v>
      </c>
      <c r="F2214" s="13">
        <v>0.100271</v>
      </c>
      <c r="K2214">
        <f t="shared" si="84"/>
        <v>7.7290000000000067E-3</v>
      </c>
      <c r="Q2214">
        <f t="shared" si="85"/>
        <v>0.11851072588832488</v>
      </c>
    </row>
    <row r="2215" spans="2:17">
      <c r="B2215" s="13">
        <v>-1.2064999999999999E-2</v>
      </c>
      <c r="F2215" s="13">
        <v>0.100249</v>
      </c>
      <c r="K2215">
        <f t="shared" si="84"/>
        <v>7.7510000000000009E-3</v>
      </c>
      <c r="Q2215">
        <f t="shared" si="85"/>
        <v>0.11853272588832488</v>
      </c>
    </row>
    <row r="2216" spans="2:17">
      <c r="B2216" s="13">
        <v>-1.1946999999999999E-2</v>
      </c>
      <c r="F2216" s="13">
        <v>0.100227</v>
      </c>
      <c r="K2216">
        <f t="shared" si="84"/>
        <v>7.7730000000000091E-3</v>
      </c>
      <c r="Q2216">
        <f t="shared" si="85"/>
        <v>0.11855472588832489</v>
      </c>
    </row>
    <row r="2217" spans="2:17">
      <c r="B2217" s="13">
        <v>-1.183E-2</v>
      </c>
      <c r="F2217" s="13">
        <v>0.100204</v>
      </c>
      <c r="K2217">
        <f t="shared" si="84"/>
        <v>7.7960000000000043E-3</v>
      </c>
      <c r="Q2217">
        <f t="shared" si="85"/>
        <v>0.11857772588832488</v>
      </c>
    </row>
    <row r="2218" spans="2:17">
      <c r="B2218" s="13">
        <v>-1.1712E-2</v>
      </c>
      <c r="F2218" s="13">
        <v>0.10018100000000001</v>
      </c>
      <c r="K2218">
        <f t="shared" si="84"/>
        <v>7.8189999999999996E-3</v>
      </c>
      <c r="Q2218">
        <f t="shared" si="85"/>
        <v>0.11860072588832488</v>
      </c>
    </row>
    <row r="2219" spans="2:17">
      <c r="B2219" s="13">
        <v>-1.1596E-2</v>
      </c>
      <c r="F2219" s="13">
        <v>0.100158</v>
      </c>
      <c r="K2219">
        <f t="shared" si="84"/>
        <v>7.8420000000000087E-3</v>
      </c>
      <c r="Q2219">
        <f t="shared" si="85"/>
        <v>0.11862372588832489</v>
      </c>
    </row>
    <row r="2220" spans="2:17">
      <c r="B2220" s="13">
        <v>-1.1479E-2</v>
      </c>
      <c r="F2220" s="13">
        <v>0.100134</v>
      </c>
      <c r="K2220">
        <f t="shared" si="84"/>
        <v>7.8660000000000049E-3</v>
      </c>
      <c r="Q2220">
        <f t="shared" si="85"/>
        <v>0.11864772588832488</v>
      </c>
    </row>
    <row r="2221" spans="2:17">
      <c r="B2221" s="13">
        <v>-1.1363E-2</v>
      </c>
      <c r="F2221" s="13">
        <v>0.10011</v>
      </c>
      <c r="K2221">
        <f t="shared" si="84"/>
        <v>7.8900000000000012E-3</v>
      </c>
      <c r="Q2221">
        <f t="shared" si="85"/>
        <v>0.11867172588832488</v>
      </c>
    </row>
    <row r="2222" spans="2:17">
      <c r="B2222" s="13">
        <v>-1.1247999999999999E-2</v>
      </c>
      <c r="F2222" s="13">
        <v>0.10008599999999999</v>
      </c>
      <c r="K2222">
        <f t="shared" si="84"/>
        <v>7.9140000000000113E-3</v>
      </c>
      <c r="Q2222">
        <f t="shared" si="85"/>
        <v>0.11869572588832489</v>
      </c>
    </row>
    <row r="2223" spans="2:17">
      <c r="B2223" s="13">
        <v>-1.1133000000000001E-2</v>
      </c>
      <c r="F2223" s="13">
        <v>0.100062</v>
      </c>
      <c r="K2223">
        <f t="shared" si="84"/>
        <v>7.9380000000000075E-3</v>
      </c>
      <c r="Q2223">
        <f t="shared" si="85"/>
        <v>0.11871972588832488</v>
      </c>
    </row>
    <row r="2224" spans="2:17">
      <c r="B2224" s="13">
        <v>-1.1018E-2</v>
      </c>
      <c r="F2224" s="13">
        <v>0.100038</v>
      </c>
      <c r="K2224">
        <f t="shared" si="84"/>
        <v>7.9620000000000038E-3</v>
      </c>
      <c r="Q2224">
        <f t="shared" si="85"/>
        <v>0.11874372588832488</v>
      </c>
    </row>
    <row r="2225" spans="2:17">
      <c r="B2225" s="13">
        <v>-1.0902999999999999E-2</v>
      </c>
      <c r="F2225" s="13">
        <v>0.10001400000000001</v>
      </c>
      <c r="K2225">
        <f t="shared" si="84"/>
        <v>7.986E-3</v>
      </c>
      <c r="Q2225">
        <f t="shared" si="85"/>
        <v>0.11876772588832488</v>
      </c>
    </row>
    <row r="2226" spans="2:17">
      <c r="B2226" s="13">
        <v>-1.0789E-2</v>
      </c>
      <c r="F2226" s="13">
        <v>9.9989999999999996E-2</v>
      </c>
      <c r="K2226">
        <f t="shared" si="84"/>
        <v>8.0100000000000102E-3</v>
      </c>
      <c r="Q2226">
        <f t="shared" si="85"/>
        <v>0.11879172588832489</v>
      </c>
    </row>
    <row r="2227" spans="2:17">
      <c r="B2227" s="13">
        <v>-1.0676E-2</v>
      </c>
      <c r="F2227" s="13">
        <v>9.9964999999999998E-2</v>
      </c>
      <c r="K2227">
        <f t="shared" si="84"/>
        <v>8.0350000000000074E-3</v>
      </c>
      <c r="Q2227">
        <f t="shared" si="85"/>
        <v>0.11881672588832488</v>
      </c>
    </row>
    <row r="2228" spans="2:17">
      <c r="B2228" s="13">
        <v>-1.0562E-2</v>
      </c>
      <c r="F2228" s="13">
        <v>9.9941000000000002E-2</v>
      </c>
      <c r="K2228">
        <f t="shared" si="84"/>
        <v>8.0590000000000037E-3</v>
      </c>
      <c r="Q2228">
        <f t="shared" si="85"/>
        <v>0.11884072588832488</v>
      </c>
    </row>
    <row r="2229" spans="2:17">
      <c r="B2229" s="13">
        <v>-1.0449999999999999E-2</v>
      </c>
      <c r="F2229" s="13">
        <v>9.9917000000000006E-2</v>
      </c>
      <c r="K2229">
        <f t="shared" si="84"/>
        <v>8.0829999999999999E-3</v>
      </c>
      <c r="Q2229">
        <f t="shared" si="85"/>
        <v>0.11886472588832488</v>
      </c>
    </row>
    <row r="2230" spans="2:17">
      <c r="B2230" s="13">
        <v>-1.0337000000000001E-2</v>
      </c>
      <c r="F2230" s="13">
        <v>9.9892999999999996E-2</v>
      </c>
      <c r="K2230">
        <f t="shared" si="84"/>
        <v>8.10700000000001E-3</v>
      </c>
      <c r="Q2230">
        <f t="shared" si="85"/>
        <v>0.11888872588832489</v>
      </c>
    </row>
    <row r="2231" spans="2:17">
      <c r="B2231" s="13">
        <v>-1.0225E-2</v>
      </c>
      <c r="F2231" s="13">
        <v>9.9868999999999999E-2</v>
      </c>
      <c r="K2231">
        <f t="shared" si="84"/>
        <v>8.1310000000000063E-3</v>
      </c>
      <c r="Q2231">
        <f t="shared" si="85"/>
        <v>0.11891272588832488</v>
      </c>
    </row>
    <row r="2232" spans="2:17">
      <c r="B2232" s="13">
        <v>-1.0113E-2</v>
      </c>
      <c r="F2232" s="13">
        <v>9.9846000000000004E-2</v>
      </c>
      <c r="K2232">
        <f t="shared" si="84"/>
        <v>8.1540000000000015E-3</v>
      </c>
      <c r="Q2232">
        <f t="shared" si="85"/>
        <v>0.11893572588832488</v>
      </c>
    </row>
    <row r="2233" spans="2:17">
      <c r="B2233" s="13">
        <v>-1.0002E-2</v>
      </c>
      <c r="F2233" s="13">
        <v>9.9822999999999995E-2</v>
      </c>
      <c r="K2233">
        <f t="shared" si="84"/>
        <v>8.1770000000000106E-3</v>
      </c>
      <c r="Q2233">
        <f t="shared" si="85"/>
        <v>0.11895872588832489</v>
      </c>
    </row>
    <row r="2234" spans="2:17">
      <c r="B2234" s="13">
        <v>-9.8910000000000005E-3</v>
      </c>
      <c r="F2234" s="13">
        <v>9.9798999999999999E-2</v>
      </c>
      <c r="K2234">
        <f t="shared" si="84"/>
        <v>8.2010000000000069E-3</v>
      </c>
      <c r="Q2234">
        <f t="shared" si="85"/>
        <v>0.11898272588832488</v>
      </c>
    </row>
    <row r="2235" spans="2:17">
      <c r="B2235" s="13">
        <v>-9.7809999999999998E-3</v>
      </c>
      <c r="F2235" s="13">
        <v>9.9777000000000005E-2</v>
      </c>
      <c r="K2235">
        <f t="shared" si="84"/>
        <v>8.2230000000000011E-3</v>
      </c>
      <c r="Q2235">
        <f t="shared" si="85"/>
        <v>0.11900472588832488</v>
      </c>
    </row>
    <row r="2236" spans="2:17">
      <c r="B2236" s="13">
        <v>-9.6699999999999998E-3</v>
      </c>
      <c r="F2236" s="13">
        <v>9.9753999999999995E-2</v>
      </c>
      <c r="K2236">
        <f t="shared" si="84"/>
        <v>8.2460000000000103E-3</v>
      </c>
      <c r="Q2236">
        <f t="shared" si="85"/>
        <v>0.11902772588832489</v>
      </c>
    </row>
    <row r="2237" spans="2:17">
      <c r="B2237" s="13">
        <v>-9.5610000000000001E-3</v>
      </c>
      <c r="F2237" s="13">
        <v>9.9732000000000001E-2</v>
      </c>
      <c r="K2237">
        <f t="shared" si="84"/>
        <v>8.2680000000000045E-3</v>
      </c>
      <c r="Q2237">
        <f t="shared" si="85"/>
        <v>0.11904972588832488</v>
      </c>
    </row>
    <row r="2238" spans="2:17">
      <c r="B2238" s="13">
        <v>-9.4509999999999993E-3</v>
      </c>
      <c r="F2238" s="13">
        <v>9.9710999999999994E-2</v>
      </c>
      <c r="K2238">
        <f t="shared" si="84"/>
        <v>8.2890000000000116E-3</v>
      </c>
      <c r="Q2238">
        <f t="shared" si="85"/>
        <v>0.11907072588832489</v>
      </c>
    </row>
    <row r="2239" spans="2:17">
      <c r="B2239" s="13">
        <v>-9.3419999999999996E-3</v>
      </c>
      <c r="F2239" s="13">
        <v>9.9690000000000001E-2</v>
      </c>
      <c r="K2239">
        <f t="shared" si="84"/>
        <v>8.3100000000000049E-3</v>
      </c>
      <c r="Q2239">
        <f t="shared" si="85"/>
        <v>0.11909172588832488</v>
      </c>
    </row>
    <row r="2240" spans="2:17">
      <c r="B2240" s="13">
        <v>-9.2329999999999999E-3</v>
      </c>
      <c r="F2240" s="13">
        <v>9.9668999999999994E-2</v>
      </c>
      <c r="K2240">
        <f t="shared" si="84"/>
        <v>8.331000000000012E-3</v>
      </c>
      <c r="Q2240">
        <f t="shared" si="85"/>
        <v>0.11911272588832489</v>
      </c>
    </row>
    <row r="2241" spans="2:17">
      <c r="B2241" s="13">
        <v>-9.1249999999999994E-3</v>
      </c>
      <c r="F2241" s="13">
        <v>9.9649000000000001E-2</v>
      </c>
      <c r="K2241">
        <f t="shared" si="84"/>
        <v>8.3510000000000043E-3</v>
      </c>
      <c r="Q2241">
        <f t="shared" si="85"/>
        <v>0.11913272588832488</v>
      </c>
    </row>
    <row r="2242" spans="2:17">
      <c r="B2242" s="13">
        <v>-9.0170000000000007E-3</v>
      </c>
      <c r="F2242" s="13">
        <v>9.9628999999999995E-2</v>
      </c>
      <c r="K2242">
        <f t="shared" si="84"/>
        <v>8.3710000000000104E-3</v>
      </c>
      <c r="Q2242">
        <f t="shared" si="85"/>
        <v>0.11915272588832489</v>
      </c>
    </row>
    <row r="2243" spans="2:17">
      <c r="B2243" s="13">
        <v>-8.9090000000000003E-3</v>
      </c>
      <c r="F2243" s="13">
        <v>9.9610000000000004E-2</v>
      </c>
      <c r="K2243">
        <f t="shared" si="84"/>
        <v>8.3900000000000016E-3</v>
      </c>
      <c r="Q2243">
        <f t="shared" si="85"/>
        <v>0.11917172588832488</v>
      </c>
    </row>
    <row r="2244" spans="2:17">
      <c r="B2244" s="13">
        <v>-8.8020000000000008E-3</v>
      </c>
      <c r="F2244" s="13">
        <v>9.9592E-2</v>
      </c>
      <c r="K2244">
        <f t="shared" si="84"/>
        <v>8.4080000000000057E-3</v>
      </c>
      <c r="Q2244">
        <f t="shared" si="85"/>
        <v>0.11918972588832488</v>
      </c>
    </row>
    <row r="2245" spans="2:17">
      <c r="B2245" s="13">
        <v>-8.6949999999999996E-3</v>
      </c>
      <c r="F2245" s="13">
        <v>9.9573999999999996E-2</v>
      </c>
      <c r="K2245">
        <f t="shared" si="84"/>
        <v>8.4260000000000099E-3</v>
      </c>
      <c r="Q2245">
        <f t="shared" si="85"/>
        <v>0.11920772588832489</v>
      </c>
    </row>
    <row r="2246" spans="2:17">
      <c r="B2246" s="13">
        <v>-8.5880000000000001E-3</v>
      </c>
      <c r="F2246" s="13">
        <v>9.9557000000000007E-2</v>
      </c>
      <c r="K2246">
        <f t="shared" si="84"/>
        <v>8.4429999999999991E-3</v>
      </c>
      <c r="Q2246">
        <f t="shared" si="85"/>
        <v>0.11922472588832488</v>
      </c>
    </row>
    <row r="2247" spans="2:17">
      <c r="B2247" s="13">
        <v>-8.482E-3</v>
      </c>
      <c r="F2247" s="13">
        <v>9.9541000000000004E-2</v>
      </c>
      <c r="K2247">
        <f t="shared" si="84"/>
        <v>8.4590000000000012E-3</v>
      </c>
      <c r="Q2247">
        <f t="shared" si="85"/>
        <v>0.11924072588832488</v>
      </c>
    </row>
    <row r="2248" spans="2:17">
      <c r="B2248" s="13">
        <v>-8.3759999999999998E-3</v>
      </c>
      <c r="F2248" s="13">
        <v>9.9525000000000002E-2</v>
      </c>
      <c r="K2248">
        <f t="shared" ref="K2248:K2311" si="86">$K$458-F2248+$K$457</f>
        <v>8.4750000000000034E-3</v>
      </c>
      <c r="Q2248">
        <f t="shared" si="85"/>
        <v>0.11925672588832488</v>
      </c>
    </row>
    <row r="2249" spans="2:17">
      <c r="B2249" s="13">
        <v>-8.2710000000000006E-3</v>
      </c>
      <c r="F2249" s="13">
        <v>9.9511000000000002E-2</v>
      </c>
      <c r="K2249">
        <f t="shared" si="86"/>
        <v>8.4890000000000035E-3</v>
      </c>
      <c r="Q2249">
        <f t="shared" ref="Q2249:Q2312" si="87">$Q$458-F2249+$Q$457</f>
        <v>0.11927072588832488</v>
      </c>
    </row>
    <row r="2250" spans="2:17">
      <c r="B2250" s="13">
        <v>-8.1650000000000004E-3</v>
      </c>
      <c r="F2250" s="13">
        <v>9.9497000000000002E-2</v>
      </c>
      <c r="K2250">
        <f t="shared" si="86"/>
        <v>8.5030000000000036E-3</v>
      </c>
      <c r="Q2250">
        <f t="shared" si="87"/>
        <v>0.11928472588832488</v>
      </c>
    </row>
    <row r="2251" spans="2:17">
      <c r="B2251" s="13">
        <v>-8.0599999999999995E-3</v>
      </c>
      <c r="F2251" s="13">
        <v>9.9484000000000003E-2</v>
      </c>
      <c r="K2251">
        <f t="shared" si="86"/>
        <v>8.5160000000000027E-3</v>
      </c>
      <c r="Q2251">
        <f t="shared" si="87"/>
        <v>0.11929772588832488</v>
      </c>
    </row>
    <row r="2252" spans="2:17">
      <c r="B2252" s="13">
        <v>-7.9559999999999995E-3</v>
      </c>
      <c r="F2252" s="13">
        <v>9.9471000000000004E-2</v>
      </c>
      <c r="K2252">
        <f t="shared" si="86"/>
        <v>8.5290000000000019E-3</v>
      </c>
      <c r="Q2252">
        <f t="shared" si="87"/>
        <v>0.11931072588832488</v>
      </c>
    </row>
    <row r="2253" spans="2:17">
      <c r="B2253" s="13">
        <v>-7.8519999999999996E-3</v>
      </c>
      <c r="F2253" s="13">
        <v>9.9460000000000007E-2</v>
      </c>
      <c r="K2253">
        <f t="shared" si="86"/>
        <v>8.539999999999999E-3</v>
      </c>
      <c r="Q2253">
        <f t="shared" si="87"/>
        <v>0.11932172588832488</v>
      </c>
    </row>
    <row r="2254" spans="2:17">
      <c r="B2254" s="13">
        <v>-7.7479999999999997E-3</v>
      </c>
      <c r="F2254" s="13">
        <v>9.9448999999999996E-2</v>
      </c>
      <c r="K2254">
        <f t="shared" si="86"/>
        <v>8.55100000000001E-3</v>
      </c>
      <c r="Q2254">
        <f t="shared" si="87"/>
        <v>0.11933272588832489</v>
      </c>
    </row>
    <row r="2255" spans="2:17">
      <c r="B2255" s="13">
        <v>-7.6439999999999998E-3</v>
      </c>
      <c r="F2255" s="13">
        <v>9.9439E-2</v>
      </c>
      <c r="K2255">
        <f t="shared" si="86"/>
        <v>8.5610000000000061E-3</v>
      </c>
      <c r="Q2255">
        <f t="shared" si="87"/>
        <v>0.11934272588832488</v>
      </c>
    </row>
    <row r="2256" spans="2:17">
      <c r="B2256" s="13">
        <v>-7.541E-3</v>
      </c>
      <c r="F2256" s="13">
        <v>9.9431000000000005E-2</v>
      </c>
      <c r="K2256">
        <f t="shared" si="86"/>
        <v>8.5690000000000002E-3</v>
      </c>
      <c r="Q2256">
        <f t="shared" si="87"/>
        <v>0.11935072588832488</v>
      </c>
    </row>
    <row r="2257" spans="2:17">
      <c r="B2257" s="13">
        <v>-7.4380000000000002E-3</v>
      </c>
      <c r="F2257" s="13">
        <v>9.9422999999999997E-2</v>
      </c>
      <c r="K2257">
        <f t="shared" si="86"/>
        <v>8.5770000000000082E-3</v>
      </c>
      <c r="Q2257">
        <f t="shared" si="87"/>
        <v>0.11935872588832488</v>
      </c>
    </row>
    <row r="2258" spans="2:17">
      <c r="B2258" s="13">
        <v>-7.3350000000000004E-3</v>
      </c>
      <c r="F2258" s="13">
        <v>9.9416000000000004E-2</v>
      </c>
      <c r="K2258">
        <f t="shared" si="86"/>
        <v>8.5840000000000014E-3</v>
      </c>
      <c r="Q2258">
        <f t="shared" si="87"/>
        <v>0.11936572588832488</v>
      </c>
    </row>
    <row r="2259" spans="2:17">
      <c r="B2259" s="13">
        <v>-7.2329999999999998E-3</v>
      </c>
      <c r="F2259" s="13">
        <v>9.9409999999999998E-2</v>
      </c>
      <c r="K2259">
        <f t="shared" si="86"/>
        <v>8.5900000000000074E-3</v>
      </c>
      <c r="Q2259">
        <f t="shared" si="87"/>
        <v>0.11937172588832488</v>
      </c>
    </row>
    <row r="2260" spans="2:17">
      <c r="B2260" s="13">
        <v>-7.1310000000000002E-3</v>
      </c>
      <c r="F2260" s="13">
        <v>9.9404999999999993E-2</v>
      </c>
      <c r="K2260">
        <f t="shared" si="86"/>
        <v>8.5950000000000124E-3</v>
      </c>
      <c r="Q2260">
        <f t="shared" si="87"/>
        <v>0.11937672588832489</v>
      </c>
    </row>
    <row r="2261" spans="2:17">
      <c r="B2261" s="13">
        <v>-7.0289999999999997E-3</v>
      </c>
      <c r="F2261" s="13">
        <v>9.9401000000000003E-2</v>
      </c>
      <c r="K2261">
        <f t="shared" si="86"/>
        <v>8.5990000000000025E-3</v>
      </c>
      <c r="Q2261">
        <f t="shared" si="87"/>
        <v>0.11938072588832488</v>
      </c>
    </row>
    <row r="2262" spans="2:17">
      <c r="B2262" s="13">
        <v>-6.927E-3</v>
      </c>
      <c r="F2262" s="13">
        <v>9.9398E-2</v>
      </c>
      <c r="K2262">
        <f t="shared" si="86"/>
        <v>8.6020000000000055E-3</v>
      </c>
      <c r="Q2262">
        <f t="shared" si="87"/>
        <v>0.11938372588832488</v>
      </c>
    </row>
    <row r="2263" spans="2:17">
      <c r="B2263" s="13">
        <v>-6.8259999999999996E-3</v>
      </c>
      <c r="F2263" s="13">
        <v>9.9395999999999998E-2</v>
      </c>
      <c r="K2263">
        <f t="shared" si="86"/>
        <v>8.6040000000000075E-3</v>
      </c>
      <c r="Q2263">
        <f t="shared" si="87"/>
        <v>0.11938572588832488</v>
      </c>
    </row>
    <row r="2264" spans="2:17">
      <c r="B2264" s="13">
        <v>-6.7250000000000001E-3</v>
      </c>
      <c r="F2264" s="13">
        <v>9.9394999999999997E-2</v>
      </c>
      <c r="K2264">
        <f t="shared" si="86"/>
        <v>8.6050000000000085E-3</v>
      </c>
      <c r="Q2264">
        <f t="shared" si="87"/>
        <v>0.11938672588832488</v>
      </c>
    </row>
    <row r="2265" spans="2:17">
      <c r="B2265" s="13">
        <v>-6.6249999999999998E-3</v>
      </c>
      <c r="F2265" s="13">
        <v>9.9394999999999997E-2</v>
      </c>
      <c r="K2265">
        <f t="shared" si="86"/>
        <v>8.6050000000000085E-3</v>
      </c>
      <c r="Q2265">
        <f t="shared" si="87"/>
        <v>0.11938672588832488</v>
      </c>
    </row>
    <row r="2266" spans="2:17">
      <c r="B2266" s="13">
        <v>-6.5240000000000003E-3</v>
      </c>
      <c r="F2266" s="13">
        <v>9.9395999999999998E-2</v>
      </c>
      <c r="K2266">
        <f t="shared" si="86"/>
        <v>8.6040000000000075E-3</v>
      </c>
      <c r="Q2266">
        <f t="shared" si="87"/>
        <v>0.11938572588832488</v>
      </c>
    </row>
    <row r="2267" spans="2:17">
      <c r="B2267" s="13">
        <v>-6.424E-3</v>
      </c>
      <c r="F2267" s="13">
        <v>9.9398E-2</v>
      </c>
      <c r="K2267">
        <f t="shared" si="86"/>
        <v>8.6020000000000055E-3</v>
      </c>
      <c r="Q2267">
        <f t="shared" si="87"/>
        <v>0.11938372588832488</v>
      </c>
    </row>
    <row r="2268" spans="2:17">
      <c r="B2268" s="13">
        <v>-6.3239999999999998E-3</v>
      </c>
      <c r="F2268" s="13">
        <v>9.9401000000000003E-2</v>
      </c>
      <c r="K2268">
        <f t="shared" si="86"/>
        <v>8.5990000000000025E-3</v>
      </c>
      <c r="Q2268">
        <f t="shared" si="87"/>
        <v>0.11938072588832488</v>
      </c>
    </row>
    <row r="2269" spans="2:17">
      <c r="B2269" s="13">
        <v>-6.2249999999999996E-3</v>
      </c>
      <c r="F2269" s="13">
        <v>9.9404999999999993E-2</v>
      </c>
      <c r="K2269">
        <f t="shared" si="86"/>
        <v>8.5950000000000124E-3</v>
      </c>
      <c r="Q2269">
        <f t="shared" si="87"/>
        <v>0.11937672588832489</v>
      </c>
    </row>
    <row r="2270" spans="2:17">
      <c r="B2270" s="13">
        <v>-6.1260000000000004E-3</v>
      </c>
      <c r="F2270" s="13">
        <v>9.9409999999999998E-2</v>
      </c>
      <c r="K2270">
        <f t="shared" si="86"/>
        <v>8.5900000000000074E-3</v>
      </c>
      <c r="Q2270">
        <f t="shared" si="87"/>
        <v>0.11937172588832488</v>
      </c>
    </row>
    <row r="2271" spans="2:17">
      <c r="B2271" s="13">
        <v>-6.0270000000000002E-3</v>
      </c>
      <c r="F2271" s="13">
        <v>9.9416000000000004E-2</v>
      </c>
      <c r="K2271">
        <f t="shared" si="86"/>
        <v>8.5840000000000014E-3</v>
      </c>
      <c r="Q2271">
        <f t="shared" si="87"/>
        <v>0.11936572588832488</v>
      </c>
    </row>
    <row r="2272" spans="2:17">
      <c r="B2272" s="13">
        <v>-5.9280000000000001E-3</v>
      </c>
      <c r="F2272" s="13">
        <v>9.9422999999999997E-2</v>
      </c>
      <c r="K2272">
        <f t="shared" si="86"/>
        <v>8.5770000000000082E-3</v>
      </c>
      <c r="Q2272">
        <f t="shared" si="87"/>
        <v>0.11935872588832488</v>
      </c>
    </row>
    <row r="2273" spans="2:17">
      <c r="B2273" s="13">
        <v>-5.8300000000000001E-3</v>
      </c>
      <c r="F2273" s="13">
        <v>9.9431000000000005E-2</v>
      </c>
      <c r="K2273">
        <f t="shared" si="86"/>
        <v>8.5690000000000002E-3</v>
      </c>
      <c r="Q2273">
        <f t="shared" si="87"/>
        <v>0.11935072588832488</v>
      </c>
    </row>
    <row r="2274" spans="2:17">
      <c r="B2274" s="13">
        <v>-5.731E-3</v>
      </c>
      <c r="F2274" s="13">
        <v>9.9439E-2</v>
      </c>
      <c r="K2274">
        <f t="shared" si="86"/>
        <v>8.5610000000000061E-3</v>
      </c>
      <c r="Q2274">
        <f t="shared" si="87"/>
        <v>0.11934272588832488</v>
      </c>
    </row>
    <row r="2275" spans="2:17">
      <c r="B2275" s="13">
        <v>-5.6340000000000001E-3</v>
      </c>
      <c r="F2275" s="13">
        <v>9.9448999999999996E-2</v>
      </c>
      <c r="K2275">
        <f t="shared" si="86"/>
        <v>8.55100000000001E-3</v>
      </c>
      <c r="Q2275">
        <f t="shared" si="87"/>
        <v>0.11933272588832489</v>
      </c>
    </row>
    <row r="2276" spans="2:17">
      <c r="B2276" s="13">
        <v>-5.5360000000000001E-3</v>
      </c>
      <c r="F2276" s="13">
        <v>9.9460000000000007E-2</v>
      </c>
      <c r="K2276">
        <f t="shared" si="86"/>
        <v>8.539999999999999E-3</v>
      </c>
      <c r="Q2276">
        <f t="shared" si="87"/>
        <v>0.11932172588832488</v>
      </c>
    </row>
    <row r="2277" spans="2:17">
      <c r="B2277" s="13">
        <v>-5.4380000000000001E-3</v>
      </c>
      <c r="F2277" s="13">
        <v>9.9471000000000004E-2</v>
      </c>
      <c r="K2277">
        <f t="shared" si="86"/>
        <v>8.5290000000000019E-3</v>
      </c>
      <c r="Q2277">
        <f t="shared" si="87"/>
        <v>0.11931072588832488</v>
      </c>
    </row>
    <row r="2278" spans="2:17">
      <c r="B2278" s="13">
        <v>-5.3410000000000003E-3</v>
      </c>
      <c r="F2278" s="13">
        <v>9.9484000000000003E-2</v>
      </c>
      <c r="K2278">
        <f t="shared" si="86"/>
        <v>8.5160000000000027E-3</v>
      </c>
      <c r="Q2278">
        <f t="shared" si="87"/>
        <v>0.11929772588832488</v>
      </c>
    </row>
    <row r="2279" spans="2:17">
      <c r="B2279" s="13">
        <v>-5.2440000000000004E-3</v>
      </c>
      <c r="F2279" s="13">
        <v>9.9497000000000002E-2</v>
      </c>
      <c r="K2279">
        <f t="shared" si="86"/>
        <v>8.5030000000000036E-3</v>
      </c>
      <c r="Q2279">
        <f t="shared" si="87"/>
        <v>0.11928472588832488</v>
      </c>
    </row>
    <row r="2280" spans="2:17">
      <c r="B2280" s="13">
        <v>-5.1469999999999997E-3</v>
      </c>
      <c r="F2280" s="13">
        <v>9.9512000000000003E-2</v>
      </c>
      <c r="K2280">
        <f t="shared" si="86"/>
        <v>8.4880000000000025E-3</v>
      </c>
      <c r="Q2280">
        <f t="shared" si="87"/>
        <v>0.11926972588832488</v>
      </c>
    </row>
    <row r="2281" spans="2:17">
      <c r="B2281" s="13">
        <v>-5.0509999999999999E-3</v>
      </c>
      <c r="F2281" s="13">
        <v>9.9527000000000004E-2</v>
      </c>
      <c r="K2281">
        <f t="shared" si="86"/>
        <v>8.4730000000000014E-3</v>
      </c>
      <c r="Q2281">
        <f t="shared" si="87"/>
        <v>0.11925472588832488</v>
      </c>
    </row>
    <row r="2282" spans="2:17">
      <c r="B2282" s="13">
        <v>-4.9550000000000002E-3</v>
      </c>
      <c r="F2282" s="13">
        <v>9.9542000000000005E-2</v>
      </c>
      <c r="K2282">
        <f t="shared" si="86"/>
        <v>8.4580000000000002E-3</v>
      </c>
      <c r="Q2282">
        <f t="shared" si="87"/>
        <v>0.11923972588832488</v>
      </c>
    </row>
    <row r="2283" spans="2:17">
      <c r="B2283" s="13">
        <v>-4.8589999999999996E-3</v>
      </c>
      <c r="F2283" s="13">
        <v>9.9558999999999995E-2</v>
      </c>
      <c r="K2283">
        <f t="shared" si="86"/>
        <v>8.441000000000011E-3</v>
      </c>
      <c r="Q2283">
        <f t="shared" si="87"/>
        <v>0.11922272588832489</v>
      </c>
    </row>
    <row r="2284" spans="2:17">
      <c r="B2284" s="13">
        <v>-4.7629999999999999E-3</v>
      </c>
      <c r="F2284" s="13">
        <v>9.9575999999999998E-2</v>
      </c>
      <c r="K2284">
        <f t="shared" si="86"/>
        <v>8.4240000000000079E-3</v>
      </c>
      <c r="Q2284">
        <f t="shared" si="87"/>
        <v>0.11920572588832488</v>
      </c>
    </row>
    <row r="2285" spans="2:17">
      <c r="B2285" s="13">
        <v>-4.6670000000000001E-3</v>
      </c>
      <c r="F2285" s="13">
        <v>9.9594000000000002E-2</v>
      </c>
      <c r="K2285">
        <f t="shared" si="86"/>
        <v>8.4060000000000037E-3</v>
      </c>
      <c r="Q2285">
        <f t="shared" si="87"/>
        <v>0.11918772588832488</v>
      </c>
    </row>
    <row r="2286" spans="2:17">
      <c r="B2286" s="13">
        <v>-4.5719999999999997E-3</v>
      </c>
      <c r="F2286" s="13">
        <v>9.9612999999999993E-2</v>
      </c>
      <c r="K2286">
        <f t="shared" si="86"/>
        <v>8.3870000000000125E-3</v>
      </c>
      <c r="Q2286">
        <f t="shared" si="87"/>
        <v>0.11916872588832489</v>
      </c>
    </row>
    <row r="2287" spans="2:17">
      <c r="B2287" s="13">
        <v>-4.4759999999999999E-3</v>
      </c>
      <c r="F2287" s="13">
        <v>9.9631999999999998E-2</v>
      </c>
      <c r="K2287">
        <f t="shared" si="86"/>
        <v>8.3680000000000074E-3</v>
      </c>
      <c r="Q2287">
        <f t="shared" si="87"/>
        <v>0.11914972588832488</v>
      </c>
    </row>
    <row r="2288" spans="2:17">
      <c r="B2288" s="13">
        <v>-4.3810000000000003E-3</v>
      </c>
      <c r="F2288" s="13">
        <v>9.9653000000000005E-2</v>
      </c>
      <c r="K2288">
        <f t="shared" si="86"/>
        <v>8.3470000000000003E-3</v>
      </c>
      <c r="Q2288">
        <f t="shared" si="87"/>
        <v>0.11912872588832488</v>
      </c>
    </row>
    <row r="2289" spans="2:17">
      <c r="B2289" s="13">
        <v>-4.287E-3</v>
      </c>
      <c r="F2289" s="13">
        <v>9.9672999999999998E-2</v>
      </c>
      <c r="K2289">
        <f t="shared" si="86"/>
        <v>8.327000000000008E-3</v>
      </c>
      <c r="Q2289">
        <f t="shared" si="87"/>
        <v>0.11910872588832488</v>
      </c>
    </row>
    <row r="2290" spans="2:17">
      <c r="B2290" s="13">
        <v>-4.1920000000000004E-3</v>
      </c>
      <c r="F2290" s="13">
        <v>9.9694000000000005E-2</v>
      </c>
      <c r="K2290">
        <f t="shared" si="86"/>
        <v>8.3060000000000009E-3</v>
      </c>
      <c r="Q2290">
        <f t="shared" si="87"/>
        <v>0.11908772588832488</v>
      </c>
    </row>
    <row r="2291" spans="2:17">
      <c r="B2291" s="13">
        <v>-4.0969999999999999E-3</v>
      </c>
      <c r="F2291" s="13">
        <v>9.9715999999999999E-2</v>
      </c>
      <c r="K2291">
        <f t="shared" si="86"/>
        <v>8.2840000000000066E-3</v>
      </c>
      <c r="Q2291">
        <f t="shared" si="87"/>
        <v>0.11906572588832488</v>
      </c>
    </row>
    <row r="2292" spans="2:17">
      <c r="B2292" s="13">
        <v>-4.0029999999999996E-3</v>
      </c>
      <c r="F2292" s="13">
        <v>9.9737999999999993E-2</v>
      </c>
      <c r="K2292">
        <f t="shared" si="86"/>
        <v>8.2620000000000124E-3</v>
      </c>
      <c r="Q2292">
        <f t="shared" si="87"/>
        <v>0.11904372588832489</v>
      </c>
    </row>
    <row r="2293" spans="2:17">
      <c r="B2293" s="13">
        <v>-3.9090000000000001E-3</v>
      </c>
      <c r="F2293" s="13">
        <v>9.9761000000000002E-2</v>
      </c>
      <c r="K2293">
        <f t="shared" si="86"/>
        <v>8.2390000000000033E-3</v>
      </c>
      <c r="Q2293">
        <f t="shared" si="87"/>
        <v>0.11902072588832488</v>
      </c>
    </row>
    <row r="2294" spans="2:17">
      <c r="B2294" s="13">
        <v>-3.8149999999999998E-3</v>
      </c>
      <c r="F2294" s="13">
        <v>9.9783999999999998E-2</v>
      </c>
      <c r="K2294">
        <f t="shared" si="86"/>
        <v>8.216000000000008E-3</v>
      </c>
      <c r="Q2294">
        <f t="shared" si="87"/>
        <v>0.11899772588832488</v>
      </c>
    </row>
    <row r="2295" spans="2:17">
      <c r="B2295" s="13">
        <v>-3.7209999999999999E-3</v>
      </c>
      <c r="F2295" s="13">
        <v>9.9807000000000007E-2</v>
      </c>
      <c r="K2295">
        <f t="shared" si="86"/>
        <v>8.1929999999999989E-3</v>
      </c>
      <c r="Q2295">
        <f t="shared" si="87"/>
        <v>0.11897472588832488</v>
      </c>
    </row>
    <row r="2296" spans="2:17">
      <c r="B2296" s="13">
        <v>-3.6280000000000001E-3</v>
      </c>
      <c r="F2296" s="13">
        <v>9.9831000000000003E-2</v>
      </c>
      <c r="K2296">
        <f t="shared" si="86"/>
        <v>8.1690000000000026E-3</v>
      </c>
      <c r="Q2296">
        <f t="shared" si="87"/>
        <v>0.11895072588832488</v>
      </c>
    </row>
    <row r="2297" spans="2:17">
      <c r="B2297" s="13">
        <v>-3.5339999999999998E-3</v>
      </c>
      <c r="F2297" s="13">
        <v>9.9854999999999999E-2</v>
      </c>
      <c r="K2297">
        <f t="shared" si="86"/>
        <v>8.1450000000000064E-3</v>
      </c>
      <c r="Q2297">
        <f t="shared" si="87"/>
        <v>0.11892672588832488</v>
      </c>
    </row>
    <row r="2298" spans="2:17">
      <c r="B2298" s="13">
        <v>-3.441E-3</v>
      </c>
      <c r="F2298" s="13">
        <v>9.9878999999999996E-2</v>
      </c>
      <c r="K2298">
        <f t="shared" si="86"/>
        <v>8.1210000000000102E-3</v>
      </c>
      <c r="Q2298">
        <f t="shared" si="87"/>
        <v>0.11890272588832489</v>
      </c>
    </row>
    <row r="2299" spans="2:17">
      <c r="B2299" s="13">
        <v>-3.3479999999999998E-3</v>
      </c>
      <c r="F2299" s="13">
        <v>9.9904000000000007E-2</v>
      </c>
      <c r="K2299">
        <f t="shared" si="86"/>
        <v>8.095999999999999E-3</v>
      </c>
      <c r="Q2299">
        <f t="shared" si="87"/>
        <v>0.11887772588832488</v>
      </c>
    </row>
    <row r="2300" spans="2:17">
      <c r="B2300" s="13">
        <v>-3.2550000000000001E-3</v>
      </c>
      <c r="F2300" s="13">
        <v>9.9928000000000003E-2</v>
      </c>
      <c r="K2300">
        <f t="shared" si="86"/>
        <v>8.0720000000000028E-3</v>
      </c>
      <c r="Q2300">
        <f t="shared" si="87"/>
        <v>0.11885372588832488</v>
      </c>
    </row>
    <row r="2301" spans="2:17">
      <c r="B2301" s="13">
        <v>-3.1619999999999999E-3</v>
      </c>
      <c r="F2301" s="13">
        <v>9.9953E-2</v>
      </c>
      <c r="K2301">
        <f t="shared" si="86"/>
        <v>8.0470000000000055E-3</v>
      </c>
      <c r="Q2301">
        <f t="shared" si="87"/>
        <v>0.11882872588832488</v>
      </c>
    </row>
    <row r="2302" spans="2:17">
      <c r="B2302" s="13">
        <v>-3.0699999999999998E-3</v>
      </c>
      <c r="F2302" s="13">
        <v>9.9977999999999997E-2</v>
      </c>
      <c r="K2302">
        <f t="shared" si="86"/>
        <v>8.0220000000000083E-3</v>
      </c>
      <c r="Q2302">
        <f t="shared" si="87"/>
        <v>0.11880372588832488</v>
      </c>
    </row>
    <row r="2303" spans="2:17">
      <c r="B2303" s="13">
        <v>-2.977E-3</v>
      </c>
      <c r="F2303" s="13">
        <v>0.10000299999999999</v>
      </c>
      <c r="K2303">
        <f t="shared" si="86"/>
        <v>7.997000000000011E-3</v>
      </c>
      <c r="Q2303">
        <f t="shared" si="87"/>
        <v>0.11877872588832489</v>
      </c>
    </row>
    <row r="2304" spans="2:17">
      <c r="B2304" s="13">
        <v>-2.885E-3</v>
      </c>
      <c r="F2304" s="13">
        <v>0.100027</v>
      </c>
      <c r="K2304">
        <f t="shared" si="86"/>
        <v>7.9730000000000009E-3</v>
      </c>
      <c r="Q2304">
        <f t="shared" si="87"/>
        <v>0.11875472588832488</v>
      </c>
    </row>
    <row r="2305" spans="2:17">
      <c r="B2305" s="13">
        <v>-2.7920000000000002E-3</v>
      </c>
      <c r="F2305" s="13">
        <v>0.100052</v>
      </c>
      <c r="K2305">
        <f t="shared" si="86"/>
        <v>7.9480000000000037E-3</v>
      </c>
      <c r="Q2305">
        <f t="shared" si="87"/>
        <v>0.11872972588832488</v>
      </c>
    </row>
    <row r="2306" spans="2:17">
      <c r="B2306" s="13">
        <v>-2.7000000000000001E-3</v>
      </c>
      <c r="F2306" s="13">
        <v>0.100077</v>
      </c>
      <c r="K2306">
        <f t="shared" si="86"/>
        <v>7.9230000000000064E-3</v>
      </c>
      <c r="Q2306">
        <f t="shared" si="87"/>
        <v>0.11870472588832488</v>
      </c>
    </row>
    <row r="2307" spans="2:17">
      <c r="B2307" s="13">
        <v>-2.6080000000000001E-3</v>
      </c>
      <c r="F2307" s="13">
        <v>0.100101</v>
      </c>
      <c r="K2307">
        <f t="shared" si="86"/>
        <v>7.8990000000000102E-3</v>
      </c>
      <c r="Q2307">
        <f t="shared" si="87"/>
        <v>0.11868072588832489</v>
      </c>
    </row>
    <row r="2308" spans="2:17">
      <c r="B2308" s="13">
        <v>-2.516E-3</v>
      </c>
      <c r="F2308" s="13">
        <v>0.10012600000000001</v>
      </c>
      <c r="K2308">
        <f t="shared" si="86"/>
        <v>7.8739999999999991E-3</v>
      </c>
      <c r="Q2308">
        <f t="shared" si="87"/>
        <v>0.11865572588832488</v>
      </c>
    </row>
    <row r="2309" spans="2:17">
      <c r="B2309" s="13">
        <v>-2.4239999999999999E-3</v>
      </c>
      <c r="F2309" s="13">
        <v>0.10015</v>
      </c>
      <c r="K2309">
        <f t="shared" si="86"/>
        <v>7.8500000000000028E-3</v>
      </c>
      <c r="Q2309">
        <f t="shared" si="87"/>
        <v>0.11863172588832488</v>
      </c>
    </row>
    <row r="2310" spans="2:17">
      <c r="B2310" s="13">
        <v>-2.333E-3</v>
      </c>
      <c r="F2310" s="13">
        <v>0.100174</v>
      </c>
      <c r="K2310">
        <f t="shared" si="86"/>
        <v>7.8260000000000066E-3</v>
      </c>
      <c r="Q2310">
        <f t="shared" si="87"/>
        <v>0.11860772588832488</v>
      </c>
    </row>
    <row r="2311" spans="2:17">
      <c r="B2311" s="13">
        <v>-2.2409999999999999E-3</v>
      </c>
      <c r="F2311" s="13">
        <v>0.100198</v>
      </c>
      <c r="K2311">
        <f t="shared" si="86"/>
        <v>7.8020000000000103E-3</v>
      </c>
      <c r="Q2311">
        <f t="shared" si="87"/>
        <v>0.11858372588832489</v>
      </c>
    </row>
    <row r="2312" spans="2:17">
      <c r="B2312" s="13">
        <v>-2.15E-3</v>
      </c>
      <c r="F2312" s="13">
        <v>0.100221</v>
      </c>
      <c r="K2312">
        <f t="shared" ref="K2312:K2375" si="88">$K$458-F2312+$K$457</f>
        <v>7.7790000000000012E-3</v>
      </c>
      <c r="Q2312">
        <f t="shared" si="87"/>
        <v>0.11856072588832488</v>
      </c>
    </row>
    <row r="2313" spans="2:17">
      <c r="B2313" s="13">
        <v>-2.0579999999999999E-3</v>
      </c>
      <c r="F2313" s="13">
        <v>0.100244</v>
      </c>
      <c r="K2313">
        <f t="shared" si="88"/>
        <v>7.7560000000000059E-3</v>
      </c>
      <c r="Q2313">
        <f t="shared" ref="Q2313:Q2376" si="89">$Q$458-F2313+$Q$457</f>
        <v>0.11853772588832488</v>
      </c>
    </row>
    <row r="2314" spans="2:17">
      <c r="B2314" s="13">
        <v>-1.967E-3</v>
      </c>
      <c r="F2314" s="13">
        <v>0.10026599999999999</v>
      </c>
      <c r="K2314">
        <f t="shared" si="88"/>
        <v>7.7340000000000117E-3</v>
      </c>
      <c r="Q2314">
        <f t="shared" si="89"/>
        <v>0.11851572588832489</v>
      </c>
    </row>
    <row r="2315" spans="2:17">
      <c r="B2315" s="13">
        <v>-1.8760000000000001E-3</v>
      </c>
      <c r="F2315" s="13">
        <v>0.100288</v>
      </c>
      <c r="K2315">
        <f t="shared" si="88"/>
        <v>7.7120000000000036E-3</v>
      </c>
      <c r="Q2315">
        <f t="shared" si="89"/>
        <v>0.11849372588832488</v>
      </c>
    </row>
    <row r="2316" spans="2:17">
      <c r="B2316" s="13">
        <v>-1.7849999999999999E-3</v>
      </c>
      <c r="F2316" s="13">
        <v>0.10031</v>
      </c>
      <c r="K2316">
        <f t="shared" si="88"/>
        <v>7.6900000000000093E-3</v>
      </c>
      <c r="Q2316">
        <f t="shared" si="89"/>
        <v>0.11847172588832489</v>
      </c>
    </row>
    <row r="2317" spans="2:17">
      <c r="B2317" s="13">
        <v>-1.694E-3</v>
      </c>
      <c r="F2317" s="13">
        <v>0.100331</v>
      </c>
      <c r="K2317">
        <f t="shared" si="88"/>
        <v>7.6690000000000022E-3</v>
      </c>
      <c r="Q2317">
        <f t="shared" si="89"/>
        <v>0.11845072588832488</v>
      </c>
    </row>
    <row r="2318" spans="2:17">
      <c r="B2318" s="13">
        <v>-1.603E-3</v>
      </c>
      <c r="F2318" s="13">
        <v>0.100351</v>
      </c>
      <c r="K2318">
        <f t="shared" si="88"/>
        <v>7.64900000000001E-3</v>
      </c>
      <c r="Q2318">
        <f t="shared" si="89"/>
        <v>0.11843072588832489</v>
      </c>
    </row>
    <row r="2319" spans="2:17">
      <c r="B2319" s="13">
        <v>-1.5120000000000001E-3</v>
      </c>
      <c r="F2319" s="13">
        <v>0.100371</v>
      </c>
      <c r="K2319">
        <f t="shared" si="88"/>
        <v>7.6290000000000038E-3</v>
      </c>
      <c r="Q2319">
        <f t="shared" si="89"/>
        <v>0.11841072588832488</v>
      </c>
    </row>
    <row r="2320" spans="2:17">
      <c r="B2320" s="13">
        <v>-1.421E-3</v>
      </c>
      <c r="F2320" s="13">
        <v>0.10038999999999999</v>
      </c>
      <c r="K2320">
        <f t="shared" si="88"/>
        <v>7.6100000000000126E-3</v>
      </c>
      <c r="Q2320">
        <f t="shared" si="89"/>
        <v>0.11839172588832489</v>
      </c>
    </row>
    <row r="2321" spans="2:17">
      <c r="B2321" s="13">
        <v>-1.33E-3</v>
      </c>
      <c r="F2321" s="13">
        <v>0.100409</v>
      </c>
      <c r="K2321">
        <f t="shared" si="88"/>
        <v>7.5910000000000075E-3</v>
      </c>
      <c r="Q2321">
        <f t="shared" si="89"/>
        <v>0.11837272588832488</v>
      </c>
    </row>
    <row r="2322" spans="2:17">
      <c r="B2322" s="13">
        <v>-1.24E-3</v>
      </c>
      <c r="F2322" s="13">
        <v>0.100427</v>
      </c>
      <c r="K2322">
        <f t="shared" si="88"/>
        <v>7.5730000000000033E-3</v>
      </c>
      <c r="Q2322">
        <f t="shared" si="89"/>
        <v>0.11835472588832488</v>
      </c>
    </row>
    <row r="2323" spans="2:17">
      <c r="B2323" s="13">
        <v>-1.1490000000000001E-3</v>
      </c>
      <c r="F2323" s="13">
        <v>0.10044400000000001</v>
      </c>
      <c r="K2323">
        <f t="shared" si="88"/>
        <v>7.5560000000000002E-3</v>
      </c>
      <c r="Q2323">
        <f t="shared" si="89"/>
        <v>0.11833772588832488</v>
      </c>
    </row>
    <row r="2324" spans="2:17">
      <c r="B2324" s="13">
        <v>-1.059E-3</v>
      </c>
      <c r="F2324" s="13">
        <v>0.10045999999999999</v>
      </c>
      <c r="K2324">
        <f t="shared" si="88"/>
        <v>7.540000000000012E-3</v>
      </c>
      <c r="Q2324">
        <f t="shared" si="89"/>
        <v>0.11832172588832489</v>
      </c>
    </row>
    <row r="2325" spans="2:17">
      <c r="B2325" s="13">
        <v>-9.68E-4</v>
      </c>
      <c r="F2325" s="13">
        <v>0.100476</v>
      </c>
      <c r="K2325">
        <f t="shared" si="88"/>
        <v>7.5240000000000098E-3</v>
      </c>
      <c r="Q2325">
        <f t="shared" si="89"/>
        <v>0.11830572588832489</v>
      </c>
    </row>
    <row r="2326" spans="2:17">
      <c r="B2326" s="13">
        <v>-8.7799999999999998E-4</v>
      </c>
      <c r="F2326" s="13">
        <v>0.10049</v>
      </c>
      <c r="K2326">
        <f t="shared" si="88"/>
        <v>7.5100000000000097E-3</v>
      </c>
      <c r="Q2326">
        <f t="shared" si="89"/>
        <v>0.11829172588832489</v>
      </c>
    </row>
    <row r="2327" spans="2:17">
      <c r="B2327" s="13">
        <v>-7.8700000000000005E-4</v>
      </c>
      <c r="F2327" s="13">
        <v>0.100504</v>
      </c>
      <c r="K2327">
        <f t="shared" si="88"/>
        <v>7.4960000000000096E-3</v>
      </c>
      <c r="Q2327">
        <f t="shared" si="89"/>
        <v>0.11827772588832489</v>
      </c>
    </row>
    <row r="2328" spans="2:17">
      <c r="B2328" s="13">
        <v>-6.9700000000000003E-4</v>
      </c>
      <c r="F2328" s="13">
        <v>0.100517</v>
      </c>
      <c r="K2328">
        <f t="shared" si="88"/>
        <v>7.4830000000000105E-3</v>
      </c>
      <c r="Q2328">
        <f t="shared" si="89"/>
        <v>0.11826472588832489</v>
      </c>
    </row>
    <row r="2329" spans="2:17">
      <c r="B2329" s="13">
        <v>-6.0599999999999998E-4</v>
      </c>
      <c r="F2329" s="13">
        <v>0.10052899999999999</v>
      </c>
      <c r="K2329">
        <f t="shared" si="88"/>
        <v>7.4710000000000124E-3</v>
      </c>
      <c r="Q2329">
        <f t="shared" si="89"/>
        <v>0.11825272588832489</v>
      </c>
    </row>
    <row r="2330" spans="2:17">
      <c r="B2330" s="13">
        <v>-5.1599999999999997E-4</v>
      </c>
      <c r="F2330" s="13">
        <v>0.10054100000000001</v>
      </c>
      <c r="K2330">
        <f t="shared" si="88"/>
        <v>7.4590000000000004E-3</v>
      </c>
      <c r="Q2330">
        <f t="shared" si="89"/>
        <v>0.11824072588832488</v>
      </c>
    </row>
    <row r="2331" spans="2:17">
      <c r="B2331" s="13">
        <v>-4.26E-4</v>
      </c>
      <c r="F2331" s="13">
        <v>0.100551</v>
      </c>
      <c r="K2331">
        <f t="shared" si="88"/>
        <v>7.4490000000000042E-3</v>
      </c>
      <c r="Q2331">
        <f t="shared" si="89"/>
        <v>0.11823072588832488</v>
      </c>
    </row>
    <row r="2332" spans="2:17">
      <c r="B2332" s="13">
        <v>-3.3599999999999998E-4</v>
      </c>
      <c r="F2332" s="13">
        <v>0.10056</v>
      </c>
      <c r="K2332">
        <f t="shared" si="88"/>
        <v>7.4400000000000091E-3</v>
      </c>
      <c r="Q2332">
        <f t="shared" si="89"/>
        <v>0.11822172588832489</v>
      </c>
    </row>
    <row r="2333" spans="2:17">
      <c r="B2333" s="13">
        <v>-2.4499999999999999E-4</v>
      </c>
      <c r="F2333" s="13">
        <v>0.10056900000000001</v>
      </c>
      <c r="K2333">
        <f t="shared" si="88"/>
        <v>7.4310000000000001E-3</v>
      </c>
      <c r="Q2333">
        <f t="shared" si="89"/>
        <v>0.11821272588832488</v>
      </c>
    </row>
    <row r="2334" spans="2:17">
      <c r="B2334" s="13">
        <v>-1.55E-4</v>
      </c>
      <c r="F2334" s="13">
        <v>0.100576</v>
      </c>
      <c r="K2334">
        <f t="shared" si="88"/>
        <v>7.424000000000007E-3</v>
      </c>
      <c r="Q2334">
        <f t="shared" si="89"/>
        <v>0.11820572588832488</v>
      </c>
    </row>
    <row r="2335" spans="2:17">
      <c r="B2335" s="13">
        <v>-6.4999999999999994E-5</v>
      </c>
      <c r="F2335" s="13">
        <v>0.100582</v>
      </c>
      <c r="K2335">
        <f t="shared" si="88"/>
        <v>7.418000000000001E-3</v>
      </c>
      <c r="Q2335">
        <f t="shared" si="89"/>
        <v>0.11819972588832488</v>
      </c>
    </row>
    <row r="2336" spans="2:17">
      <c r="B2336" s="13">
        <v>2.5999999999999998E-5</v>
      </c>
      <c r="F2336" s="13">
        <v>0.100588</v>
      </c>
      <c r="K2336">
        <f t="shared" si="88"/>
        <v>7.4120000000000089E-3</v>
      </c>
      <c r="Q2336">
        <f t="shared" si="89"/>
        <v>0.11819372588832489</v>
      </c>
    </row>
    <row r="2337" spans="2:17">
      <c r="B2337" s="13">
        <v>1.16E-4</v>
      </c>
      <c r="F2337" s="13">
        <v>0.100592</v>
      </c>
      <c r="K2337">
        <f t="shared" si="88"/>
        <v>7.4080000000000049E-3</v>
      </c>
      <c r="Q2337">
        <f t="shared" si="89"/>
        <v>0.11818972588832488</v>
      </c>
    </row>
    <row r="2338" spans="2:17">
      <c r="B2338" s="13">
        <v>2.0599999999999999E-4</v>
      </c>
      <c r="F2338" s="13">
        <v>0.100595</v>
      </c>
      <c r="K2338">
        <f t="shared" si="88"/>
        <v>7.4050000000000019E-3</v>
      </c>
      <c r="Q2338">
        <f t="shared" si="89"/>
        <v>0.11818672588832488</v>
      </c>
    </row>
    <row r="2339" spans="2:17">
      <c r="B2339" s="13">
        <v>2.9599999999999998E-4</v>
      </c>
      <c r="F2339" s="13">
        <v>0.10059800000000001</v>
      </c>
      <c r="K2339">
        <f t="shared" si="88"/>
        <v>7.4019999999999989E-3</v>
      </c>
      <c r="Q2339">
        <f t="shared" si="89"/>
        <v>0.11818372588832488</v>
      </c>
    </row>
    <row r="2340" spans="2:17">
      <c r="B2340" s="13">
        <v>3.8699999999999997E-4</v>
      </c>
      <c r="F2340" s="13">
        <v>0.10059899999999999</v>
      </c>
      <c r="K2340">
        <f t="shared" si="88"/>
        <v>7.4010000000000117E-3</v>
      </c>
      <c r="Q2340">
        <f t="shared" si="89"/>
        <v>0.11818272588832489</v>
      </c>
    </row>
    <row r="2341" spans="2:17">
      <c r="B2341" s="13">
        <v>4.7699999999999999E-4</v>
      </c>
      <c r="F2341" s="13">
        <v>0.10059899999999999</v>
      </c>
      <c r="K2341">
        <f t="shared" si="88"/>
        <v>7.4010000000000117E-3</v>
      </c>
      <c r="Q2341">
        <f t="shared" si="89"/>
        <v>0.11818272588832489</v>
      </c>
    </row>
    <row r="2342" spans="2:17">
      <c r="B2342" s="13">
        <v>5.6700000000000001E-4</v>
      </c>
      <c r="F2342" s="13">
        <v>0.10059800000000001</v>
      </c>
      <c r="K2342">
        <f t="shared" si="88"/>
        <v>7.4019999999999989E-3</v>
      </c>
      <c r="Q2342">
        <f t="shared" si="89"/>
        <v>0.11818372588832488</v>
      </c>
    </row>
    <row r="2343" spans="2:17">
      <c r="B2343" s="13">
        <v>6.5799999999999995E-4</v>
      </c>
      <c r="F2343" s="13">
        <v>0.100596</v>
      </c>
      <c r="K2343">
        <f t="shared" si="88"/>
        <v>7.4040000000000009E-3</v>
      </c>
      <c r="Q2343">
        <f t="shared" si="89"/>
        <v>0.11818572588832488</v>
      </c>
    </row>
    <row r="2344" spans="2:17">
      <c r="B2344" s="13">
        <v>7.4799999999999997E-4</v>
      </c>
      <c r="F2344" s="13">
        <v>0.100594</v>
      </c>
      <c r="K2344">
        <f t="shared" si="88"/>
        <v>7.4060000000000029E-3</v>
      </c>
      <c r="Q2344">
        <f t="shared" si="89"/>
        <v>0.11818772588832488</v>
      </c>
    </row>
    <row r="2345" spans="2:17">
      <c r="B2345" s="13">
        <v>8.3799999999999999E-4</v>
      </c>
      <c r="F2345" s="13">
        <v>0.10059</v>
      </c>
      <c r="K2345">
        <f t="shared" si="88"/>
        <v>7.4100000000000069E-3</v>
      </c>
      <c r="Q2345">
        <f t="shared" si="89"/>
        <v>0.11819172588832488</v>
      </c>
    </row>
    <row r="2346" spans="2:17">
      <c r="B2346" s="13">
        <v>9.2900000000000003E-4</v>
      </c>
      <c r="F2346" s="13">
        <v>0.10058499999999999</v>
      </c>
      <c r="K2346">
        <f t="shared" si="88"/>
        <v>7.4150000000000119E-3</v>
      </c>
      <c r="Q2346">
        <f t="shared" si="89"/>
        <v>0.11819672588832489</v>
      </c>
    </row>
    <row r="2347" spans="2:17">
      <c r="B2347" s="13">
        <v>1.0189999999999999E-3</v>
      </c>
      <c r="F2347" s="13">
        <v>0.100579</v>
      </c>
      <c r="K2347">
        <f t="shared" si="88"/>
        <v>7.421000000000004E-3</v>
      </c>
      <c r="Q2347">
        <f t="shared" si="89"/>
        <v>0.11820272588832488</v>
      </c>
    </row>
    <row r="2348" spans="2:17">
      <c r="B2348" s="13">
        <v>1.1100000000000001E-3</v>
      </c>
      <c r="F2348" s="13">
        <v>0.10057199999999999</v>
      </c>
      <c r="K2348">
        <f t="shared" si="88"/>
        <v>7.428000000000011E-3</v>
      </c>
      <c r="Q2348">
        <f t="shared" si="89"/>
        <v>0.11820972588832489</v>
      </c>
    </row>
    <row r="2349" spans="2:17">
      <c r="B2349" s="13">
        <v>1.1999999999999999E-3</v>
      </c>
      <c r="F2349" s="13">
        <v>0.100564</v>
      </c>
      <c r="K2349">
        <f t="shared" si="88"/>
        <v>7.4360000000000051E-3</v>
      </c>
      <c r="Q2349">
        <f t="shared" si="89"/>
        <v>0.11821772588832488</v>
      </c>
    </row>
    <row r="2350" spans="2:17">
      <c r="B2350" s="13">
        <v>1.291E-3</v>
      </c>
      <c r="F2350" s="13">
        <v>0.10055500000000001</v>
      </c>
      <c r="K2350">
        <f t="shared" si="88"/>
        <v>7.4450000000000002E-3</v>
      </c>
      <c r="Q2350">
        <f t="shared" si="89"/>
        <v>0.11822672588832488</v>
      </c>
    </row>
    <row r="2351" spans="2:17">
      <c r="B2351" s="13">
        <v>1.382E-3</v>
      </c>
      <c r="F2351" s="13">
        <v>0.100545</v>
      </c>
      <c r="K2351">
        <f t="shared" si="88"/>
        <v>7.4550000000000102E-3</v>
      </c>
      <c r="Q2351">
        <f t="shared" si="89"/>
        <v>0.11823672588832489</v>
      </c>
    </row>
    <row r="2352" spans="2:17">
      <c r="B2352" s="13">
        <v>1.4729999999999999E-3</v>
      </c>
      <c r="F2352" s="13">
        <v>0.100535</v>
      </c>
      <c r="K2352">
        <f t="shared" si="88"/>
        <v>7.4650000000000064E-3</v>
      </c>
      <c r="Q2352">
        <f t="shared" si="89"/>
        <v>0.11824672588832488</v>
      </c>
    </row>
    <row r="2353" spans="2:17">
      <c r="B2353" s="13">
        <v>1.5629999999999999E-3</v>
      </c>
      <c r="F2353" s="13">
        <v>0.100523</v>
      </c>
      <c r="K2353">
        <f t="shared" si="88"/>
        <v>7.4770000000000045E-3</v>
      </c>
      <c r="Q2353">
        <f t="shared" si="89"/>
        <v>0.11825872588832488</v>
      </c>
    </row>
    <row r="2354" spans="2:17">
      <c r="B2354" s="13">
        <v>1.6540000000000001E-3</v>
      </c>
      <c r="F2354" s="13">
        <v>0.10051</v>
      </c>
      <c r="K2354">
        <f t="shared" si="88"/>
        <v>7.4900000000000036E-3</v>
      </c>
      <c r="Q2354">
        <f t="shared" si="89"/>
        <v>0.11827172588832488</v>
      </c>
    </row>
    <row r="2355" spans="2:17">
      <c r="B2355" s="13">
        <v>1.745E-3</v>
      </c>
      <c r="F2355" s="13">
        <v>0.100497</v>
      </c>
      <c r="K2355">
        <f t="shared" si="88"/>
        <v>7.5030000000000027E-3</v>
      </c>
      <c r="Q2355">
        <f t="shared" si="89"/>
        <v>0.11828472588832488</v>
      </c>
    </row>
    <row r="2356" spans="2:17">
      <c r="B2356" s="13">
        <v>1.836E-3</v>
      </c>
      <c r="F2356" s="13">
        <v>0.100482</v>
      </c>
      <c r="K2356">
        <f t="shared" si="88"/>
        <v>7.5180000000000038E-3</v>
      </c>
      <c r="Q2356">
        <f t="shared" si="89"/>
        <v>0.11829972588832488</v>
      </c>
    </row>
    <row r="2357" spans="2:17">
      <c r="B2357" s="13">
        <v>1.9269999999999999E-3</v>
      </c>
      <c r="F2357" s="13">
        <v>0.100467</v>
      </c>
      <c r="K2357">
        <f t="shared" si="88"/>
        <v>7.533000000000005E-3</v>
      </c>
      <c r="Q2357">
        <f t="shared" si="89"/>
        <v>0.11831472588832488</v>
      </c>
    </row>
    <row r="2358" spans="2:17">
      <c r="B2358" s="13">
        <v>2.019E-3</v>
      </c>
      <c r="F2358" s="13">
        <v>0.100451</v>
      </c>
      <c r="K2358">
        <f t="shared" si="88"/>
        <v>7.5490000000000071E-3</v>
      </c>
      <c r="Q2358">
        <f t="shared" si="89"/>
        <v>0.11833072588832488</v>
      </c>
    </row>
    <row r="2359" spans="2:17">
      <c r="B2359" s="13">
        <v>2.1099999999999999E-3</v>
      </c>
      <c r="F2359" s="13">
        <v>0.100435</v>
      </c>
      <c r="K2359">
        <f t="shared" si="88"/>
        <v>7.5650000000000092E-3</v>
      </c>
      <c r="Q2359">
        <f t="shared" si="89"/>
        <v>0.11834672588832489</v>
      </c>
    </row>
    <row r="2360" spans="2:17">
      <c r="B2360" s="13">
        <v>2.2009999999999998E-3</v>
      </c>
      <c r="F2360" s="13">
        <v>0.10041700000000001</v>
      </c>
      <c r="K2360">
        <f t="shared" si="88"/>
        <v>7.5829999999999995E-3</v>
      </c>
      <c r="Q2360">
        <f t="shared" si="89"/>
        <v>0.11836472588832488</v>
      </c>
    </row>
    <row r="2361" spans="2:17">
      <c r="B2361" s="13">
        <v>2.2929999999999999E-3</v>
      </c>
      <c r="F2361" s="13">
        <v>0.100399</v>
      </c>
      <c r="K2361">
        <f t="shared" si="88"/>
        <v>7.6010000000000036E-3</v>
      </c>
      <c r="Q2361">
        <f t="shared" si="89"/>
        <v>0.11838272588832488</v>
      </c>
    </row>
    <row r="2362" spans="2:17">
      <c r="B2362" s="13">
        <v>2.385E-3</v>
      </c>
      <c r="F2362" s="13">
        <v>0.10038</v>
      </c>
      <c r="K2362">
        <f t="shared" si="88"/>
        <v>7.6200000000000087E-3</v>
      </c>
      <c r="Q2362">
        <f t="shared" si="89"/>
        <v>0.11840172588832489</v>
      </c>
    </row>
    <row r="2363" spans="2:17">
      <c r="B2363" s="13">
        <v>2.4759999999999999E-3</v>
      </c>
      <c r="F2363" s="13">
        <v>0.10036100000000001</v>
      </c>
      <c r="K2363">
        <f t="shared" si="88"/>
        <v>7.639E-3</v>
      </c>
      <c r="Q2363">
        <f t="shared" si="89"/>
        <v>0.11842072588832488</v>
      </c>
    </row>
    <row r="2364" spans="2:17">
      <c r="B2364" s="13">
        <v>2.568E-3</v>
      </c>
      <c r="F2364" s="13">
        <v>0.10034</v>
      </c>
      <c r="K2364">
        <f t="shared" si="88"/>
        <v>7.6600000000000071E-3</v>
      </c>
      <c r="Q2364">
        <f t="shared" si="89"/>
        <v>0.11844172588832488</v>
      </c>
    </row>
    <row r="2365" spans="2:17">
      <c r="B2365" s="13">
        <v>2.66E-3</v>
      </c>
      <c r="F2365" s="13">
        <v>0.10032000000000001</v>
      </c>
      <c r="K2365">
        <f t="shared" si="88"/>
        <v>7.6799999999999993E-3</v>
      </c>
      <c r="Q2365">
        <f t="shared" si="89"/>
        <v>0.11846172588832488</v>
      </c>
    </row>
    <row r="2366" spans="2:17">
      <c r="B2366" s="13">
        <v>2.7520000000000001E-3</v>
      </c>
      <c r="F2366" s="13">
        <v>0.100298</v>
      </c>
      <c r="K2366">
        <f t="shared" si="88"/>
        <v>7.7020000000000075E-3</v>
      </c>
      <c r="Q2366">
        <f t="shared" si="89"/>
        <v>0.11848372588832488</v>
      </c>
    </row>
    <row r="2367" spans="2:17">
      <c r="B2367" s="13">
        <v>2.8449999999999999E-3</v>
      </c>
      <c r="F2367" s="13">
        <v>0.10027700000000001</v>
      </c>
      <c r="K2367">
        <f t="shared" si="88"/>
        <v>7.7230000000000007E-3</v>
      </c>
      <c r="Q2367">
        <f t="shared" si="89"/>
        <v>0.11850472588832488</v>
      </c>
    </row>
    <row r="2368" spans="2:17">
      <c r="B2368" s="13">
        <v>2.9369999999999999E-3</v>
      </c>
      <c r="F2368" s="13">
        <v>0.100254</v>
      </c>
      <c r="K2368">
        <f t="shared" si="88"/>
        <v>7.7460000000000098E-3</v>
      </c>
      <c r="Q2368">
        <f t="shared" si="89"/>
        <v>0.11852772588832489</v>
      </c>
    </row>
    <row r="2369" spans="2:17">
      <c r="B2369" s="13">
        <v>3.029E-3</v>
      </c>
      <c r="F2369" s="13">
        <v>0.100232</v>
      </c>
      <c r="K2369">
        <f t="shared" si="88"/>
        <v>7.7680000000000041E-3</v>
      </c>
      <c r="Q2369">
        <f t="shared" si="89"/>
        <v>0.11854972588832488</v>
      </c>
    </row>
    <row r="2370" spans="2:17">
      <c r="B2370" s="13">
        <v>3.1220000000000002E-3</v>
      </c>
      <c r="F2370" s="13">
        <v>0.10020800000000001</v>
      </c>
      <c r="K2370">
        <f t="shared" si="88"/>
        <v>7.7920000000000003E-3</v>
      </c>
      <c r="Q2370">
        <f t="shared" si="89"/>
        <v>0.11857372588832488</v>
      </c>
    </row>
    <row r="2371" spans="2:17">
      <c r="B2371" s="13">
        <v>3.215E-3</v>
      </c>
      <c r="F2371" s="13">
        <v>0.100185</v>
      </c>
      <c r="K2371">
        <f t="shared" si="88"/>
        <v>7.8150000000000094E-3</v>
      </c>
      <c r="Q2371">
        <f t="shared" si="89"/>
        <v>0.11859672588832489</v>
      </c>
    </row>
    <row r="2372" spans="2:17">
      <c r="B2372" s="13">
        <v>3.3080000000000002E-3</v>
      </c>
      <c r="F2372" s="13">
        <v>0.100161</v>
      </c>
      <c r="K2372">
        <f t="shared" si="88"/>
        <v>7.8390000000000057E-3</v>
      </c>
      <c r="Q2372">
        <f t="shared" si="89"/>
        <v>0.11862072588832488</v>
      </c>
    </row>
    <row r="2373" spans="2:17">
      <c r="B2373" s="13">
        <v>3.4009999999999999E-3</v>
      </c>
      <c r="F2373" s="13">
        <v>0.100137</v>
      </c>
      <c r="K2373">
        <f t="shared" si="88"/>
        <v>7.8630000000000019E-3</v>
      </c>
      <c r="Q2373">
        <f t="shared" si="89"/>
        <v>0.11864472588832488</v>
      </c>
    </row>
    <row r="2374" spans="2:17">
      <c r="B2374" s="13">
        <v>3.4940000000000001E-3</v>
      </c>
      <c r="F2374" s="13">
        <v>0.10011299999999999</v>
      </c>
      <c r="K2374">
        <f t="shared" si="88"/>
        <v>7.8870000000000121E-3</v>
      </c>
      <c r="Q2374">
        <f t="shared" si="89"/>
        <v>0.11866872588832489</v>
      </c>
    </row>
    <row r="2375" spans="2:17">
      <c r="B2375" s="13">
        <v>3.5869999999999999E-3</v>
      </c>
      <c r="F2375" s="13">
        <v>0.100088</v>
      </c>
      <c r="K2375">
        <f t="shared" si="88"/>
        <v>7.9120000000000093E-3</v>
      </c>
      <c r="Q2375">
        <f t="shared" si="89"/>
        <v>0.11869372588832489</v>
      </c>
    </row>
    <row r="2376" spans="2:17">
      <c r="B2376" s="13">
        <v>3.6809999999999998E-3</v>
      </c>
      <c r="F2376" s="13">
        <v>0.100064</v>
      </c>
      <c r="K2376">
        <f t="shared" ref="K2376:K2439" si="90">$K$458-F2376+$K$457</f>
        <v>7.9360000000000055E-3</v>
      </c>
      <c r="Q2376">
        <f t="shared" si="89"/>
        <v>0.11871772588832488</v>
      </c>
    </row>
    <row r="2377" spans="2:17">
      <c r="B2377" s="13">
        <v>3.7750000000000001E-3</v>
      </c>
      <c r="F2377" s="13">
        <v>0.100039</v>
      </c>
      <c r="K2377">
        <f t="shared" si="90"/>
        <v>7.9610000000000028E-3</v>
      </c>
      <c r="Q2377">
        <f t="shared" ref="Q2377:Q2440" si="91">$Q$458-F2377+$Q$457</f>
        <v>0.11874272588832488</v>
      </c>
    </row>
    <row r="2378" spans="2:17">
      <c r="B2378" s="13">
        <v>3.8679999999999999E-3</v>
      </c>
      <c r="F2378" s="13">
        <v>0.10001400000000001</v>
      </c>
      <c r="K2378">
        <f t="shared" si="90"/>
        <v>7.986E-3</v>
      </c>
      <c r="Q2378">
        <f t="shared" si="91"/>
        <v>0.11876772588832488</v>
      </c>
    </row>
    <row r="2379" spans="2:17">
      <c r="B2379" s="13">
        <v>3.9620000000000002E-3</v>
      </c>
      <c r="F2379" s="13">
        <v>9.9989999999999996E-2</v>
      </c>
      <c r="K2379">
        <f t="shared" si="90"/>
        <v>8.0100000000000102E-3</v>
      </c>
      <c r="Q2379">
        <f t="shared" si="91"/>
        <v>0.11879172588832489</v>
      </c>
    </row>
    <row r="2380" spans="2:17">
      <c r="B2380" s="13">
        <v>4.0569999999999998E-3</v>
      </c>
      <c r="F2380" s="13">
        <v>9.9964999999999998E-2</v>
      </c>
      <c r="K2380">
        <f t="shared" si="90"/>
        <v>8.0350000000000074E-3</v>
      </c>
      <c r="Q2380">
        <f t="shared" si="91"/>
        <v>0.11881672588832488</v>
      </c>
    </row>
    <row r="2381" spans="2:17">
      <c r="B2381" s="13">
        <v>4.1510000000000002E-3</v>
      </c>
      <c r="F2381" s="13">
        <v>9.9940000000000001E-2</v>
      </c>
      <c r="K2381">
        <f t="shared" si="90"/>
        <v>8.0600000000000047E-3</v>
      </c>
      <c r="Q2381">
        <f t="shared" si="91"/>
        <v>0.11884172588832488</v>
      </c>
    </row>
    <row r="2382" spans="2:17">
      <c r="B2382" s="13">
        <v>4.2459999999999998E-3</v>
      </c>
      <c r="F2382" s="13">
        <v>9.9915000000000004E-2</v>
      </c>
      <c r="K2382">
        <f t="shared" si="90"/>
        <v>8.0850000000000019E-3</v>
      </c>
      <c r="Q2382">
        <f t="shared" si="91"/>
        <v>0.11886672588832488</v>
      </c>
    </row>
    <row r="2383" spans="2:17">
      <c r="B2383" s="13">
        <v>4.3400000000000001E-3</v>
      </c>
      <c r="F2383" s="13">
        <v>9.9890999999999994E-2</v>
      </c>
      <c r="K2383">
        <f t="shared" si="90"/>
        <v>8.109000000000012E-3</v>
      </c>
      <c r="Q2383">
        <f t="shared" si="91"/>
        <v>0.11889072588832489</v>
      </c>
    </row>
    <row r="2384" spans="2:17">
      <c r="B2384" s="13">
        <v>4.4349999999999997E-3</v>
      </c>
      <c r="F2384" s="13">
        <v>9.9866999999999997E-2</v>
      </c>
      <c r="K2384">
        <f t="shared" si="90"/>
        <v>8.1330000000000083E-3</v>
      </c>
      <c r="Q2384">
        <f t="shared" si="91"/>
        <v>0.11891472588832488</v>
      </c>
    </row>
    <row r="2385" spans="2:17">
      <c r="B2385" s="13">
        <v>4.5300000000000002E-3</v>
      </c>
      <c r="F2385" s="13">
        <v>9.9842E-2</v>
      </c>
      <c r="K2385">
        <f t="shared" si="90"/>
        <v>8.1580000000000055E-3</v>
      </c>
      <c r="Q2385">
        <f t="shared" si="91"/>
        <v>0.11893972588832488</v>
      </c>
    </row>
    <row r="2386" spans="2:17">
      <c r="B2386" s="13">
        <v>4.6259999999999999E-3</v>
      </c>
      <c r="F2386" s="13">
        <v>9.9819000000000005E-2</v>
      </c>
      <c r="K2386">
        <f t="shared" si="90"/>
        <v>8.1810000000000008E-3</v>
      </c>
      <c r="Q2386">
        <f t="shared" si="91"/>
        <v>0.11896272588832488</v>
      </c>
    </row>
    <row r="2387" spans="2:17">
      <c r="B2387" s="13">
        <v>4.7210000000000004E-3</v>
      </c>
      <c r="F2387" s="13">
        <v>9.9794999999999995E-2</v>
      </c>
      <c r="K2387">
        <f t="shared" si="90"/>
        <v>8.2050000000000109E-3</v>
      </c>
      <c r="Q2387">
        <f t="shared" si="91"/>
        <v>0.11898672588832489</v>
      </c>
    </row>
    <row r="2388" spans="2:17">
      <c r="B2388" s="13">
        <v>4.8170000000000001E-3</v>
      </c>
      <c r="F2388" s="13">
        <v>9.9772E-2</v>
      </c>
      <c r="K2388">
        <f t="shared" si="90"/>
        <v>8.2280000000000061E-3</v>
      </c>
      <c r="Q2388">
        <f t="shared" si="91"/>
        <v>0.11900972588832488</v>
      </c>
    </row>
    <row r="2389" spans="2:17">
      <c r="B2389" s="13">
        <v>4.9129999999999998E-3</v>
      </c>
      <c r="F2389" s="13">
        <v>9.9749000000000004E-2</v>
      </c>
      <c r="K2389">
        <f t="shared" si="90"/>
        <v>8.2510000000000014E-3</v>
      </c>
      <c r="Q2389">
        <f t="shared" si="91"/>
        <v>0.11903272588832488</v>
      </c>
    </row>
    <row r="2390" spans="2:17">
      <c r="B2390" s="13">
        <v>5.0090000000000004E-3</v>
      </c>
      <c r="F2390" s="13">
        <v>9.9726999999999996E-2</v>
      </c>
      <c r="K2390">
        <f t="shared" si="90"/>
        <v>8.2730000000000095E-3</v>
      </c>
      <c r="Q2390">
        <f t="shared" si="91"/>
        <v>0.11905472588832489</v>
      </c>
    </row>
    <row r="2391" spans="2:17">
      <c r="B2391" s="13">
        <v>5.1060000000000003E-3</v>
      </c>
      <c r="F2391" s="13">
        <v>9.9705000000000002E-2</v>
      </c>
      <c r="K2391">
        <f t="shared" si="90"/>
        <v>8.2950000000000038E-3</v>
      </c>
      <c r="Q2391">
        <f t="shared" si="91"/>
        <v>0.11907672588832488</v>
      </c>
    </row>
    <row r="2392" spans="2:17">
      <c r="B2392" s="13">
        <v>5.202E-3</v>
      </c>
      <c r="F2392" s="13">
        <v>9.9682999999999994E-2</v>
      </c>
      <c r="K2392">
        <f t="shared" si="90"/>
        <v>8.3170000000000119E-3</v>
      </c>
      <c r="Q2392">
        <f t="shared" si="91"/>
        <v>0.11909872588832489</v>
      </c>
    </row>
    <row r="2393" spans="2:17">
      <c r="B2393" s="13">
        <v>5.2989999999999999E-3</v>
      </c>
      <c r="F2393" s="13">
        <v>9.9663000000000002E-2</v>
      </c>
      <c r="K2393">
        <f t="shared" si="90"/>
        <v>8.3370000000000041E-3</v>
      </c>
      <c r="Q2393">
        <f t="shared" si="91"/>
        <v>0.11911872588832488</v>
      </c>
    </row>
    <row r="2394" spans="2:17">
      <c r="B2394" s="13">
        <v>5.3959999999999998E-3</v>
      </c>
      <c r="F2394" s="13">
        <v>9.9641999999999994E-2</v>
      </c>
      <c r="K2394">
        <f t="shared" si="90"/>
        <v>8.3580000000000113E-3</v>
      </c>
      <c r="Q2394">
        <f t="shared" si="91"/>
        <v>0.11913972588832489</v>
      </c>
    </row>
    <row r="2395" spans="2:17">
      <c r="B2395" s="13">
        <v>5.4939999999999998E-3</v>
      </c>
      <c r="F2395" s="13">
        <v>9.9623000000000003E-2</v>
      </c>
      <c r="K2395">
        <f t="shared" si="90"/>
        <v>8.3770000000000025E-3</v>
      </c>
      <c r="Q2395">
        <f t="shared" si="91"/>
        <v>0.11915872588832488</v>
      </c>
    </row>
    <row r="2396" spans="2:17">
      <c r="B2396" s="13">
        <v>5.5909999999999996E-3</v>
      </c>
      <c r="F2396" s="13">
        <v>9.9603999999999998E-2</v>
      </c>
      <c r="K2396">
        <f t="shared" si="90"/>
        <v>8.3960000000000076E-3</v>
      </c>
      <c r="Q2396">
        <f t="shared" si="91"/>
        <v>0.11917772588832488</v>
      </c>
    </row>
    <row r="2397" spans="2:17">
      <c r="B2397" s="13">
        <v>5.6889999999999996E-3</v>
      </c>
      <c r="F2397" s="13">
        <v>9.9585000000000007E-2</v>
      </c>
      <c r="K2397">
        <f t="shared" si="90"/>
        <v>8.4149999999999989E-3</v>
      </c>
      <c r="Q2397">
        <f t="shared" si="91"/>
        <v>0.11919672588832488</v>
      </c>
    </row>
    <row r="2398" spans="2:17">
      <c r="B2398" s="13">
        <v>5.7869999999999996E-3</v>
      </c>
      <c r="F2398" s="13">
        <v>9.9567000000000003E-2</v>
      </c>
      <c r="K2398">
        <f t="shared" si="90"/>
        <v>8.433000000000003E-3</v>
      </c>
      <c r="Q2398">
        <f t="shared" si="91"/>
        <v>0.11921472588832488</v>
      </c>
    </row>
    <row r="2399" spans="2:17">
      <c r="B2399" s="13">
        <v>5.8849999999999996E-3</v>
      </c>
      <c r="F2399" s="13">
        <v>9.955E-2</v>
      </c>
      <c r="K2399">
        <f t="shared" si="90"/>
        <v>8.4500000000000061E-3</v>
      </c>
      <c r="Q2399">
        <f t="shared" si="91"/>
        <v>0.11923172588832488</v>
      </c>
    </row>
    <row r="2400" spans="2:17">
      <c r="B2400" s="13">
        <v>5.9839999999999997E-3</v>
      </c>
      <c r="F2400" s="13">
        <v>9.9533999999999997E-2</v>
      </c>
      <c r="K2400">
        <f t="shared" si="90"/>
        <v>8.4660000000000082E-3</v>
      </c>
      <c r="Q2400">
        <f t="shared" si="91"/>
        <v>0.11924772588832488</v>
      </c>
    </row>
    <row r="2401" spans="2:17">
      <c r="B2401" s="13">
        <v>6.0829999999999999E-3</v>
      </c>
      <c r="F2401" s="13">
        <v>9.9518999999999996E-2</v>
      </c>
      <c r="K2401">
        <f t="shared" si="90"/>
        <v>8.4810000000000094E-3</v>
      </c>
      <c r="Q2401">
        <f t="shared" si="91"/>
        <v>0.11926272588832489</v>
      </c>
    </row>
    <row r="2402" spans="2:17">
      <c r="B2402" s="13">
        <v>6.182E-3</v>
      </c>
      <c r="F2402" s="13">
        <v>9.9503999999999995E-2</v>
      </c>
      <c r="K2402">
        <f t="shared" si="90"/>
        <v>8.4960000000000105E-3</v>
      </c>
      <c r="Q2402">
        <f t="shared" si="91"/>
        <v>0.11927772588832489</v>
      </c>
    </row>
    <row r="2403" spans="2:17">
      <c r="B2403" s="13">
        <v>6.2810000000000001E-3</v>
      </c>
      <c r="F2403" s="13">
        <v>9.9489999999999995E-2</v>
      </c>
      <c r="K2403">
        <f t="shared" si="90"/>
        <v>8.5100000000000106E-3</v>
      </c>
      <c r="Q2403">
        <f t="shared" si="91"/>
        <v>0.11929172588832489</v>
      </c>
    </row>
    <row r="2404" spans="2:17">
      <c r="B2404" s="13">
        <v>6.3810000000000004E-3</v>
      </c>
      <c r="F2404" s="13">
        <v>9.9476999999999996E-2</v>
      </c>
      <c r="K2404">
        <f t="shared" si="90"/>
        <v>8.5230000000000097E-3</v>
      </c>
      <c r="Q2404">
        <f t="shared" si="91"/>
        <v>0.11930472588832489</v>
      </c>
    </row>
    <row r="2405" spans="2:17">
      <c r="B2405" s="13">
        <v>6.4809999999999998E-3</v>
      </c>
      <c r="F2405" s="13">
        <v>9.9464999999999998E-2</v>
      </c>
      <c r="K2405">
        <f t="shared" si="90"/>
        <v>8.5350000000000079E-3</v>
      </c>
      <c r="Q2405">
        <f t="shared" si="91"/>
        <v>0.11931672588832488</v>
      </c>
    </row>
    <row r="2406" spans="2:17">
      <c r="B2406" s="13">
        <v>6.581E-3</v>
      </c>
      <c r="F2406" s="13">
        <v>9.9454000000000001E-2</v>
      </c>
      <c r="K2406">
        <f t="shared" si="90"/>
        <v>8.546000000000005E-3</v>
      </c>
      <c r="Q2406">
        <f t="shared" si="91"/>
        <v>0.11932772588832488</v>
      </c>
    </row>
    <row r="2407" spans="2:17">
      <c r="B2407" s="13">
        <v>6.6819999999999996E-3</v>
      </c>
      <c r="F2407" s="13">
        <v>9.9444000000000005E-2</v>
      </c>
      <c r="K2407">
        <f t="shared" si="90"/>
        <v>8.5560000000000011E-3</v>
      </c>
      <c r="Q2407">
        <f t="shared" si="91"/>
        <v>0.11933772588832488</v>
      </c>
    </row>
    <row r="2408" spans="2:17">
      <c r="B2408" s="13">
        <v>6.7819999999999998E-3</v>
      </c>
      <c r="F2408" s="13">
        <v>9.9433999999999995E-2</v>
      </c>
      <c r="K2408">
        <f t="shared" si="90"/>
        <v>8.5660000000000111E-3</v>
      </c>
      <c r="Q2408">
        <f t="shared" si="91"/>
        <v>0.11934772588832489</v>
      </c>
    </row>
    <row r="2409" spans="2:17">
      <c r="B2409" s="13">
        <v>6.8830000000000002E-3</v>
      </c>
      <c r="F2409" s="13">
        <v>9.9426E-2</v>
      </c>
      <c r="K2409">
        <f t="shared" si="90"/>
        <v>8.5740000000000052E-3</v>
      </c>
      <c r="Q2409">
        <f t="shared" si="91"/>
        <v>0.11935572588832488</v>
      </c>
    </row>
    <row r="2410" spans="2:17">
      <c r="B2410" s="13">
        <v>6.9849999999999999E-3</v>
      </c>
      <c r="F2410" s="13">
        <v>9.9418000000000006E-2</v>
      </c>
      <c r="K2410">
        <f t="shared" si="90"/>
        <v>8.5819999999999994E-3</v>
      </c>
      <c r="Q2410">
        <f t="shared" si="91"/>
        <v>0.11936372588832488</v>
      </c>
    </row>
    <row r="2411" spans="2:17">
      <c r="B2411" s="13">
        <v>7.0860000000000003E-3</v>
      </c>
      <c r="F2411" s="13">
        <v>9.9412E-2</v>
      </c>
      <c r="K2411">
        <f t="shared" si="90"/>
        <v>8.5880000000000054E-3</v>
      </c>
      <c r="Q2411">
        <f t="shared" si="91"/>
        <v>0.11936972588832488</v>
      </c>
    </row>
    <row r="2412" spans="2:17">
      <c r="B2412" s="13">
        <v>7.1879999999999999E-3</v>
      </c>
      <c r="F2412" s="13">
        <v>9.9405999999999994E-2</v>
      </c>
      <c r="K2412">
        <f t="shared" si="90"/>
        <v>8.5940000000000114E-3</v>
      </c>
      <c r="Q2412">
        <f t="shared" si="91"/>
        <v>0.11937572588832489</v>
      </c>
    </row>
    <row r="2413" spans="2:17">
      <c r="B2413" s="13">
        <v>7.2899999999999996E-3</v>
      </c>
      <c r="F2413" s="13">
        <v>9.9401000000000003E-2</v>
      </c>
      <c r="K2413">
        <f t="shared" si="90"/>
        <v>8.5990000000000025E-3</v>
      </c>
      <c r="Q2413">
        <f t="shared" si="91"/>
        <v>0.11938072588832488</v>
      </c>
    </row>
    <row r="2414" spans="2:17">
      <c r="B2414" s="13">
        <v>7.3930000000000003E-3</v>
      </c>
      <c r="F2414" s="13">
        <v>9.9398E-2</v>
      </c>
      <c r="K2414">
        <f t="shared" si="90"/>
        <v>8.6020000000000055E-3</v>
      </c>
      <c r="Q2414">
        <f t="shared" si="91"/>
        <v>0.11938372588832488</v>
      </c>
    </row>
    <row r="2415" spans="2:17">
      <c r="B2415" s="13">
        <v>7.4960000000000001E-3</v>
      </c>
      <c r="F2415" s="13">
        <v>9.9394999999999997E-2</v>
      </c>
      <c r="K2415">
        <f t="shared" si="90"/>
        <v>8.6050000000000085E-3</v>
      </c>
      <c r="Q2415">
        <f t="shared" si="91"/>
        <v>0.11938672588832488</v>
      </c>
    </row>
    <row r="2416" spans="2:17">
      <c r="B2416" s="13">
        <v>7.5989999999999999E-3</v>
      </c>
      <c r="F2416" s="13">
        <v>9.9392999999999995E-2</v>
      </c>
      <c r="K2416">
        <f t="shared" si="90"/>
        <v>8.6070000000000105E-3</v>
      </c>
      <c r="Q2416">
        <f t="shared" si="91"/>
        <v>0.11938872588832489</v>
      </c>
    </row>
    <row r="2417" spans="2:17">
      <c r="B2417" s="13">
        <v>7.7019999999999996E-3</v>
      </c>
      <c r="F2417" s="13">
        <v>9.9392999999999995E-2</v>
      </c>
      <c r="K2417">
        <f t="shared" si="90"/>
        <v>8.6070000000000105E-3</v>
      </c>
      <c r="Q2417">
        <f t="shared" si="91"/>
        <v>0.11938872588832489</v>
      </c>
    </row>
    <row r="2418" spans="2:17">
      <c r="B2418" s="13">
        <v>7.8059999999999996E-3</v>
      </c>
      <c r="F2418" s="13">
        <v>9.9392999999999995E-2</v>
      </c>
      <c r="K2418">
        <f t="shared" si="90"/>
        <v>8.6070000000000105E-3</v>
      </c>
      <c r="Q2418">
        <f t="shared" si="91"/>
        <v>0.11938872588832489</v>
      </c>
    </row>
    <row r="2419" spans="2:17">
      <c r="B2419" s="13">
        <v>7.9100000000000004E-3</v>
      </c>
      <c r="F2419" s="13">
        <v>9.9393999999999996E-2</v>
      </c>
      <c r="K2419">
        <f t="shared" si="90"/>
        <v>8.6060000000000095E-3</v>
      </c>
      <c r="Q2419">
        <f t="shared" si="91"/>
        <v>0.11938772588832489</v>
      </c>
    </row>
    <row r="2420" spans="2:17">
      <c r="B2420" s="13">
        <v>8.0149999999999996E-3</v>
      </c>
      <c r="F2420" s="13">
        <v>9.9396999999999999E-2</v>
      </c>
      <c r="K2420">
        <f t="shared" si="90"/>
        <v>8.6030000000000065E-3</v>
      </c>
      <c r="Q2420">
        <f t="shared" si="91"/>
        <v>0.11938472588832488</v>
      </c>
    </row>
    <row r="2421" spans="2:17">
      <c r="B2421" s="13">
        <v>8.1189999999999995E-3</v>
      </c>
      <c r="F2421" s="13">
        <v>9.9400000000000002E-2</v>
      </c>
      <c r="K2421">
        <f t="shared" si="90"/>
        <v>8.6000000000000035E-3</v>
      </c>
      <c r="Q2421">
        <f t="shared" si="91"/>
        <v>0.11938172588832488</v>
      </c>
    </row>
    <row r="2422" spans="2:17">
      <c r="B2422" s="13">
        <v>8.2249999999999997E-3</v>
      </c>
      <c r="F2422" s="13">
        <v>9.9404000000000006E-2</v>
      </c>
      <c r="K2422">
        <f t="shared" si="90"/>
        <v>8.5959999999999995E-3</v>
      </c>
      <c r="Q2422">
        <f t="shared" si="91"/>
        <v>0.11937772588832488</v>
      </c>
    </row>
    <row r="2423" spans="2:17">
      <c r="B2423" s="13">
        <v>8.3300000000000006E-3</v>
      </c>
      <c r="F2423" s="13">
        <v>9.9408999999999997E-2</v>
      </c>
      <c r="K2423">
        <f t="shared" si="90"/>
        <v>8.5910000000000084E-3</v>
      </c>
      <c r="Q2423">
        <f t="shared" si="91"/>
        <v>0.11937272588832488</v>
      </c>
    </row>
    <row r="2424" spans="2:17">
      <c r="B2424" s="13">
        <v>8.4360000000000008E-3</v>
      </c>
      <c r="F2424" s="13">
        <v>9.9416000000000004E-2</v>
      </c>
      <c r="K2424">
        <f t="shared" si="90"/>
        <v>8.5840000000000014E-3</v>
      </c>
      <c r="Q2424">
        <f t="shared" si="91"/>
        <v>0.11936572588832488</v>
      </c>
    </row>
    <row r="2425" spans="2:17">
      <c r="B2425" s="13">
        <v>8.5419999999999992E-3</v>
      </c>
      <c r="F2425" s="13">
        <v>9.9422999999999997E-2</v>
      </c>
      <c r="K2425">
        <f t="shared" si="90"/>
        <v>8.5770000000000082E-3</v>
      </c>
      <c r="Q2425">
        <f t="shared" si="91"/>
        <v>0.11935872588832488</v>
      </c>
    </row>
    <row r="2426" spans="2:17">
      <c r="B2426" s="13">
        <v>8.6479999999999994E-3</v>
      </c>
      <c r="F2426" s="13">
        <v>9.9431000000000005E-2</v>
      </c>
      <c r="K2426">
        <f t="shared" si="90"/>
        <v>8.5690000000000002E-3</v>
      </c>
      <c r="Q2426">
        <f t="shared" si="91"/>
        <v>0.11935072588832488</v>
      </c>
    </row>
    <row r="2427" spans="2:17">
      <c r="B2427" s="13">
        <v>8.7550000000000006E-3</v>
      </c>
      <c r="F2427" s="13">
        <v>9.9440000000000001E-2</v>
      </c>
      <c r="K2427">
        <f t="shared" si="90"/>
        <v>8.5600000000000051E-3</v>
      </c>
      <c r="Q2427">
        <f t="shared" si="91"/>
        <v>0.11934172588832488</v>
      </c>
    </row>
    <row r="2428" spans="2:17">
      <c r="B2428" s="13">
        <v>8.8620000000000001E-3</v>
      </c>
      <c r="F2428" s="13">
        <v>9.9448999999999996E-2</v>
      </c>
      <c r="K2428">
        <f t="shared" si="90"/>
        <v>8.55100000000001E-3</v>
      </c>
      <c r="Q2428">
        <f t="shared" si="91"/>
        <v>0.11933272588832489</v>
      </c>
    </row>
    <row r="2429" spans="2:17">
      <c r="B2429" s="13">
        <v>8.9700000000000005E-3</v>
      </c>
      <c r="F2429" s="13">
        <v>9.9460000000000007E-2</v>
      </c>
      <c r="K2429">
        <f t="shared" si="90"/>
        <v>8.539999999999999E-3</v>
      </c>
      <c r="Q2429">
        <f t="shared" si="91"/>
        <v>0.11932172588832488</v>
      </c>
    </row>
    <row r="2430" spans="2:17">
      <c r="B2430" s="13">
        <v>9.0779999999999993E-3</v>
      </c>
      <c r="F2430" s="13">
        <v>9.9472000000000005E-2</v>
      </c>
      <c r="K2430">
        <f t="shared" si="90"/>
        <v>8.5280000000000009E-3</v>
      </c>
      <c r="Q2430">
        <f t="shared" si="91"/>
        <v>0.11930972588832488</v>
      </c>
    </row>
    <row r="2431" spans="2:17">
      <c r="B2431" s="13">
        <v>9.1859999999999997E-3</v>
      </c>
      <c r="F2431" s="13">
        <v>9.9484000000000003E-2</v>
      </c>
      <c r="K2431">
        <f t="shared" si="90"/>
        <v>8.5160000000000027E-3</v>
      </c>
      <c r="Q2431">
        <f t="shared" si="91"/>
        <v>0.11929772588832488</v>
      </c>
    </row>
    <row r="2432" spans="2:17">
      <c r="B2432" s="13">
        <v>9.2940000000000002E-3</v>
      </c>
      <c r="F2432" s="13">
        <v>9.9498000000000003E-2</v>
      </c>
      <c r="K2432">
        <f t="shared" si="90"/>
        <v>8.5020000000000026E-3</v>
      </c>
      <c r="Q2432">
        <f t="shared" si="91"/>
        <v>0.11928372588832488</v>
      </c>
    </row>
    <row r="2433" spans="2:17">
      <c r="B2433" s="13">
        <v>9.4029999999999999E-3</v>
      </c>
      <c r="F2433" s="13">
        <v>9.9512000000000003E-2</v>
      </c>
      <c r="K2433">
        <f t="shared" si="90"/>
        <v>8.4880000000000025E-3</v>
      </c>
      <c r="Q2433">
        <f t="shared" si="91"/>
        <v>0.11926972588832488</v>
      </c>
    </row>
    <row r="2434" spans="2:17">
      <c r="B2434" s="13">
        <v>9.5130000000000006E-3</v>
      </c>
      <c r="F2434" s="13">
        <v>9.9526000000000003E-2</v>
      </c>
      <c r="K2434">
        <f t="shared" si="90"/>
        <v>8.4740000000000024E-3</v>
      </c>
      <c r="Q2434">
        <f t="shared" si="91"/>
        <v>0.11925572588832488</v>
      </c>
    </row>
    <row r="2435" spans="2:17">
      <c r="B2435" s="13">
        <v>9.6220000000000003E-3</v>
      </c>
      <c r="F2435" s="13">
        <v>9.9542000000000005E-2</v>
      </c>
      <c r="K2435">
        <f t="shared" si="90"/>
        <v>8.4580000000000002E-3</v>
      </c>
      <c r="Q2435">
        <f t="shared" si="91"/>
        <v>0.11923972588832488</v>
      </c>
    </row>
    <row r="2436" spans="2:17">
      <c r="B2436" s="13">
        <v>9.7319999999999993E-3</v>
      </c>
      <c r="F2436" s="13">
        <v>9.9557999999999994E-2</v>
      </c>
      <c r="K2436">
        <f t="shared" si="90"/>
        <v>8.442000000000012E-3</v>
      </c>
      <c r="Q2436">
        <f t="shared" si="91"/>
        <v>0.11922372588832489</v>
      </c>
    </row>
    <row r="2437" spans="2:17">
      <c r="B2437" s="13">
        <v>9.8429999999999993E-3</v>
      </c>
      <c r="F2437" s="13">
        <v>9.9574999999999997E-2</v>
      </c>
      <c r="K2437">
        <f t="shared" si="90"/>
        <v>8.4250000000000089E-3</v>
      </c>
      <c r="Q2437">
        <f t="shared" si="91"/>
        <v>0.11920672588832489</v>
      </c>
    </row>
    <row r="2438" spans="2:17">
      <c r="B2438" s="13">
        <v>9.9539999999999993E-3</v>
      </c>
      <c r="F2438" s="13">
        <v>9.9593000000000001E-2</v>
      </c>
      <c r="K2438">
        <f t="shared" si="90"/>
        <v>8.4070000000000047E-3</v>
      </c>
      <c r="Q2438">
        <f t="shared" si="91"/>
        <v>0.11918872588832488</v>
      </c>
    </row>
    <row r="2439" spans="2:17">
      <c r="B2439" s="13">
        <v>1.0064999999999999E-2</v>
      </c>
      <c r="F2439" s="13">
        <v>9.9611000000000005E-2</v>
      </c>
      <c r="K2439">
        <f t="shared" si="90"/>
        <v>8.3890000000000006E-3</v>
      </c>
      <c r="Q2439">
        <f t="shared" si="91"/>
        <v>0.11917072588832488</v>
      </c>
    </row>
    <row r="2440" spans="2:17">
      <c r="B2440" s="13">
        <v>1.0175999999999999E-2</v>
      </c>
      <c r="F2440" s="13">
        <v>9.9629999999999996E-2</v>
      </c>
      <c r="K2440">
        <f t="shared" ref="K2440:K2503" si="92">$K$458-F2440+$K$457</f>
        <v>8.3700000000000094E-3</v>
      </c>
      <c r="Q2440">
        <f t="shared" si="91"/>
        <v>0.11915172588832489</v>
      </c>
    </row>
    <row r="2441" spans="2:17">
      <c r="B2441" s="13">
        <v>1.0288E-2</v>
      </c>
      <c r="F2441" s="13">
        <v>9.9650000000000002E-2</v>
      </c>
      <c r="K2441">
        <f t="shared" si="92"/>
        <v>8.3500000000000033E-3</v>
      </c>
      <c r="Q2441">
        <f t="shared" ref="Q2441:Q2504" si="93">$Q$458-F2441+$Q$457</f>
        <v>0.11913172588832488</v>
      </c>
    </row>
    <row r="2442" spans="2:17">
      <c r="B2442" s="13">
        <v>1.0401000000000001E-2</v>
      </c>
      <c r="F2442" s="13">
        <v>9.9669999999999995E-2</v>
      </c>
      <c r="K2442">
        <f t="shared" si="92"/>
        <v>8.330000000000011E-3</v>
      </c>
      <c r="Q2442">
        <f t="shared" si="93"/>
        <v>0.11911172588832489</v>
      </c>
    </row>
    <row r="2443" spans="2:17">
      <c r="B2443" s="13">
        <v>1.0513E-2</v>
      </c>
      <c r="F2443" s="13">
        <v>9.9690000000000001E-2</v>
      </c>
      <c r="K2443">
        <f t="shared" si="92"/>
        <v>8.3100000000000049E-3</v>
      </c>
      <c r="Q2443">
        <f t="shared" si="93"/>
        <v>0.11909172588832488</v>
      </c>
    </row>
    <row r="2444" spans="2:17">
      <c r="B2444" s="13">
        <v>1.0626E-2</v>
      </c>
      <c r="F2444" s="13">
        <v>9.9710999999999994E-2</v>
      </c>
      <c r="K2444">
        <f t="shared" si="92"/>
        <v>8.2890000000000116E-3</v>
      </c>
      <c r="Q2444">
        <f t="shared" si="93"/>
        <v>0.11907072588832489</v>
      </c>
    </row>
    <row r="2445" spans="2:17">
      <c r="B2445" s="13">
        <v>1.074E-2</v>
      </c>
      <c r="F2445" s="13">
        <v>9.9733000000000002E-2</v>
      </c>
      <c r="K2445">
        <f t="shared" si="92"/>
        <v>8.2670000000000035E-3</v>
      </c>
      <c r="Q2445">
        <f t="shared" si="93"/>
        <v>0.11904872588832488</v>
      </c>
    </row>
    <row r="2446" spans="2:17">
      <c r="B2446" s="13">
        <v>1.0854000000000001E-2</v>
      </c>
      <c r="F2446" s="13">
        <v>9.9754999999999996E-2</v>
      </c>
      <c r="K2446">
        <f t="shared" si="92"/>
        <v>8.2450000000000093E-3</v>
      </c>
      <c r="Q2446">
        <f t="shared" si="93"/>
        <v>0.11902672588832489</v>
      </c>
    </row>
    <row r="2447" spans="2:17">
      <c r="B2447" s="13">
        <v>1.0968E-2</v>
      </c>
      <c r="F2447" s="13">
        <v>9.9777000000000005E-2</v>
      </c>
      <c r="K2447">
        <f t="shared" si="92"/>
        <v>8.2230000000000011E-3</v>
      </c>
      <c r="Q2447">
        <f t="shared" si="93"/>
        <v>0.11900472588832488</v>
      </c>
    </row>
    <row r="2448" spans="2:17">
      <c r="B2448" s="13">
        <v>1.1083000000000001E-2</v>
      </c>
      <c r="F2448" s="13">
        <v>9.98E-2</v>
      </c>
      <c r="K2448">
        <f t="shared" si="92"/>
        <v>8.2000000000000059E-3</v>
      </c>
      <c r="Q2448">
        <f t="shared" si="93"/>
        <v>0.11898172588832488</v>
      </c>
    </row>
    <row r="2449" spans="2:17">
      <c r="B2449" s="13">
        <v>1.1198E-2</v>
      </c>
      <c r="F2449" s="13">
        <v>9.9822999999999995E-2</v>
      </c>
      <c r="K2449">
        <f t="shared" si="92"/>
        <v>8.1770000000000106E-3</v>
      </c>
      <c r="Q2449">
        <f t="shared" si="93"/>
        <v>0.11895872588832489</v>
      </c>
    </row>
    <row r="2450" spans="2:17">
      <c r="B2450" s="13">
        <v>1.1313E-2</v>
      </c>
      <c r="F2450" s="13">
        <v>9.9846000000000004E-2</v>
      </c>
      <c r="K2450">
        <f t="shared" si="92"/>
        <v>8.1540000000000015E-3</v>
      </c>
      <c r="Q2450">
        <f t="shared" si="93"/>
        <v>0.11893572588832488</v>
      </c>
    </row>
    <row r="2451" spans="2:17">
      <c r="B2451" s="13">
        <v>1.1429E-2</v>
      </c>
      <c r="F2451" s="13">
        <v>9.9868999999999999E-2</v>
      </c>
      <c r="K2451">
        <f t="shared" si="92"/>
        <v>8.1310000000000063E-3</v>
      </c>
      <c r="Q2451">
        <f t="shared" si="93"/>
        <v>0.11891272588832488</v>
      </c>
    </row>
    <row r="2452" spans="2:17">
      <c r="B2452" s="13">
        <v>1.1545E-2</v>
      </c>
      <c r="F2452" s="13">
        <v>9.9892999999999996E-2</v>
      </c>
      <c r="K2452">
        <f t="shared" si="92"/>
        <v>8.10700000000001E-3</v>
      </c>
      <c r="Q2452">
        <f t="shared" si="93"/>
        <v>0.11888872588832489</v>
      </c>
    </row>
    <row r="2453" spans="2:17">
      <c r="B2453" s="13">
        <v>1.1662E-2</v>
      </c>
      <c r="F2453" s="13">
        <v>9.9917000000000006E-2</v>
      </c>
      <c r="K2453">
        <f t="shared" si="92"/>
        <v>8.0829999999999999E-3</v>
      </c>
      <c r="Q2453">
        <f t="shared" si="93"/>
        <v>0.11886472588832488</v>
      </c>
    </row>
    <row r="2454" spans="2:17">
      <c r="B2454" s="13">
        <v>1.1779E-2</v>
      </c>
      <c r="F2454" s="13">
        <v>9.9941000000000002E-2</v>
      </c>
      <c r="K2454">
        <f t="shared" si="92"/>
        <v>8.0590000000000037E-3</v>
      </c>
      <c r="Q2454">
        <f t="shared" si="93"/>
        <v>0.11884072588832488</v>
      </c>
    </row>
    <row r="2455" spans="2:17">
      <c r="B2455" s="13">
        <v>1.1896E-2</v>
      </c>
      <c r="F2455" s="13">
        <v>9.9964999999999998E-2</v>
      </c>
      <c r="K2455">
        <f t="shared" si="92"/>
        <v>8.0350000000000074E-3</v>
      </c>
      <c r="Q2455">
        <f t="shared" si="93"/>
        <v>0.11881672588832488</v>
      </c>
    </row>
    <row r="2456" spans="2:17">
      <c r="B2456" s="13">
        <v>1.2014E-2</v>
      </c>
      <c r="F2456" s="13">
        <v>9.9988999999999995E-2</v>
      </c>
      <c r="K2456">
        <f t="shared" si="92"/>
        <v>8.0110000000000112E-3</v>
      </c>
      <c r="Q2456">
        <f t="shared" si="93"/>
        <v>0.11879272588832489</v>
      </c>
    </row>
    <row r="2457" spans="2:17">
      <c r="B2457" s="13">
        <v>1.2133E-2</v>
      </c>
      <c r="F2457" s="13">
        <v>0.100013</v>
      </c>
      <c r="K2457">
        <f t="shared" si="92"/>
        <v>7.987000000000001E-3</v>
      </c>
      <c r="Q2457">
        <f t="shared" si="93"/>
        <v>0.11876872588832488</v>
      </c>
    </row>
    <row r="2458" spans="2:17">
      <c r="B2458" s="13">
        <v>1.2251E-2</v>
      </c>
      <c r="F2458" s="13">
        <v>0.100037</v>
      </c>
      <c r="K2458">
        <f t="shared" si="92"/>
        <v>7.9630000000000048E-3</v>
      </c>
      <c r="Q2458">
        <f t="shared" si="93"/>
        <v>0.11874472588832488</v>
      </c>
    </row>
    <row r="2459" spans="2:17">
      <c r="B2459" s="13">
        <v>1.2370000000000001E-2</v>
      </c>
      <c r="F2459" s="13">
        <v>0.100061</v>
      </c>
      <c r="K2459">
        <f t="shared" si="92"/>
        <v>7.9390000000000086E-3</v>
      </c>
      <c r="Q2459">
        <f t="shared" si="93"/>
        <v>0.11872072588832489</v>
      </c>
    </row>
    <row r="2460" spans="2:17">
      <c r="B2460" s="13">
        <v>1.2489999999999999E-2</v>
      </c>
      <c r="F2460" s="13">
        <v>0.10008499999999999</v>
      </c>
      <c r="K2460">
        <f t="shared" si="92"/>
        <v>7.9150000000000123E-3</v>
      </c>
      <c r="Q2460">
        <f t="shared" si="93"/>
        <v>0.11869672588832489</v>
      </c>
    </row>
    <row r="2461" spans="2:17">
      <c r="B2461" s="13">
        <v>1.261E-2</v>
      </c>
      <c r="F2461" s="13">
        <v>0.100109</v>
      </c>
      <c r="K2461">
        <f t="shared" si="92"/>
        <v>7.8910000000000022E-3</v>
      </c>
      <c r="Q2461">
        <f t="shared" si="93"/>
        <v>0.11867272588832488</v>
      </c>
    </row>
    <row r="2462" spans="2:17">
      <c r="B2462" s="13">
        <v>1.273E-2</v>
      </c>
      <c r="F2462" s="13">
        <v>0.100132</v>
      </c>
      <c r="K2462">
        <f t="shared" si="92"/>
        <v>7.8680000000000069E-3</v>
      </c>
      <c r="Q2462">
        <f t="shared" si="93"/>
        <v>0.11864972588832488</v>
      </c>
    </row>
    <row r="2463" spans="2:17">
      <c r="B2463" s="13">
        <v>1.2851E-2</v>
      </c>
      <c r="F2463" s="13">
        <v>0.100156</v>
      </c>
      <c r="K2463">
        <f t="shared" si="92"/>
        <v>7.8440000000000107E-3</v>
      </c>
      <c r="Q2463">
        <f t="shared" si="93"/>
        <v>0.11862572588832489</v>
      </c>
    </row>
    <row r="2464" spans="2:17">
      <c r="B2464" s="13">
        <v>1.2971999999999999E-2</v>
      </c>
      <c r="F2464" s="13">
        <v>0.100179</v>
      </c>
      <c r="K2464">
        <f t="shared" si="92"/>
        <v>7.8210000000000016E-3</v>
      </c>
      <c r="Q2464">
        <f t="shared" si="93"/>
        <v>0.11860272588832488</v>
      </c>
    </row>
    <row r="2465" spans="2:17">
      <c r="B2465" s="13">
        <v>1.3094E-2</v>
      </c>
      <c r="F2465" s="13">
        <v>0.100202</v>
      </c>
      <c r="K2465">
        <f t="shared" si="92"/>
        <v>7.7980000000000063E-3</v>
      </c>
      <c r="Q2465">
        <f t="shared" si="93"/>
        <v>0.11857972588832488</v>
      </c>
    </row>
    <row r="2466" spans="2:17">
      <c r="B2466" s="13">
        <v>1.3216E-2</v>
      </c>
      <c r="F2466" s="13">
        <v>0.10022399999999999</v>
      </c>
      <c r="K2466">
        <f t="shared" si="92"/>
        <v>7.7760000000000121E-3</v>
      </c>
      <c r="Q2466">
        <f t="shared" si="93"/>
        <v>0.11855772588832489</v>
      </c>
    </row>
    <row r="2467" spans="2:17">
      <c r="B2467" s="13">
        <v>1.3337999999999999E-2</v>
      </c>
      <c r="F2467" s="13">
        <v>0.100247</v>
      </c>
      <c r="K2467">
        <f t="shared" si="92"/>
        <v>7.7530000000000029E-3</v>
      </c>
      <c r="Q2467">
        <f t="shared" si="93"/>
        <v>0.11853472588832488</v>
      </c>
    </row>
    <row r="2468" spans="2:17">
      <c r="B2468" s="13">
        <v>1.3461000000000001E-2</v>
      </c>
      <c r="F2468" s="13">
        <v>0.100269</v>
      </c>
      <c r="K2468">
        <f t="shared" si="92"/>
        <v>7.7310000000000087E-3</v>
      </c>
      <c r="Q2468">
        <f t="shared" si="93"/>
        <v>0.11851272588832489</v>
      </c>
    </row>
    <row r="2469" spans="2:17">
      <c r="B2469" s="13">
        <v>1.3584000000000001E-2</v>
      </c>
      <c r="F2469" s="13">
        <v>0.10029</v>
      </c>
      <c r="K2469">
        <f t="shared" si="92"/>
        <v>7.7100000000000016E-3</v>
      </c>
      <c r="Q2469">
        <f t="shared" si="93"/>
        <v>0.11849172588832488</v>
      </c>
    </row>
    <row r="2470" spans="2:17">
      <c r="B2470" s="13">
        <v>1.3708E-2</v>
      </c>
      <c r="F2470" s="13">
        <v>0.100312</v>
      </c>
      <c r="K2470">
        <f t="shared" si="92"/>
        <v>7.6880000000000073E-3</v>
      </c>
      <c r="Q2470">
        <f t="shared" si="93"/>
        <v>0.11846972588832488</v>
      </c>
    </row>
    <row r="2471" spans="2:17">
      <c r="B2471" s="13">
        <v>1.3832000000000001E-2</v>
      </c>
      <c r="F2471" s="13">
        <v>0.100332</v>
      </c>
      <c r="K2471">
        <f t="shared" si="92"/>
        <v>7.6680000000000012E-3</v>
      </c>
      <c r="Q2471">
        <f t="shared" si="93"/>
        <v>0.11844972588832488</v>
      </c>
    </row>
    <row r="2472" spans="2:17">
      <c r="B2472" s="13">
        <v>1.3957000000000001E-2</v>
      </c>
      <c r="F2472" s="13">
        <v>0.100352</v>
      </c>
      <c r="K2472">
        <f t="shared" si="92"/>
        <v>7.648000000000009E-3</v>
      </c>
      <c r="Q2472">
        <f t="shared" si="93"/>
        <v>0.11842972588832489</v>
      </c>
    </row>
    <row r="2473" spans="2:17">
      <c r="B2473" s="13">
        <v>1.4082000000000001E-2</v>
      </c>
      <c r="F2473" s="13">
        <v>0.100372</v>
      </c>
      <c r="K2473">
        <f t="shared" si="92"/>
        <v>7.6280000000000028E-3</v>
      </c>
      <c r="Q2473">
        <f t="shared" si="93"/>
        <v>0.11840972588832488</v>
      </c>
    </row>
    <row r="2474" spans="2:17">
      <c r="B2474" s="13">
        <v>1.4206999999999999E-2</v>
      </c>
      <c r="F2474" s="13">
        <v>0.10039099999999999</v>
      </c>
      <c r="K2474">
        <f t="shared" si="92"/>
        <v>7.6090000000000116E-3</v>
      </c>
      <c r="Q2474">
        <f t="shared" si="93"/>
        <v>0.11839072588832489</v>
      </c>
    </row>
    <row r="2475" spans="2:17">
      <c r="B2475" s="13">
        <v>1.4333E-2</v>
      </c>
      <c r="F2475" s="13">
        <v>0.10041</v>
      </c>
      <c r="K2475">
        <f t="shared" si="92"/>
        <v>7.5900000000000065E-3</v>
      </c>
      <c r="Q2475">
        <f t="shared" si="93"/>
        <v>0.11837172588832488</v>
      </c>
    </row>
    <row r="2476" spans="2:17">
      <c r="B2476" s="13">
        <v>1.4459E-2</v>
      </c>
      <c r="F2476" s="13">
        <v>0.100428</v>
      </c>
      <c r="K2476">
        <f t="shared" si="92"/>
        <v>7.5720000000000023E-3</v>
      </c>
      <c r="Q2476">
        <f t="shared" si="93"/>
        <v>0.11835372588832488</v>
      </c>
    </row>
    <row r="2477" spans="2:17">
      <c r="B2477" s="13">
        <v>1.4586E-2</v>
      </c>
      <c r="F2477" s="13">
        <v>0.10044500000000001</v>
      </c>
      <c r="K2477">
        <f t="shared" si="92"/>
        <v>7.5549999999999992E-3</v>
      </c>
      <c r="Q2477">
        <f t="shared" si="93"/>
        <v>0.11833672588832488</v>
      </c>
    </row>
    <row r="2478" spans="2:17">
      <c r="B2478" s="13">
        <v>1.4713E-2</v>
      </c>
      <c r="F2478" s="13">
        <v>0.100462</v>
      </c>
      <c r="K2478">
        <f t="shared" si="92"/>
        <v>7.53800000000001E-3</v>
      </c>
      <c r="Q2478">
        <f t="shared" si="93"/>
        <v>0.11831972588832489</v>
      </c>
    </row>
    <row r="2479" spans="2:17">
      <c r="B2479" s="13">
        <v>1.4841E-2</v>
      </c>
      <c r="F2479" s="13">
        <v>0.100478</v>
      </c>
      <c r="K2479">
        <f t="shared" si="92"/>
        <v>7.5220000000000078E-3</v>
      </c>
      <c r="Q2479">
        <f t="shared" si="93"/>
        <v>0.11830372588832488</v>
      </c>
    </row>
    <row r="2480" spans="2:17">
      <c r="B2480" s="13">
        <v>1.4969E-2</v>
      </c>
      <c r="F2480" s="13">
        <v>0.100494</v>
      </c>
      <c r="K2480">
        <f t="shared" si="92"/>
        <v>7.5060000000000057E-3</v>
      </c>
      <c r="Q2480">
        <f t="shared" si="93"/>
        <v>0.11828772588832488</v>
      </c>
    </row>
    <row r="2481" spans="2:17">
      <c r="B2481" s="13">
        <v>1.5096999999999999E-2</v>
      </c>
      <c r="F2481" s="13">
        <v>0.100509</v>
      </c>
      <c r="K2481">
        <f t="shared" si="92"/>
        <v>7.4910000000000046E-3</v>
      </c>
      <c r="Q2481">
        <f t="shared" si="93"/>
        <v>0.11827272588832488</v>
      </c>
    </row>
    <row r="2482" spans="2:17">
      <c r="B2482" s="13">
        <v>1.5226E-2</v>
      </c>
      <c r="F2482" s="13">
        <v>0.100523</v>
      </c>
      <c r="K2482">
        <f t="shared" si="92"/>
        <v>7.4770000000000045E-3</v>
      </c>
      <c r="Q2482">
        <f t="shared" si="93"/>
        <v>0.11825872588832488</v>
      </c>
    </row>
    <row r="2483" spans="2:17">
      <c r="B2483" s="13">
        <v>1.5355000000000001E-2</v>
      </c>
      <c r="F2483" s="13">
        <v>0.100536</v>
      </c>
      <c r="K2483">
        <f t="shared" si="92"/>
        <v>7.4640000000000054E-3</v>
      </c>
      <c r="Q2483">
        <f t="shared" si="93"/>
        <v>0.11824572588832488</v>
      </c>
    </row>
    <row r="2484" spans="2:17">
      <c r="B2484" s="13">
        <v>1.5485000000000001E-2</v>
      </c>
      <c r="F2484" s="13">
        <v>0.100549</v>
      </c>
      <c r="K2484">
        <f t="shared" si="92"/>
        <v>7.4510000000000062E-3</v>
      </c>
      <c r="Q2484">
        <f t="shared" si="93"/>
        <v>0.11823272588832488</v>
      </c>
    </row>
    <row r="2485" spans="2:17">
      <c r="B2485" s="13">
        <v>1.5615E-2</v>
      </c>
      <c r="F2485" s="13">
        <v>0.100561</v>
      </c>
      <c r="K2485">
        <f t="shared" si="92"/>
        <v>7.4390000000000081E-3</v>
      </c>
      <c r="Q2485">
        <f t="shared" si="93"/>
        <v>0.11822072588832488</v>
      </c>
    </row>
    <row r="2486" spans="2:17">
      <c r="B2486" s="13">
        <v>1.5746E-2</v>
      </c>
      <c r="F2486" s="13">
        <v>0.10057199999999999</v>
      </c>
      <c r="K2486">
        <f t="shared" si="92"/>
        <v>7.428000000000011E-3</v>
      </c>
      <c r="Q2486">
        <f t="shared" si="93"/>
        <v>0.11820972588832489</v>
      </c>
    </row>
    <row r="2487" spans="2:17">
      <c r="B2487" s="13">
        <v>1.5876999999999999E-2</v>
      </c>
      <c r="F2487" s="13">
        <v>0.100582</v>
      </c>
      <c r="K2487">
        <f t="shared" si="92"/>
        <v>7.418000000000001E-3</v>
      </c>
      <c r="Q2487">
        <f t="shared" si="93"/>
        <v>0.11819972588832488</v>
      </c>
    </row>
    <row r="2488" spans="2:17">
      <c r="B2488" s="13">
        <v>1.6008000000000001E-2</v>
      </c>
      <c r="F2488" s="13">
        <v>0.100592</v>
      </c>
      <c r="K2488">
        <f t="shared" si="92"/>
        <v>7.4080000000000049E-3</v>
      </c>
      <c r="Q2488">
        <f t="shared" si="93"/>
        <v>0.11818972588832488</v>
      </c>
    </row>
    <row r="2489" spans="2:17">
      <c r="B2489" s="13">
        <v>1.6140000000000002E-2</v>
      </c>
      <c r="F2489" s="13">
        <v>0.10059999999999999</v>
      </c>
      <c r="K2489">
        <f t="shared" si="92"/>
        <v>7.4000000000000107E-3</v>
      </c>
      <c r="Q2489">
        <f t="shared" si="93"/>
        <v>0.11818172588832489</v>
      </c>
    </row>
    <row r="2490" spans="2:17">
      <c r="B2490" s="13">
        <v>1.6271999999999998E-2</v>
      </c>
      <c r="F2490" s="13">
        <v>0.100608</v>
      </c>
      <c r="K2490">
        <f t="shared" si="92"/>
        <v>7.3920000000000027E-3</v>
      </c>
      <c r="Q2490">
        <f t="shared" si="93"/>
        <v>0.11817372588832488</v>
      </c>
    </row>
    <row r="2491" spans="2:17">
      <c r="B2491" s="13">
        <v>1.6404999999999999E-2</v>
      </c>
      <c r="F2491" s="13">
        <v>0.100616</v>
      </c>
      <c r="K2491">
        <f t="shared" si="92"/>
        <v>7.3840000000000086E-3</v>
      </c>
      <c r="Q2491">
        <f t="shared" si="93"/>
        <v>0.11816572588832489</v>
      </c>
    </row>
    <row r="2492" spans="2:17">
      <c r="B2492" s="13">
        <v>1.6538000000000001E-2</v>
      </c>
      <c r="F2492" s="13">
        <v>0.100622</v>
      </c>
      <c r="K2492">
        <f t="shared" si="92"/>
        <v>7.3780000000000026E-3</v>
      </c>
      <c r="Q2492">
        <f t="shared" si="93"/>
        <v>0.11815972588832488</v>
      </c>
    </row>
    <row r="2493" spans="2:17">
      <c r="B2493" s="13">
        <v>1.6670999999999998E-2</v>
      </c>
      <c r="F2493" s="13">
        <v>0.10062699999999999</v>
      </c>
      <c r="K2493">
        <f t="shared" si="92"/>
        <v>7.3730000000000115E-3</v>
      </c>
      <c r="Q2493">
        <f t="shared" si="93"/>
        <v>0.11815472588832489</v>
      </c>
    </row>
    <row r="2494" spans="2:17">
      <c r="B2494" s="13">
        <v>1.6805E-2</v>
      </c>
      <c r="F2494" s="13">
        <v>0.100632</v>
      </c>
      <c r="K2494">
        <f t="shared" si="92"/>
        <v>7.3680000000000065E-3</v>
      </c>
      <c r="Q2494">
        <f t="shared" si="93"/>
        <v>0.11814972588832488</v>
      </c>
    </row>
    <row r="2495" spans="2:17">
      <c r="B2495" s="13">
        <v>1.6938999999999999E-2</v>
      </c>
      <c r="F2495" s="13">
        <v>0.100636</v>
      </c>
      <c r="K2495">
        <f t="shared" si="92"/>
        <v>7.3640000000000025E-3</v>
      </c>
      <c r="Q2495">
        <f t="shared" si="93"/>
        <v>0.11814572588832488</v>
      </c>
    </row>
    <row r="2496" spans="2:17">
      <c r="B2496" s="13">
        <v>1.7073999999999999E-2</v>
      </c>
      <c r="F2496" s="13">
        <v>0.10063900000000001</v>
      </c>
      <c r="K2496">
        <f t="shared" si="92"/>
        <v>7.3609999999999995E-3</v>
      </c>
      <c r="Q2496">
        <f t="shared" si="93"/>
        <v>0.11814272588832488</v>
      </c>
    </row>
    <row r="2497" spans="2:17">
      <c r="B2497" s="13">
        <v>1.7208999999999999E-2</v>
      </c>
      <c r="F2497" s="13">
        <v>0.10064099999999999</v>
      </c>
      <c r="K2497">
        <f t="shared" si="92"/>
        <v>7.3590000000000114E-3</v>
      </c>
      <c r="Q2497">
        <f t="shared" si="93"/>
        <v>0.11814072588832489</v>
      </c>
    </row>
    <row r="2498" spans="2:17">
      <c r="B2498" s="13">
        <v>1.7344999999999999E-2</v>
      </c>
      <c r="F2498" s="13">
        <v>0.100642</v>
      </c>
      <c r="K2498">
        <f t="shared" si="92"/>
        <v>7.3580000000000104E-3</v>
      </c>
      <c r="Q2498">
        <f t="shared" si="93"/>
        <v>0.11813972588832489</v>
      </c>
    </row>
    <row r="2499" spans="2:17">
      <c r="B2499" s="13">
        <v>1.7481E-2</v>
      </c>
      <c r="F2499" s="13">
        <v>0.100643</v>
      </c>
      <c r="K2499">
        <f t="shared" si="92"/>
        <v>7.3570000000000094E-3</v>
      </c>
      <c r="Q2499">
        <f t="shared" si="93"/>
        <v>0.11813872588832489</v>
      </c>
    </row>
    <row r="2500" spans="2:17">
      <c r="B2500" s="13">
        <v>1.7617000000000001E-2</v>
      </c>
      <c r="F2500" s="13">
        <v>0.100642</v>
      </c>
      <c r="K2500">
        <f t="shared" si="92"/>
        <v>7.3580000000000104E-3</v>
      </c>
      <c r="Q2500">
        <f t="shared" si="93"/>
        <v>0.11813972588832489</v>
      </c>
    </row>
    <row r="2501" spans="2:17">
      <c r="B2501" s="13">
        <v>1.7753999999999999E-2</v>
      </c>
      <c r="F2501" s="13">
        <v>0.10064099999999999</v>
      </c>
      <c r="K2501">
        <f t="shared" si="92"/>
        <v>7.3590000000000114E-3</v>
      </c>
      <c r="Q2501">
        <f t="shared" si="93"/>
        <v>0.11814072588832489</v>
      </c>
    </row>
    <row r="2502" spans="2:17">
      <c r="B2502" s="13">
        <v>1.7891000000000001E-2</v>
      </c>
      <c r="F2502" s="13">
        <v>0.10063900000000001</v>
      </c>
      <c r="K2502">
        <f t="shared" si="92"/>
        <v>7.3609999999999995E-3</v>
      </c>
      <c r="Q2502">
        <f t="shared" si="93"/>
        <v>0.11814272588832488</v>
      </c>
    </row>
    <row r="2503" spans="2:17">
      <c r="B2503" s="13">
        <v>1.8029E-2</v>
      </c>
      <c r="F2503" s="13">
        <v>0.100636</v>
      </c>
      <c r="K2503">
        <f t="shared" si="92"/>
        <v>7.3640000000000025E-3</v>
      </c>
      <c r="Q2503">
        <f t="shared" si="93"/>
        <v>0.11814572588832488</v>
      </c>
    </row>
    <row r="2504" spans="2:17">
      <c r="B2504" s="13">
        <v>1.8166000000000002E-2</v>
      </c>
      <c r="F2504" s="13">
        <v>0.100632</v>
      </c>
      <c r="K2504">
        <f t="shared" ref="K2504:K2567" si="94">$K$458-F2504+$K$457</f>
        <v>7.3680000000000065E-3</v>
      </c>
      <c r="Q2504">
        <f t="shared" si="93"/>
        <v>0.11814972588832488</v>
      </c>
    </row>
    <row r="2505" spans="2:17">
      <c r="B2505" s="13">
        <v>1.8304999999999998E-2</v>
      </c>
      <c r="F2505" s="13">
        <v>0.100628</v>
      </c>
      <c r="K2505">
        <f t="shared" si="94"/>
        <v>7.3720000000000105E-3</v>
      </c>
      <c r="Q2505">
        <f t="shared" ref="Q2505:Q2568" si="95">$Q$458-F2505+$Q$457</f>
        <v>0.11815372588832489</v>
      </c>
    </row>
    <row r="2506" spans="2:17">
      <c r="B2506" s="13">
        <v>1.8443999999999999E-2</v>
      </c>
      <c r="F2506" s="13">
        <v>0.100623</v>
      </c>
      <c r="K2506">
        <f t="shared" si="94"/>
        <v>7.3770000000000016E-3</v>
      </c>
      <c r="Q2506">
        <f t="shared" si="95"/>
        <v>0.11815872588832488</v>
      </c>
    </row>
    <row r="2507" spans="2:17">
      <c r="B2507" s="13">
        <v>1.8582999999999999E-2</v>
      </c>
      <c r="F2507" s="13">
        <v>0.100617</v>
      </c>
      <c r="K2507">
        <f t="shared" si="94"/>
        <v>7.3830000000000076E-3</v>
      </c>
      <c r="Q2507">
        <f t="shared" si="95"/>
        <v>0.11816472588832488</v>
      </c>
    </row>
    <row r="2508" spans="2:17">
      <c r="B2508" s="13">
        <v>1.8721999999999999E-2</v>
      </c>
      <c r="F2508" s="13">
        <v>0.10061</v>
      </c>
      <c r="K2508">
        <f t="shared" si="94"/>
        <v>7.3900000000000007E-3</v>
      </c>
      <c r="Q2508">
        <f t="shared" si="95"/>
        <v>0.11817172588832488</v>
      </c>
    </row>
    <row r="2509" spans="2:17">
      <c r="B2509" s="13">
        <v>1.8862E-2</v>
      </c>
      <c r="F2509" s="13">
        <v>0.100602</v>
      </c>
      <c r="K2509">
        <f t="shared" si="94"/>
        <v>7.3980000000000087E-3</v>
      </c>
      <c r="Q2509">
        <f t="shared" si="95"/>
        <v>0.11817972588832489</v>
      </c>
    </row>
    <row r="2510" spans="2:17">
      <c r="B2510" s="13">
        <v>1.9002000000000002E-2</v>
      </c>
      <c r="F2510" s="13">
        <v>0.100594</v>
      </c>
      <c r="K2510">
        <f t="shared" si="94"/>
        <v>7.4060000000000029E-3</v>
      </c>
      <c r="Q2510">
        <f t="shared" si="95"/>
        <v>0.11818772588832488</v>
      </c>
    </row>
    <row r="2511" spans="2:17">
      <c r="B2511" s="13">
        <v>1.9143E-2</v>
      </c>
      <c r="F2511" s="13">
        <v>0.10058499999999999</v>
      </c>
      <c r="K2511">
        <f t="shared" si="94"/>
        <v>7.4150000000000119E-3</v>
      </c>
      <c r="Q2511">
        <f t="shared" si="95"/>
        <v>0.11819672588832489</v>
      </c>
    </row>
    <row r="2512" spans="2:17">
      <c r="B2512" s="13">
        <v>1.9283999999999999E-2</v>
      </c>
      <c r="F2512" s="13">
        <v>0.100575</v>
      </c>
      <c r="K2512">
        <f t="shared" si="94"/>
        <v>7.425000000000008E-3</v>
      </c>
      <c r="Q2512">
        <f t="shared" si="95"/>
        <v>0.11820672588832488</v>
      </c>
    </row>
    <row r="2513" spans="2:17">
      <c r="B2513" s="13">
        <v>1.9425000000000001E-2</v>
      </c>
      <c r="F2513" s="13">
        <v>0.100565</v>
      </c>
      <c r="K2513">
        <f t="shared" si="94"/>
        <v>7.4350000000000041E-3</v>
      </c>
      <c r="Q2513">
        <f t="shared" si="95"/>
        <v>0.11821672588832488</v>
      </c>
    </row>
    <row r="2514" spans="2:17">
      <c r="B2514" s="13">
        <v>1.9567000000000001E-2</v>
      </c>
      <c r="F2514" s="13">
        <v>0.100554</v>
      </c>
      <c r="K2514">
        <f t="shared" si="94"/>
        <v>7.4460000000000012E-3</v>
      </c>
      <c r="Q2514">
        <f t="shared" si="95"/>
        <v>0.11822772588832488</v>
      </c>
    </row>
    <row r="2515" spans="2:17">
      <c r="B2515" s="13">
        <v>1.9709000000000001E-2</v>
      </c>
      <c r="F2515" s="13">
        <v>0.10054200000000001</v>
      </c>
      <c r="K2515">
        <f t="shared" si="94"/>
        <v>7.4579999999999994E-3</v>
      </c>
      <c r="Q2515">
        <f t="shared" si="95"/>
        <v>0.11823972588832488</v>
      </c>
    </row>
    <row r="2516" spans="2:17">
      <c r="B2516" s="13">
        <v>1.9851000000000001E-2</v>
      </c>
      <c r="F2516" s="13">
        <v>0.10052999999999999</v>
      </c>
      <c r="K2516">
        <f t="shared" si="94"/>
        <v>7.4700000000000114E-3</v>
      </c>
      <c r="Q2516">
        <f t="shared" si="95"/>
        <v>0.11825172588832489</v>
      </c>
    </row>
    <row r="2517" spans="2:17">
      <c r="B2517" s="13">
        <v>1.9994000000000001E-2</v>
      </c>
      <c r="F2517" s="13">
        <v>0.100517</v>
      </c>
      <c r="K2517">
        <f t="shared" si="94"/>
        <v>7.4830000000000105E-3</v>
      </c>
      <c r="Q2517">
        <f t="shared" si="95"/>
        <v>0.11826472588832489</v>
      </c>
    </row>
    <row r="2518" spans="2:17">
      <c r="B2518" s="13">
        <v>2.0136999999999999E-2</v>
      </c>
      <c r="F2518" s="13">
        <v>0.100503</v>
      </c>
      <c r="K2518">
        <f t="shared" si="94"/>
        <v>7.4970000000000106E-3</v>
      </c>
      <c r="Q2518">
        <f t="shared" si="95"/>
        <v>0.11827872588832489</v>
      </c>
    </row>
    <row r="2519" spans="2:17">
      <c r="B2519" s="13">
        <v>2.0281E-2</v>
      </c>
      <c r="F2519" s="13">
        <v>0.10048899999999999</v>
      </c>
      <c r="K2519">
        <f t="shared" si="94"/>
        <v>7.5110000000000107E-3</v>
      </c>
      <c r="Q2519">
        <f t="shared" si="95"/>
        <v>0.11829272588832489</v>
      </c>
    </row>
    <row r="2520" spans="2:17">
      <c r="B2520" s="13">
        <v>2.0424000000000001E-2</v>
      </c>
      <c r="F2520" s="13">
        <v>0.10047399999999999</v>
      </c>
      <c r="K2520">
        <f t="shared" si="94"/>
        <v>7.5260000000000118E-3</v>
      </c>
      <c r="Q2520">
        <f t="shared" si="95"/>
        <v>0.11830772588832489</v>
      </c>
    </row>
    <row r="2521" spans="2:17">
      <c r="B2521" s="13">
        <v>2.0567999999999999E-2</v>
      </c>
      <c r="F2521" s="13">
        <v>0.10045900000000001</v>
      </c>
      <c r="K2521">
        <f t="shared" si="94"/>
        <v>7.5409999999999991E-3</v>
      </c>
      <c r="Q2521">
        <f t="shared" si="95"/>
        <v>0.11832272588832488</v>
      </c>
    </row>
    <row r="2522" spans="2:17">
      <c r="B2522" s="13">
        <v>2.0712999999999999E-2</v>
      </c>
      <c r="F2522" s="13">
        <v>0.100443</v>
      </c>
      <c r="K2522">
        <f t="shared" si="94"/>
        <v>7.5570000000000012E-3</v>
      </c>
      <c r="Q2522">
        <f t="shared" si="95"/>
        <v>0.11833872588832488</v>
      </c>
    </row>
    <row r="2523" spans="2:17">
      <c r="B2523" s="13">
        <v>2.0858000000000002E-2</v>
      </c>
      <c r="F2523" s="13">
        <v>0.100426</v>
      </c>
      <c r="K2523">
        <f t="shared" si="94"/>
        <v>7.5740000000000043E-3</v>
      </c>
      <c r="Q2523">
        <f t="shared" si="95"/>
        <v>0.11835572588832488</v>
      </c>
    </row>
    <row r="2524" spans="2:17">
      <c r="B2524" s="13">
        <v>2.1003000000000001E-2</v>
      </c>
      <c r="F2524" s="13">
        <v>0.100409</v>
      </c>
      <c r="K2524">
        <f t="shared" si="94"/>
        <v>7.5910000000000075E-3</v>
      </c>
      <c r="Q2524">
        <f t="shared" si="95"/>
        <v>0.11837272588832488</v>
      </c>
    </row>
    <row r="2525" spans="2:17">
      <c r="B2525" s="13">
        <v>2.1148E-2</v>
      </c>
      <c r="F2525" s="13">
        <v>0.100392</v>
      </c>
      <c r="K2525">
        <f t="shared" si="94"/>
        <v>7.6080000000000106E-3</v>
      </c>
      <c r="Q2525">
        <f t="shared" si="95"/>
        <v>0.11838972588832489</v>
      </c>
    </row>
    <row r="2526" spans="2:17">
      <c r="B2526" s="13">
        <v>2.1292999999999999E-2</v>
      </c>
      <c r="F2526" s="13">
        <v>0.100374</v>
      </c>
      <c r="K2526">
        <f t="shared" si="94"/>
        <v>7.6260000000000008E-3</v>
      </c>
      <c r="Q2526">
        <f t="shared" si="95"/>
        <v>0.11840772588832488</v>
      </c>
    </row>
    <row r="2527" spans="2:17">
      <c r="B2527" s="13">
        <v>2.1439E-2</v>
      </c>
      <c r="F2527" s="13">
        <v>0.100356</v>
      </c>
      <c r="K2527">
        <f t="shared" si="94"/>
        <v>7.644000000000005E-3</v>
      </c>
      <c r="Q2527">
        <f t="shared" si="95"/>
        <v>0.11842572588832488</v>
      </c>
    </row>
    <row r="2528" spans="2:17">
      <c r="B2528" s="13">
        <v>2.1586000000000001E-2</v>
      </c>
      <c r="F2528" s="13">
        <v>0.100337</v>
      </c>
      <c r="K2528">
        <f t="shared" si="94"/>
        <v>7.6630000000000101E-3</v>
      </c>
      <c r="Q2528">
        <f t="shared" si="95"/>
        <v>0.11844472588832489</v>
      </c>
    </row>
    <row r="2529" spans="2:17">
      <c r="B2529" s="13">
        <v>2.1732000000000001E-2</v>
      </c>
      <c r="F2529" s="13">
        <v>0.100318</v>
      </c>
      <c r="K2529">
        <f t="shared" si="94"/>
        <v>7.6820000000000013E-3</v>
      </c>
      <c r="Q2529">
        <f t="shared" si="95"/>
        <v>0.11846372588832488</v>
      </c>
    </row>
    <row r="2530" spans="2:17">
      <c r="B2530" s="13">
        <v>2.1878999999999999E-2</v>
      </c>
      <c r="F2530" s="13">
        <v>0.100299</v>
      </c>
      <c r="K2530">
        <f t="shared" si="94"/>
        <v>7.7010000000000065E-3</v>
      </c>
      <c r="Q2530">
        <f t="shared" si="95"/>
        <v>0.11848272588832488</v>
      </c>
    </row>
    <row r="2531" spans="2:17">
      <c r="B2531" s="13">
        <v>2.2026E-2</v>
      </c>
      <c r="F2531" s="13">
        <v>0.10027899999999999</v>
      </c>
      <c r="K2531">
        <f t="shared" si="94"/>
        <v>7.7210000000000126E-3</v>
      </c>
      <c r="Q2531">
        <f t="shared" si="95"/>
        <v>0.11850272588832489</v>
      </c>
    </row>
    <row r="2532" spans="2:17">
      <c r="B2532" s="13">
        <v>2.2172999999999998E-2</v>
      </c>
      <c r="F2532" s="13">
        <v>0.100259</v>
      </c>
      <c r="K2532">
        <f t="shared" si="94"/>
        <v>7.7410000000000048E-3</v>
      </c>
      <c r="Q2532">
        <f t="shared" si="95"/>
        <v>0.11852272588832488</v>
      </c>
    </row>
    <row r="2533" spans="2:17">
      <c r="B2533" s="13">
        <v>2.2321000000000001E-2</v>
      </c>
      <c r="F2533" s="13">
        <v>0.10023899999999999</v>
      </c>
      <c r="K2533">
        <f t="shared" si="94"/>
        <v>7.7610000000000109E-3</v>
      </c>
      <c r="Q2533">
        <f t="shared" si="95"/>
        <v>0.11854272588832489</v>
      </c>
    </row>
    <row r="2534" spans="2:17">
      <c r="B2534" s="13">
        <v>2.2468999999999999E-2</v>
      </c>
      <c r="F2534" s="13">
        <v>0.100219</v>
      </c>
      <c r="K2534">
        <f t="shared" si="94"/>
        <v>7.7810000000000032E-3</v>
      </c>
      <c r="Q2534">
        <f t="shared" si="95"/>
        <v>0.11856272588832488</v>
      </c>
    </row>
    <row r="2535" spans="2:17">
      <c r="B2535" s="13">
        <v>2.2617000000000002E-2</v>
      </c>
      <c r="F2535" s="13">
        <v>0.100198</v>
      </c>
      <c r="K2535">
        <f t="shared" si="94"/>
        <v>7.8020000000000103E-3</v>
      </c>
      <c r="Q2535">
        <f t="shared" si="95"/>
        <v>0.11858372588832489</v>
      </c>
    </row>
    <row r="2536" spans="2:17">
      <c r="B2536" s="13">
        <v>2.2765000000000001E-2</v>
      </c>
      <c r="F2536" s="13">
        <v>0.100177</v>
      </c>
      <c r="K2536">
        <f t="shared" si="94"/>
        <v>7.8230000000000036E-3</v>
      </c>
      <c r="Q2536">
        <f t="shared" si="95"/>
        <v>0.11860472588832488</v>
      </c>
    </row>
    <row r="2537" spans="2:17">
      <c r="B2537" s="13">
        <v>2.2912999999999999E-2</v>
      </c>
      <c r="F2537" s="13">
        <v>0.100156</v>
      </c>
      <c r="K2537">
        <f t="shared" si="94"/>
        <v>7.8440000000000107E-3</v>
      </c>
      <c r="Q2537">
        <f t="shared" si="95"/>
        <v>0.11862572588832489</v>
      </c>
    </row>
    <row r="2538" spans="2:17">
      <c r="B2538" s="13">
        <v>2.3061999999999999E-2</v>
      </c>
      <c r="F2538" s="13">
        <v>0.100134</v>
      </c>
      <c r="K2538">
        <f t="shared" si="94"/>
        <v>7.8660000000000049E-3</v>
      </c>
      <c r="Q2538">
        <f t="shared" si="95"/>
        <v>0.11864772588832488</v>
      </c>
    </row>
    <row r="2539" spans="2:17">
      <c r="B2539" s="13">
        <v>2.3210999999999999E-2</v>
      </c>
      <c r="F2539" s="13">
        <v>0.10011299999999999</v>
      </c>
      <c r="K2539">
        <f t="shared" si="94"/>
        <v>7.8870000000000121E-3</v>
      </c>
      <c r="Q2539">
        <f t="shared" si="95"/>
        <v>0.11866872588832489</v>
      </c>
    </row>
    <row r="2540" spans="2:17">
      <c r="B2540" s="13">
        <v>2.3359999999999999E-2</v>
      </c>
      <c r="F2540" s="13">
        <v>0.100091</v>
      </c>
      <c r="K2540">
        <f t="shared" si="94"/>
        <v>7.9090000000000063E-3</v>
      </c>
      <c r="Q2540">
        <f t="shared" si="95"/>
        <v>0.11869072588832488</v>
      </c>
    </row>
    <row r="2541" spans="2:17">
      <c r="B2541" s="13">
        <v>2.3508999999999999E-2</v>
      </c>
      <c r="F2541" s="13">
        <v>0.10007000000000001</v>
      </c>
      <c r="K2541">
        <f t="shared" si="94"/>
        <v>7.9299999999999995E-3</v>
      </c>
      <c r="Q2541">
        <f t="shared" si="95"/>
        <v>0.11871172588832488</v>
      </c>
    </row>
    <row r="2542" spans="2:17">
      <c r="B2542" s="13">
        <v>2.3658999999999999E-2</v>
      </c>
      <c r="F2542" s="13">
        <v>0.100048</v>
      </c>
      <c r="K2542">
        <f t="shared" si="94"/>
        <v>7.9520000000000077E-3</v>
      </c>
      <c r="Q2542">
        <f t="shared" si="95"/>
        <v>0.11873372588832488</v>
      </c>
    </row>
    <row r="2543" spans="2:17">
      <c r="B2543" s="13">
        <v>2.3809E-2</v>
      </c>
      <c r="F2543" s="13">
        <v>0.100026</v>
      </c>
      <c r="K2543">
        <f t="shared" si="94"/>
        <v>7.9740000000000019E-3</v>
      </c>
      <c r="Q2543">
        <f t="shared" si="95"/>
        <v>0.11875572588832488</v>
      </c>
    </row>
    <row r="2544" spans="2:17">
      <c r="B2544" s="13">
        <v>2.3959000000000001E-2</v>
      </c>
      <c r="F2544" s="13">
        <v>0.100004</v>
      </c>
      <c r="K2544">
        <f t="shared" si="94"/>
        <v>7.99600000000001E-3</v>
      </c>
      <c r="Q2544">
        <f t="shared" si="95"/>
        <v>0.11877772588832489</v>
      </c>
    </row>
    <row r="2545" spans="2:17">
      <c r="B2545" s="13">
        <v>2.4108999999999998E-2</v>
      </c>
      <c r="F2545" s="13">
        <v>9.9983000000000002E-2</v>
      </c>
      <c r="K2545">
        <f t="shared" si="94"/>
        <v>8.0170000000000033E-3</v>
      </c>
      <c r="Q2545">
        <f t="shared" si="95"/>
        <v>0.11879872588832488</v>
      </c>
    </row>
    <row r="2546" spans="2:17">
      <c r="B2546" s="13">
        <v>2.4258999999999999E-2</v>
      </c>
      <c r="F2546" s="13">
        <v>9.9960999999999994E-2</v>
      </c>
      <c r="K2546">
        <f t="shared" si="94"/>
        <v>8.0390000000000114E-3</v>
      </c>
      <c r="Q2546">
        <f t="shared" si="95"/>
        <v>0.11882072588832489</v>
      </c>
    </row>
    <row r="2547" spans="2:17">
      <c r="B2547" s="13">
        <v>2.4409E-2</v>
      </c>
      <c r="F2547" s="13">
        <v>9.9939E-2</v>
      </c>
      <c r="K2547">
        <f t="shared" si="94"/>
        <v>8.0610000000000057E-3</v>
      </c>
      <c r="Q2547">
        <f t="shared" si="95"/>
        <v>0.11884272588832488</v>
      </c>
    </row>
    <row r="2548" spans="2:17">
      <c r="B2548" s="13">
        <v>2.4559999999999998E-2</v>
      </c>
      <c r="F2548" s="13">
        <v>9.9917000000000006E-2</v>
      </c>
      <c r="K2548">
        <f t="shared" si="94"/>
        <v>8.0829999999999999E-3</v>
      </c>
      <c r="Q2548">
        <f t="shared" si="95"/>
        <v>0.11886472588832488</v>
      </c>
    </row>
    <row r="2549" spans="2:17">
      <c r="B2549" s="13">
        <v>2.4711E-2</v>
      </c>
      <c r="F2549" s="13">
        <v>9.9895999999999999E-2</v>
      </c>
      <c r="K2549">
        <f t="shared" si="94"/>
        <v>8.104000000000007E-3</v>
      </c>
      <c r="Q2549">
        <f t="shared" si="95"/>
        <v>0.11888572588832488</v>
      </c>
    </row>
    <row r="2550" spans="2:17">
      <c r="B2550" s="13">
        <v>2.4861000000000001E-2</v>
      </c>
      <c r="F2550" s="13">
        <v>9.9874000000000004E-2</v>
      </c>
      <c r="K2550">
        <f t="shared" si="94"/>
        <v>8.1260000000000013E-3</v>
      </c>
      <c r="Q2550">
        <f t="shared" si="95"/>
        <v>0.11890772588832488</v>
      </c>
    </row>
    <row r="2551" spans="2:17">
      <c r="B2551" s="13">
        <v>2.5012E-2</v>
      </c>
      <c r="F2551" s="13">
        <v>9.9852999999999997E-2</v>
      </c>
      <c r="K2551">
        <f t="shared" si="94"/>
        <v>8.1470000000000084E-3</v>
      </c>
      <c r="Q2551">
        <f t="shared" si="95"/>
        <v>0.11892872588832488</v>
      </c>
    </row>
    <row r="2552" spans="2:17">
      <c r="B2552" s="13">
        <v>2.5163000000000001E-2</v>
      </c>
      <c r="F2552" s="13">
        <v>9.9832000000000004E-2</v>
      </c>
      <c r="K2552">
        <f t="shared" si="94"/>
        <v>8.1680000000000016E-3</v>
      </c>
      <c r="Q2552">
        <f t="shared" si="95"/>
        <v>0.11894972588832488</v>
      </c>
    </row>
    <row r="2553" spans="2:17">
      <c r="B2553" s="13">
        <v>2.5314E-2</v>
      </c>
      <c r="F2553" s="13">
        <v>9.9810999999999997E-2</v>
      </c>
      <c r="K2553">
        <f t="shared" si="94"/>
        <v>8.1890000000000088E-3</v>
      </c>
      <c r="Q2553">
        <f t="shared" si="95"/>
        <v>0.11897072588832489</v>
      </c>
    </row>
    <row r="2554" spans="2:17">
      <c r="B2554" s="13">
        <v>2.5465999999999999E-2</v>
      </c>
      <c r="F2554" s="13">
        <v>9.9790000000000004E-2</v>
      </c>
      <c r="K2554">
        <f t="shared" si="94"/>
        <v>8.210000000000002E-3</v>
      </c>
      <c r="Q2554">
        <f t="shared" si="95"/>
        <v>0.11899172588832488</v>
      </c>
    </row>
    <row r="2555" spans="2:17">
      <c r="B2555" s="13">
        <v>2.5617000000000001E-2</v>
      </c>
      <c r="F2555" s="13">
        <v>9.9768999999999997E-2</v>
      </c>
      <c r="K2555">
        <f t="shared" si="94"/>
        <v>8.2310000000000091E-3</v>
      </c>
      <c r="Q2555">
        <f t="shared" si="95"/>
        <v>0.11901272588832489</v>
      </c>
    </row>
    <row r="2556" spans="2:17">
      <c r="B2556" s="13">
        <v>2.5769E-2</v>
      </c>
      <c r="F2556" s="13">
        <v>9.9748000000000003E-2</v>
      </c>
      <c r="K2556">
        <f t="shared" si="94"/>
        <v>8.2520000000000024E-3</v>
      </c>
      <c r="Q2556">
        <f t="shared" si="95"/>
        <v>0.11903372588832488</v>
      </c>
    </row>
    <row r="2557" spans="2:17">
      <c r="B2557" s="13">
        <v>2.5919999999999999E-2</v>
      </c>
      <c r="F2557" s="13">
        <v>9.9727999999999997E-2</v>
      </c>
      <c r="K2557">
        <f t="shared" si="94"/>
        <v>8.2720000000000085E-3</v>
      </c>
      <c r="Q2557">
        <f t="shared" si="95"/>
        <v>0.11905372588832489</v>
      </c>
    </row>
    <row r="2558" spans="2:17">
      <c r="B2558" s="13">
        <v>2.6072000000000001E-2</v>
      </c>
      <c r="F2558" s="13">
        <v>9.9708000000000005E-2</v>
      </c>
      <c r="K2558">
        <f t="shared" si="94"/>
        <v>8.2920000000000008E-3</v>
      </c>
      <c r="Q2558">
        <f t="shared" si="95"/>
        <v>0.11907372588832488</v>
      </c>
    </row>
    <row r="2559" spans="2:17">
      <c r="B2559" s="13">
        <v>2.6223E-2</v>
      </c>
      <c r="F2559" s="13">
        <v>9.9687999999999999E-2</v>
      </c>
      <c r="K2559">
        <f t="shared" si="94"/>
        <v>8.3120000000000069E-3</v>
      </c>
      <c r="Q2559">
        <f t="shared" si="95"/>
        <v>0.11909372588832488</v>
      </c>
    </row>
    <row r="2560" spans="2:17">
      <c r="B2560" s="13">
        <v>2.6374999999999999E-2</v>
      </c>
      <c r="F2560" s="13">
        <v>9.9668999999999994E-2</v>
      </c>
      <c r="K2560">
        <f t="shared" si="94"/>
        <v>8.331000000000012E-3</v>
      </c>
      <c r="Q2560">
        <f t="shared" si="95"/>
        <v>0.11911272588832489</v>
      </c>
    </row>
    <row r="2561" spans="2:17">
      <c r="B2561" s="13">
        <v>2.6526999999999998E-2</v>
      </c>
      <c r="F2561" s="13">
        <v>9.9650000000000002E-2</v>
      </c>
      <c r="K2561">
        <f t="shared" si="94"/>
        <v>8.3500000000000033E-3</v>
      </c>
      <c r="Q2561">
        <f t="shared" si="95"/>
        <v>0.11913172588832488</v>
      </c>
    </row>
    <row r="2562" spans="2:17">
      <c r="B2562" s="13">
        <v>2.6678E-2</v>
      </c>
      <c r="F2562" s="13">
        <v>9.9630999999999997E-2</v>
      </c>
      <c r="K2562">
        <f t="shared" si="94"/>
        <v>8.3690000000000084E-3</v>
      </c>
      <c r="Q2562">
        <f t="shared" si="95"/>
        <v>0.11915072588832488</v>
      </c>
    </row>
    <row r="2563" spans="2:17">
      <c r="B2563" s="13">
        <v>2.683E-2</v>
      </c>
      <c r="F2563" s="13">
        <v>9.9612000000000006E-2</v>
      </c>
      <c r="K2563">
        <f t="shared" si="94"/>
        <v>8.3879999999999996E-3</v>
      </c>
      <c r="Q2563">
        <f t="shared" si="95"/>
        <v>0.11916972588832488</v>
      </c>
    </row>
    <row r="2564" spans="2:17">
      <c r="B2564" s="13">
        <v>2.6981999999999999E-2</v>
      </c>
      <c r="F2564" s="13">
        <v>9.9594000000000002E-2</v>
      </c>
      <c r="K2564">
        <f t="shared" si="94"/>
        <v>8.4060000000000037E-3</v>
      </c>
      <c r="Q2564">
        <f t="shared" si="95"/>
        <v>0.11918772588832488</v>
      </c>
    </row>
    <row r="2565" spans="2:17">
      <c r="B2565" s="13">
        <v>2.7133999999999998E-2</v>
      </c>
      <c r="F2565" s="13">
        <v>9.9575999999999998E-2</v>
      </c>
      <c r="K2565">
        <f t="shared" si="94"/>
        <v>8.4240000000000079E-3</v>
      </c>
      <c r="Q2565">
        <f t="shared" si="95"/>
        <v>0.11920572588832488</v>
      </c>
    </row>
    <row r="2566" spans="2:17">
      <c r="B2566" s="13">
        <v>2.7285E-2</v>
      </c>
      <c r="F2566" s="13">
        <v>9.9558999999999995E-2</v>
      </c>
      <c r="K2566">
        <f t="shared" si="94"/>
        <v>8.441000000000011E-3</v>
      </c>
      <c r="Q2566">
        <f t="shared" si="95"/>
        <v>0.11922272588832489</v>
      </c>
    </row>
    <row r="2567" spans="2:17">
      <c r="B2567" s="13">
        <v>2.7437E-2</v>
      </c>
      <c r="F2567" s="13">
        <v>9.9542000000000005E-2</v>
      </c>
      <c r="K2567">
        <f t="shared" si="94"/>
        <v>8.4580000000000002E-3</v>
      </c>
      <c r="Q2567">
        <f t="shared" si="95"/>
        <v>0.11923972588832488</v>
      </c>
    </row>
    <row r="2568" spans="2:17">
      <c r="B2568" s="13">
        <v>2.7588999999999999E-2</v>
      </c>
      <c r="F2568" s="13">
        <v>9.9525000000000002E-2</v>
      </c>
      <c r="K2568">
        <f t="shared" ref="K2568:K2631" si="96">$K$458-F2568+$K$457</f>
        <v>8.4750000000000034E-3</v>
      </c>
      <c r="Q2568">
        <f t="shared" si="95"/>
        <v>0.11925672588832488</v>
      </c>
    </row>
    <row r="2569" spans="2:17">
      <c r="B2569" s="13">
        <v>2.7740000000000001E-2</v>
      </c>
      <c r="F2569" s="13">
        <v>9.9509E-2</v>
      </c>
      <c r="K2569">
        <f t="shared" si="96"/>
        <v>8.4910000000000055E-3</v>
      </c>
      <c r="Q2569">
        <f t="shared" ref="Q2569:Q2632" si="97">$Q$458-F2569+$Q$457</f>
        <v>0.11927272588832488</v>
      </c>
    </row>
    <row r="2570" spans="2:17">
      <c r="B2570" s="13">
        <v>2.7892E-2</v>
      </c>
      <c r="F2570" s="13">
        <v>9.9492999999999998E-2</v>
      </c>
      <c r="K2570">
        <f t="shared" si="96"/>
        <v>8.5070000000000076E-3</v>
      </c>
      <c r="Q2570">
        <f t="shared" si="97"/>
        <v>0.11928872588832488</v>
      </c>
    </row>
    <row r="2571" spans="2:17">
      <c r="B2571" s="13">
        <v>2.8043999999999999E-2</v>
      </c>
      <c r="F2571" s="13">
        <v>9.9476999999999996E-2</v>
      </c>
      <c r="K2571">
        <f t="shared" si="96"/>
        <v>8.5230000000000097E-3</v>
      </c>
      <c r="Q2571">
        <f t="shared" si="97"/>
        <v>0.11930472588832489</v>
      </c>
    </row>
    <row r="2572" spans="2:17">
      <c r="B2572" s="13">
        <v>2.8195000000000001E-2</v>
      </c>
      <c r="F2572" s="13">
        <v>9.9461999999999995E-2</v>
      </c>
      <c r="K2572">
        <f t="shared" si="96"/>
        <v>8.5380000000000109E-3</v>
      </c>
      <c r="Q2572">
        <f t="shared" si="97"/>
        <v>0.11931972588832489</v>
      </c>
    </row>
    <row r="2573" spans="2:17">
      <c r="B2573" s="13">
        <v>2.8347000000000001E-2</v>
      </c>
      <c r="F2573" s="13">
        <v>9.9446999999999994E-2</v>
      </c>
      <c r="K2573">
        <f t="shared" si="96"/>
        <v>8.553000000000012E-3</v>
      </c>
      <c r="Q2573">
        <f t="shared" si="97"/>
        <v>0.11933472588832489</v>
      </c>
    </row>
    <row r="2574" spans="2:17">
      <c r="B2574" s="13">
        <v>2.8497999999999999E-2</v>
      </c>
      <c r="F2574" s="13">
        <v>9.9432999999999994E-2</v>
      </c>
      <c r="K2574">
        <f t="shared" si="96"/>
        <v>8.5670000000000121E-3</v>
      </c>
      <c r="Q2574">
        <f t="shared" si="97"/>
        <v>0.11934872588832489</v>
      </c>
    </row>
    <row r="2575" spans="2:17">
      <c r="B2575" s="13">
        <v>2.8649000000000001E-2</v>
      </c>
      <c r="F2575" s="13">
        <v>9.9418999999999993E-2</v>
      </c>
      <c r="K2575">
        <f t="shared" si="96"/>
        <v>8.5810000000000122E-3</v>
      </c>
      <c r="Q2575">
        <f t="shared" si="97"/>
        <v>0.11936272588832489</v>
      </c>
    </row>
    <row r="2576" spans="2:17">
      <c r="B2576" s="13">
        <v>2.8799999999999999E-2</v>
      </c>
      <c r="F2576" s="13">
        <v>9.9405999999999994E-2</v>
      </c>
      <c r="K2576">
        <f t="shared" si="96"/>
        <v>8.5940000000000114E-3</v>
      </c>
      <c r="Q2576">
        <f t="shared" si="97"/>
        <v>0.11937572588832489</v>
      </c>
    </row>
    <row r="2577" spans="2:17">
      <c r="B2577" s="13">
        <v>2.8951000000000001E-2</v>
      </c>
      <c r="F2577" s="13">
        <v>9.9392999999999995E-2</v>
      </c>
      <c r="K2577">
        <f t="shared" si="96"/>
        <v>8.6070000000000105E-3</v>
      </c>
      <c r="Q2577">
        <f t="shared" si="97"/>
        <v>0.11938872588832489</v>
      </c>
    </row>
    <row r="2578" spans="2:17">
      <c r="B2578" s="13">
        <v>2.9101999999999999E-2</v>
      </c>
      <c r="F2578" s="13">
        <v>9.9380999999999997E-2</v>
      </c>
      <c r="K2578">
        <f t="shared" si="96"/>
        <v>8.6190000000000086E-3</v>
      </c>
      <c r="Q2578">
        <f t="shared" si="97"/>
        <v>0.11940072588832489</v>
      </c>
    </row>
    <row r="2579" spans="2:17">
      <c r="B2579" s="13">
        <v>2.9253000000000001E-2</v>
      </c>
      <c r="F2579" s="13">
        <v>9.9368999999999999E-2</v>
      </c>
      <c r="K2579">
        <f t="shared" si="96"/>
        <v>8.6310000000000067E-3</v>
      </c>
      <c r="Q2579">
        <f t="shared" si="97"/>
        <v>0.11941272588832488</v>
      </c>
    </row>
    <row r="2580" spans="2:17">
      <c r="B2580" s="13">
        <v>2.9404E-2</v>
      </c>
      <c r="F2580" s="13">
        <v>9.9358000000000002E-2</v>
      </c>
      <c r="K2580">
        <f t="shared" si="96"/>
        <v>8.6420000000000038E-3</v>
      </c>
      <c r="Q2580">
        <f t="shared" si="97"/>
        <v>0.11942372588832488</v>
      </c>
    </row>
    <row r="2581" spans="2:17">
      <c r="B2581" s="13">
        <v>2.9554E-2</v>
      </c>
      <c r="F2581" s="13">
        <v>9.9347000000000005E-2</v>
      </c>
      <c r="K2581">
        <f t="shared" si="96"/>
        <v>8.653000000000001E-3</v>
      </c>
      <c r="Q2581">
        <f t="shared" si="97"/>
        <v>0.11943472588832488</v>
      </c>
    </row>
    <row r="2582" spans="2:17">
      <c r="B2582" s="13">
        <v>2.9704999999999999E-2</v>
      </c>
      <c r="F2582" s="13">
        <v>9.9336999999999995E-2</v>
      </c>
      <c r="K2582">
        <f t="shared" si="96"/>
        <v>8.663000000000011E-3</v>
      </c>
      <c r="Q2582">
        <f t="shared" si="97"/>
        <v>0.11944472588832489</v>
      </c>
    </row>
    <row r="2583" spans="2:17">
      <c r="B2583" s="13">
        <v>2.9855E-2</v>
      </c>
      <c r="F2583" s="13">
        <v>9.9326999999999999E-2</v>
      </c>
      <c r="K2583">
        <f t="shared" si="96"/>
        <v>8.6730000000000071E-3</v>
      </c>
      <c r="Q2583">
        <f t="shared" si="97"/>
        <v>0.11945472588832488</v>
      </c>
    </row>
    <row r="2584" spans="2:17">
      <c r="B2584" s="13">
        <v>3.0005E-2</v>
      </c>
      <c r="F2584" s="13">
        <v>9.9317000000000003E-2</v>
      </c>
      <c r="K2584">
        <f t="shared" si="96"/>
        <v>8.6830000000000032E-3</v>
      </c>
      <c r="Q2584">
        <f t="shared" si="97"/>
        <v>0.11946472588832488</v>
      </c>
    </row>
    <row r="2585" spans="2:17">
      <c r="B2585" s="13">
        <v>3.0154E-2</v>
      </c>
      <c r="F2585" s="13">
        <v>9.9307999999999994E-2</v>
      </c>
      <c r="K2585">
        <f t="shared" si="96"/>
        <v>8.6920000000000122E-3</v>
      </c>
      <c r="Q2585">
        <f t="shared" si="97"/>
        <v>0.11947372588832489</v>
      </c>
    </row>
    <row r="2586" spans="2:17">
      <c r="B2586" s="13">
        <v>3.0304000000000001E-2</v>
      </c>
      <c r="F2586" s="13">
        <v>9.9299999999999999E-2</v>
      </c>
      <c r="K2586">
        <f t="shared" si="96"/>
        <v>8.7000000000000063E-3</v>
      </c>
      <c r="Q2586">
        <f t="shared" si="97"/>
        <v>0.11948172588832488</v>
      </c>
    </row>
    <row r="2587" spans="2:17">
      <c r="B2587" s="13">
        <v>3.0453000000000001E-2</v>
      </c>
      <c r="F2587" s="13">
        <v>9.9292000000000005E-2</v>
      </c>
      <c r="K2587">
        <f t="shared" si="96"/>
        <v>8.7080000000000005E-3</v>
      </c>
      <c r="Q2587">
        <f t="shared" si="97"/>
        <v>0.11948972588832488</v>
      </c>
    </row>
    <row r="2588" spans="2:17">
      <c r="B2588" s="13">
        <v>3.0602000000000001E-2</v>
      </c>
      <c r="F2588" s="13">
        <v>9.9284999999999998E-2</v>
      </c>
      <c r="K2588">
        <f t="shared" si="96"/>
        <v>8.7150000000000075E-3</v>
      </c>
      <c r="Q2588">
        <f t="shared" si="97"/>
        <v>0.11949672588832488</v>
      </c>
    </row>
    <row r="2589" spans="2:17">
      <c r="B2589" s="13">
        <v>3.0751000000000001E-2</v>
      </c>
      <c r="F2589" s="13">
        <v>9.9278000000000005E-2</v>
      </c>
      <c r="K2589">
        <f t="shared" si="96"/>
        <v>8.7220000000000006E-3</v>
      </c>
      <c r="Q2589">
        <f t="shared" si="97"/>
        <v>0.11950372588832488</v>
      </c>
    </row>
    <row r="2590" spans="2:17">
      <c r="B2590" s="13">
        <v>3.09E-2</v>
      </c>
      <c r="F2590" s="13">
        <v>9.9271999999999999E-2</v>
      </c>
      <c r="K2590">
        <f t="shared" si="96"/>
        <v>8.7280000000000066E-3</v>
      </c>
      <c r="Q2590">
        <f t="shared" si="97"/>
        <v>0.11950972588832488</v>
      </c>
    </row>
    <row r="2591" spans="2:17">
      <c r="B2591" s="13">
        <v>3.1047999999999999E-2</v>
      </c>
      <c r="F2591" s="13">
        <v>9.9265999999999993E-2</v>
      </c>
      <c r="K2591">
        <f t="shared" si="96"/>
        <v>8.7340000000000126E-3</v>
      </c>
      <c r="Q2591">
        <f t="shared" si="97"/>
        <v>0.11951572588832489</v>
      </c>
    </row>
    <row r="2592" spans="2:17">
      <c r="B2592" s="13">
        <v>3.1196000000000002E-2</v>
      </c>
      <c r="F2592" s="13">
        <v>9.9260000000000001E-2</v>
      </c>
      <c r="K2592">
        <f t="shared" si="96"/>
        <v>8.7400000000000047E-3</v>
      </c>
      <c r="Q2592">
        <f t="shared" si="97"/>
        <v>0.11952172588832488</v>
      </c>
    </row>
    <row r="2593" spans="2:17">
      <c r="B2593" s="13">
        <v>3.1343999999999997E-2</v>
      </c>
      <c r="F2593" s="13">
        <v>9.9255999999999997E-2</v>
      </c>
      <c r="K2593">
        <f t="shared" si="96"/>
        <v>8.7440000000000087E-3</v>
      </c>
      <c r="Q2593">
        <f t="shared" si="97"/>
        <v>0.11952572588832489</v>
      </c>
    </row>
    <row r="2594" spans="2:17">
      <c r="B2594" s="13">
        <v>3.1490999999999998E-2</v>
      </c>
      <c r="F2594" s="13">
        <v>9.9251000000000006E-2</v>
      </c>
      <c r="K2594">
        <f t="shared" si="96"/>
        <v>8.7489999999999998E-3</v>
      </c>
      <c r="Q2594">
        <f t="shared" si="97"/>
        <v>0.11953072588832488</v>
      </c>
    </row>
    <row r="2595" spans="2:17">
      <c r="B2595" s="13">
        <v>3.1639E-2</v>
      </c>
      <c r="F2595" s="13">
        <v>9.9247000000000002E-2</v>
      </c>
      <c r="K2595">
        <f t="shared" si="96"/>
        <v>8.7530000000000038E-3</v>
      </c>
      <c r="Q2595">
        <f t="shared" si="97"/>
        <v>0.11953472588832488</v>
      </c>
    </row>
    <row r="2596" spans="2:17">
      <c r="B2596" s="13">
        <v>3.1785000000000001E-2</v>
      </c>
      <c r="F2596" s="13">
        <v>9.9243999999999999E-2</v>
      </c>
      <c r="K2596">
        <f t="shared" si="96"/>
        <v>8.7560000000000068E-3</v>
      </c>
      <c r="Q2596">
        <f t="shared" si="97"/>
        <v>0.11953772588832488</v>
      </c>
    </row>
    <row r="2597" spans="2:17">
      <c r="B2597" s="13">
        <v>3.1932000000000002E-2</v>
      </c>
      <c r="F2597" s="13">
        <v>9.9240999999999996E-2</v>
      </c>
      <c r="K2597">
        <f t="shared" si="96"/>
        <v>8.7590000000000098E-3</v>
      </c>
      <c r="Q2597">
        <f t="shared" si="97"/>
        <v>0.11954072588832489</v>
      </c>
    </row>
    <row r="2598" spans="2:17">
      <c r="B2598" s="13">
        <v>3.2078000000000002E-2</v>
      </c>
      <c r="F2598" s="13">
        <v>9.9238999999999994E-2</v>
      </c>
      <c r="K2598">
        <f t="shared" si="96"/>
        <v>8.7610000000000118E-3</v>
      </c>
      <c r="Q2598">
        <f t="shared" si="97"/>
        <v>0.11954272588832489</v>
      </c>
    </row>
    <row r="2599" spans="2:17">
      <c r="B2599" s="13">
        <v>3.2224000000000003E-2</v>
      </c>
      <c r="F2599" s="13">
        <v>9.9237000000000006E-2</v>
      </c>
      <c r="K2599">
        <f t="shared" si="96"/>
        <v>8.763E-3</v>
      </c>
      <c r="Q2599">
        <f t="shared" si="97"/>
        <v>0.11954472588832488</v>
      </c>
    </row>
    <row r="2600" spans="2:17">
      <c r="B2600" s="13">
        <v>3.2369000000000002E-2</v>
      </c>
      <c r="F2600" s="13">
        <v>9.9236000000000005E-2</v>
      </c>
      <c r="K2600">
        <f t="shared" si="96"/>
        <v>8.764000000000001E-3</v>
      </c>
      <c r="Q2600">
        <f t="shared" si="97"/>
        <v>0.11954572588832488</v>
      </c>
    </row>
    <row r="2601" spans="2:17">
      <c r="B2601" s="13">
        <v>3.2515000000000002E-2</v>
      </c>
      <c r="F2601" s="13">
        <v>9.9235000000000004E-2</v>
      </c>
      <c r="K2601">
        <f t="shared" si="96"/>
        <v>8.765000000000002E-3</v>
      </c>
      <c r="Q2601">
        <f t="shared" si="97"/>
        <v>0.11954672588832488</v>
      </c>
    </row>
    <row r="2602" spans="2:17">
      <c r="B2602" s="13">
        <v>3.2659000000000001E-2</v>
      </c>
      <c r="F2602" s="13">
        <v>9.9235000000000004E-2</v>
      </c>
      <c r="K2602">
        <f t="shared" si="96"/>
        <v>8.765000000000002E-3</v>
      </c>
      <c r="Q2602">
        <f t="shared" si="97"/>
        <v>0.11954672588832488</v>
      </c>
    </row>
    <row r="2603" spans="2:17">
      <c r="B2603" s="13">
        <v>3.2804E-2</v>
      </c>
      <c r="F2603" s="13">
        <v>9.9235000000000004E-2</v>
      </c>
      <c r="K2603">
        <f t="shared" si="96"/>
        <v>8.765000000000002E-3</v>
      </c>
      <c r="Q2603">
        <f t="shared" si="97"/>
        <v>0.11954672588832488</v>
      </c>
    </row>
    <row r="2604" spans="2:17">
      <c r="B2604" s="13">
        <v>3.2946999999999997E-2</v>
      </c>
      <c r="F2604" s="13">
        <v>9.9236000000000005E-2</v>
      </c>
      <c r="K2604">
        <f t="shared" si="96"/>
        <v>8.764000000000001E-3</v>
      </c>
      <c r="Q2604">
        <f t="shared" si="97"/>
        <v>0.11954572588832488</v>
      </c>
    </row>
    <row r="2605" spans="2:17">
      <c r="B2605" s="13">
        <v>3.3091000000000002E-2</v>
      </c>
      <c r="F2605" s="13">
        <v>9.9237000000000006E-2</v>
      </c>
      <c r="K2605">
        <f t="shared" si="96"/>
        <v>8.763E-3</v>
      </c>
      <c r="Q2605">
        <f t="shared" si="97"/>
        <v>0.11954472588832488</v>
      </c>
    </row>
    <row r="2606" spans="2:17">
      <c r="B2606" s="13">
        <v>3.3234E-2</v>
      </c>
      <c r="F2606" s="13">
        <v>9.9238000000000007E-2</v>
      </c>
      <c r="K2606">
        <f t="shared" si="96"/>
        <v>8.761999999999999E-3</v>
      </c>
      <c r="Q2606">
        <f t="shared" si="97"/>
        <v>0.11954372588832488</v>
      </c>
    </row>
    <row r="2607" spans="2:17">
      <c r="B2607" s="13">
        <v>3.3376999999999997E-2</v>
      </c>
      <c r="F2607" s="13">
        <v>9.9239999999999995E-2</v>
      </c>
      <c r="K2607">
        <f t="shared" si="96"/>
        <v>8.7600000000000108E-3</v>
      </c>
      <c r="Q2607">
        <f t="shared" si="97"/>
        <v>0.11954172588832489</v>
      </c>
    </row>
    <row r="2608" spans="2:17">
      <c r="B2608" s="13">
        <v>3.3519E-2</v>
      </c>
      <c r="F2608" s="13">
        <v>9.9242999999999998E-2</v>
      </c>
      <c r="K2608">
        <f t="shared" si="96"/>
        <v>8.7570000000000078E-3</v>
      </c>
      <c r="Q2608">
        <f t="shared" si="97"/>
        <v>0.11953872588832488</v>
      </c>
    </row>
    <row r="2609" spans="2:17">
      <c r="B2609" s="13">
        <v>3.3660000000000002E-2</v>
      </c>
      <c r="F2609" s="13">
        <v>9.9246000000000001E-2</v>
      </c>
      <c r="K2609">
        <f t="shared" si="96"/>
        <v>8.7540000000000048E-3</v>
      </c>
      <c r="Q2609">
        <f t="shared" si="97"/>
        <v>0.11953572588832488</v>
      </c>
    </row>
    <row r="2610" spans="2:17">
      <c r="B2610" s="13">
        <v>3.3801999999999999E-2</v>
      </c>
      <c r="F2610" s="13">
        <v>9.9249000000000004E-2</v>
      </c>
      <c r="K2610">
        <f t="shared" si="96"/>
        <v>8.7510000000000018E-3</v>
      </c>
      <c r="Q2610">
        <f t="shared" si="97"/>
        <v>0.11953272588832488</v>
      </c>
    </row>
    <row r="2611" spans="2:17">
      <c r="B2611" s="13">
        <v>3.3942E-2</v>
      </c>
      <c r="F2611" s="13">
        <v>9.9252999999999994E-2</v>
      </c>
      <c r="K2611">
        <f t="shared" si="96"/>
        <v>8.7470000000000117E-3</v>
      </c>
      <c r="Q2611">
        <f t="shared" si="97"/>
        <v>0.11952872588832489</v>
      </c>
    </row>
    <row r="2612" spans="2:17">
      <c r="B2612" s="13">
        <v>3.4083000000000002E-2</v>
      </c>
      <c r="F2612" s="13">
        <v>9.9256999999999998E-2</v>
      </c>
      <c r="K2612">
        <f t="shared" si="96"/>
        <v>8.7430000000000077E-3</v>
      </c>
      <c r="Q2612">
        <f t="shared" si="97"/>
        <v>0.11952472588832488</v>
      </c>
    </row>
    <row r="2613" spans="2:17">
      <c r="B2613" s="13">
        <v>3.4222000000000002E-2</v>
      </c>
      <c r="F2613" s="13">
        <v>9.9262000000000003E-2</v>
      </c>
      <c r="K2613">
        <f t="shared" si="96"/>
        <v>8.7380000000000027E-3</v>
      </c>
      <c r="Q2613">
        <f t="shared" si="97"/>
        <v>0.11951972588832488</v>
      </c>
    </row>
    <row r="2614" spans="2:17">
      <c r="B2614" s="13">
        <v>3.4361999999999997E-2</v>
      </c>
      <c r="F2614" s="13">
        <v>9.9266999999999994E-2</v>
      </c>
      <c r="K2614">
        <f t="shared" si="96"/>
        <v>8.7330000000000116E-3</v>
      </c>
      <c r="Q2614">
        <f t="shared" si="97"/>
        <v>0.11951472588832489</v>
      </c>
    </row>
    <row r="2615" spans="2:17">
      <c r="B2615" s="13">
        <v>3.4500000000000003E-2</v>
      </c>
      <c r="F2615" s="13">
        <v>9.9273E-2</v>
      </c>
      <c r="K2615">
        <f t="shared" si="96"/>
        <v>8.7270000000000056E-3</v>
      </c>
      <c r="Q2615">
        <f t="shared" si="97"/>
        <v>0.11950872588832488</v>
      </c>
    </row>
    <row r="2616" spans="2:17">
      <c r="B2616" s="13">
        <v>3.4638000000000002E-2</v>
      </c>
      <c r="F2616" s="13">
        <v>9.9279000000000006E-2</v>
      </c>
      <c r="K2616">
        <f t="shared" si="96"/>
        <v>8.7209999999999996E-3</v>
      </c>
      <c r="Q2616">
        <f t="shared" si="97"/>
        <v>0.11950272588832488</v>
      </c>
    </row>
    <row r="2617" spans="2:17">
      <c r="B2617" s="13">
        <v>3.4776000000000001E-2</v>
      </c>
      <c r="F2617" s="13">
        <v>9.9284999999999998E-2</v>
      </c>
      <c r="K2617">
        <f t="shared" si="96"/>
        <v>8.7150000000000075E-3</v>
      </c>
      <c r="Q2617">
        <f t="shared" si="97"/>
        <v>0.11949672588832488</v>
      </c>
    </row>
    <row r="2618" spans="2:17">
      <c r="B2618" s="13">
        <v>3.4913E-2</v>
      </c>
      <c r="F2618" s="13">
        <v>9.9292000000000005E-2</v>
      </c>
      <c r="K2618">
        <f t="shared" si="96"/>
        <v>8.7080000000000005E-3</v>
      </c>
      <c r="Q2618">
        <f t="shared" si="97"/>
        <v>0.11948972588832488</v>
      </c>
    </row>
    <row r="2619" spans="2:17">
      <c r="B2619" s="13">
        <v>3.5048999999999997E-2</v>
      </c>
      <c r="F2619" s="13">
        <v>9.9298999999999998E-2</v>
      </c>
      <c r="K2619">
        <f t="shared" si="96"/>
        <v>8.7010000000000073E-3</v>
      </c>
      <c r="Q2619">
        <f t="shared" si="97"/>
        <v>0.11948272588832488</v>
      </c>
    </row>
    <row r="2620" spans="2:17">
      <c r="B2620" s="13">
        <v>3.5185000000000001E-2</v>
      </c>
      <c r="F2620" s="13">
        <v>9.9306000000000005E-2</v>
      </c>
      <c r="K2620">
        <f t="shared" si="96"/>
        <v>8.6940000000000003E-3</v>
      </c>
      <c r="Q2620">
        <f t="shared" si="97"/>
        <v>0.11947572588832488</v>
      </c>
    </row>
    <row r="2621" spans="2:17">
      <c r="B2621" s="13">
        <v>3.5319999999999997E-2</v>
      </c>
      <c r="F2621" s="13">
        <v>9.9314E-2</v>
      </c>
      <c r="K2621">
        <f t="shared" si="96"/>
        <v>8.6860000000000062E-3</v>
      </c>
      <c r="Q2621">
        <f t="shared" si="97"/>
        <v>0.11946772588832488</v>
      </c>
    </row>
    <row r="2622" spans="2:17">
      <c r="B2622" s="13">
        <v>3.5455E-2</v>
      </c>
      <c r="F2622" s="13">
        <v>9.9321999999999994E-2</v>
      </c>
      <c r="K2622">
        <f t="shared" si="96"/>
        <v>8.6780000000000121E-3</v>
      </c>
      <c r="Q2622">
        <f t="shared" si="97"/>
        <v>0.11945972588832489</v>
      </c>
    </row>
    <row r="2623" spans="2:17">
      <c r="B2623" s="13">
        <v>3.5589000000000003E-2</v>
      </c>
      <c r="F2623" s="13">
        <v>9.9331000000000003E-2</v>
      </c>
      <c r="K2623">
        <f t="shared" si="96"/>
        <v>8.6690000000000031E-3</v>
      </c>
      <c r="Q2623">
        <f t="shared" si="97"/>
        <v>0.11945072588832488</v>
      </c>
    </row>
    <row r="2624" spans="2:17">
      <c r="B2624" s="13">
        <v>3.5721999999999997E-2</v>
      </c>
      <c r="F2624" s="13">
        <v>9.9339999999999998E-2</v>
      </c>
      <c r="K2624">
        <f t="shared" si="96"/>
        <v>8.660000000000008E-3</v>
      </c>
      <c r="Q2624">
        <f t="shared" si="97"/>
        <v>0.11944172588832488</v>
      </c>
    </row>
    <row r="2625" spans="2:17">
      <c r="B2625" s="13">
        <v>3.5854999999999998E-2</v>
      </c>
      <c r="F2625" s="13">
        <v>9.9349000000000007E-2</v>
      </c>
      <c r="K2625">
        <f t="shared" si="96"/>
        <v>8.650999999999999E-3</v>
      </c>
      <c r="Q2625">
        <f t="shared" si="97"/>
        <v>0.11943272588832488</v>
      </c>
    </row>
    <row r="2626" spans="2:17">
      <c r="B2626" s="13">
        <v>3.5986999999999998E-2</v>
      </c>
      <c r="F2626" s="13">
        <v>9.9359000000000003E-2</v>
      </c>
      <c r="K2626">
        <f t="shared" si="96"/>
        <v>8.6410000000000028E-3</v>
      </c>
      <c r="Q2626">
        <f t="shared" si="97"/>
        <v>0.11942272588832488</v>
      </c>
    </row>
    <row r="2627" spans="2:17">
      <c r="B2627" s="13">
        <v>3.6117999999999997E-2</v>
      </c>
      <c r="F2627" s="13">
        <v>9.9368999999999999E-2</v>
      </c>
      <c r="K2627">
        <f t="shared" si="96"/>
        <v>8.6310000000000067E-3</v>
      </c>
      <c r="Q2627">
        <f t="shared" si="97"/>
        <v>0.11941272588832488</v>
      </c>
    </row>
    <row r="2628" spans="2:17">
      <c r="B2628" s="13">
        <v>3.6249000000000003E-2</v>
      </c>
      <c r="F2628" s="13">
        <v>9.9378999999999995E-2</v>
      </c>
      <c r="K2628">
        <f t="shared" si="96"/>
        <v>8.6210000000000106E-3</v>
      </c>
      <c r="Q2628">
        <f t="shared" si="97"/>
        <v>0.11940272588832489</v>
      </c>
    </row>
    <row r="2629" spans="2:17">
      <c r="B2629" s="13">
        <v>3.6379000000000002E-2</v>
      </c>
      <c r="F2629" s="13">
        <v>9.9389000000000005E-2</v>
      </c>
      <c r="K2629">
        <f t="shared" si="96"/>
        <v>8.6110000000000006E-3</v>
      </c>
      <c r="Q2629">
        <f t="shared" si="97"/>
        <v>0.11939272588832488</v>
      </c>
    </row>
    <row r="2630" spans="2:17">
      <c r="B2630" s="13">
        <v>3.6507999999999999E-2</v>
      </c>
      <c r="F2630" s="13">
        <v>9.9400000000000002E-2</v>
      </c>
      <c r="K2630">
        <f t="shared" si="96"/>
        <v>8.6000000000000035E-3</v>
      </c>
      <c r="Q2630">
        <f t="shared" si="97"/>
        <v>0.11938172588832488</v>
      </c>
    </row>
    <row r="2631" spans="2:17">
      <c r="B2631" s="13">
        <v>3.6637000000000003E-2</v>
      </c>
      <c r="F2631" s="13">
        <v>9.9410999999999999E-2</v>
      </c>
      <c r="K2631">
        <f t="shared" si="96"/>
        <v>8.5890000000000064E-3</v>
      </c>
      <c r="Q2631">
        <f t="shared" si="97"/>
        <v>0.11937072588832488</v>
      </c>
    </row>
    <row r="2632" spans="2:17">
      <c r="B2632" s="13">
        <v>3.6764999999999999E-2</v>
      </c>
      <c r="F2632" s="13">
        <v>9.9422999999999997E-2</v>
      </c>
      <c r="K2632">
        <f t="shared" ref="K2632:K2695" si="98">$K$458-F2632+$K$457</f>
        <v>8.5770000000000082E-3</v>
      </c>
      <c r="Q2632">
        <f t="shared" si="97"/>
        <v>0.11935872588832488</v>
      </c>
    </row>
    <row r="2633" spans="2:17">
      <c r="B2633" s="13">
        <v>3.6892000000000001E-2</v>
      </c>
      <c r="F2633" s="13">
        <v>9.9433999999999995E-2</v>
      </c>
      <c r="K2633">
        <f t="shared" si="98"/>
        <v>8.5660000000000111E-3</v>
      </c>
      <c r="Q2633">
        <f t="shared" ref="Q2633:Q2696" si="99">$Q$458-F2633+$Q$457</f>
        <v>0.11934772588832489</v>
      </c>
    </row>
    <row r="2634" spans="2:17">
      <c r="B2634" s="13">
        <v>3.7018000000000002E-2</v>
      </c>
      <c r="F2634" s="13">
        <v>9.9446000000000007E-2</v>
      </c>
      <c r="K2634">
        <f t="shared" si="98"/>
        <v>8.5539999999999991E-3</v>
      </c>
      <c r="Q2634">
        <f t="shared" si="99"/>
        <v>0.11933572588832488</v>
      </c>
    </row>
    <row r="2635" spans="2:17">
      <c r="B2635" s="13">
        <v>3.7144000000000003E-2</v>
      </c>
      <c r="F2635" s="13">
        <v>9.9459000000000006E-2</v>
      </c>
      <c r="K2635">
        <f t="shared" si="98"/>
        <v>8.541E-3</v>
      </c>
      <c r="Q2635">
        <f t="shared" si="99"/>
        <v>0.11932272588832488</v>
      </c>
    </row>
    <row r="2636" spans="2:17">
      <c r="B2636" s="13">
        <v>3.7268999999999997E-2</v>
      </c>
      <c r="F2636" s="13">
        <v>9.9471000000000004E-2</v>
      </c>
      <c r="K2636">
        <f t="shared" si="98"/>
        <v>8.5290000000000019E-3</v>
      </c>
      <c r="Q2636">
        <f t="shared" si="99"/>
        <v>0.11931072588832488</v>
      </c>
    </row>
    <row r="2637" spans="2:17">
      <c r="B2637" s="13">
        <v>3.7393000000000003E-2</v>
      </c>
      <c r="F2637" s="13">
        <v>9.9484000000000003E-2</v>
      </c>
      <c r="K2637">
        <f t="shared" si="98"/>
        <v>8.5160000000000027E-3</v>
      </c>
      <c r="Q2637">
        <f t="shared" si="99"/>
        <v>0.11929772588832488</v>
      </c>
    </row>
    <row r="2638" spans="2:17">
      <c r="B2638" s="13">
        <v>3.7516000000000001E-2</v>
      </c>
      <c r="F2638" s="13">
        <v>9.9497000000000002E-2</v>
      </c>
      <c r="K2638">
        <f t="shared" si="98"/>
        <v>8.5030000000000036E-3</v>
      </c>
      <c r="Q2638">
        <f t="shared" si="99"/>
        <v>0.11928472588832488</v>
      </c>
    </row>
    <row r="2639" spans="2:17">
      <c r="B2639" s="13">
        <v>3.7638999999999999E-2</v>
      </c>
      <c r="F2639" s="13">
        <v>9.9510000000000001E-2</v>
      </c>
      <c r="K2639">
        <f t="shared" si="98"/>
        <v>8.4900000000000045E-3</v>
      </c>
      <c r="Q2639">
        <f t="shared" si="99"/>
        <v>0.11927172588832488</v>
      </c>
    </row>
    <row r="2640" spans="2:17">
      <c r="B2640" s="13">
        <v>3.7761000000000003E-2</v>
      </c>
      <c r="F2640" s="13">
        <v>9.9523E-2</v>
      </c>
      <c r="K2640">
        <f t="shared" si="98"/>
        <v>8.4770000000000054E-3</v>
      </c>
      <c r="Q2640">
        <f t="shared" si="99"/>
        <v>0.11925872588832488</v>
      </c>
    </row>
    <row r="2641" spans="2:17">
      <c r="B2641" s="13">
        <v>3.7880999999999998E-2</v>
      </c>
      <c r="F2641" s="13">
        <v>9.9537E-2</v>
      </c>
      <c r="K2641">
        <f t="shared" si="98"/>
        <v>8.4630000000000052E-3</v>
      </c>
      <c r="Q2641">
        <f t="shared" si="99"/>
        <v>0.11924472588832488</v>
      </c>
    </row>
    <row r="2642" spans="2:17">
      <c r="B2642" s="13">
        <v>3.8002000000000001E-2</v>
      </c>
      <c r="F2642" s="13">
        <v>9.9551000000000001E-2</v>
      </c>
      <c r="K2642">
        <f t="shared" si="98"/>
        <v>8.4490000000000051E-3</v>
      </c>
      <c r="Q2642">
        <f t="shared" si="99"/>
        <v>0.11923072588832488</v>
      </c>
    </row>
    <row r="2643" spans="2:17">
      <c r="B2643" s="13">
        <v>3.8121000000000002E-2</v>
      </c>
      <c r="F2643" s="13">
        <v>9.9565000000000001E-2</v>
      </c>
      <c r="K2643">
        <f t="shared" si="98"/>
        <v>8.435000000000005E-3</v>
      </c>
      <c r="Q2643">
        <f t="shared" si="99"/>
        <v>0.11921672588832488</v>
      </c>
    </row>
    <row r="2644" spans="2:17">
      <c r="B2644" s="13">
        <v>3.8239000000000002E-2</v>
      </c>
      <c r="F2644" s="13">
        <v>9.9579000000000001E-2</v>
      </c>
      <c r="K2644">
        <f t="shared" si="98"/>
        <v>8.4210000000000049E-3</v>
      </c>
      <c r="Q2644">
        <f t="shared" si="99"/>
        <v>0.11920272588832488</v>
      </c>
    </row>
    <row r="2645" spans="2:17">
      <c r="B2645" s="13">
        <v>3.8357000000000002E-2</v>
      </c>
      <c r="F2645" s="13">
        <v>9.9593000000000001E-2</v>
      </c>
      <c r="K2645">
        <f t="shared" si="98"/>
        <v>8.4070000000000047E-3</v>
      </c>
      <c r="Q2645">
        <f t="shared" si="99"/>
        <v>0.11918872588832488</v>
      </c>
    </row>
    <row r="2646" spans="2:17">
      <c r="B2646" s="13">
        <v>3.8473E-2</v>
      </c>
      <c r="F2646" s="13">
        <v>9.9608000000000002E-2</v>
      </c>
      <c r="K2646">
        <f t="shared" si="98"/>
        <v>8.3920000000000036E-3</v>
      </c>
      <c r="Q2646">
        <f t="shared" si="99"/>
        <v>0.11917372588832488</v>
      </c>
    </row>
    <row r="2647" spans="2:17">
      <c r="B2647" s="13">
        <v>3.8588999999999998E-2</v>
      </c>
      <c r="F2647" s="13">
        <v>9.9623000000000003E-2</v>
      </c>
      <c r="K2647">
        <f t="shared" si="98"/>
        <v>8.3770000000000025E-3</v>
      </c>
      <c r="Q2647">
        <f t="shared" si="99"/>
        <v>0.11915872588832488</v>
      </c>
    </row>
    <row r="2648" spans="2:17">
      <c r="B2648" s="13">
        <v>3.8704000000000002E-2</v>
      </c>
      <c r="F2648" s="13">
        <v>9.9638000000000004E-2</v>
      </c>
      <c r="K2648">
        <f t="shared" si="98"/>
        <v>8.3620000000000014E-3</v>
      </c>
      <c r="Q2648">
        <f t="shared" si="99"/>
        <v>0.11914372588832488</v>
      </c>
    </row>
    <row r="2649" spans="2:17">
      <c r="B2649" s="13">
        <v>3.8817999999999998E-2</v>
      </c>
      <c r="F2649" s="13">
        <v>9.9653000000000005E-2</v>
      </c>
      <c r="K2649">
        <f t="shared" si="98"/>
        <v>8.3470000000000003E-3</v>
      </c>
      <c r="Q2649">
        <f t="shared" si="99"/>
        <v>0.11912872588832488</v>
      </c>
    </row>
    <row r="2650" spans="2:17">
      <c r="B2650" s="13">
        <v>3.8931E-2</v>
      </c>
      <c r="F2650" s="13">
        <v>9.9668000000000007E-2</v>
      </c>
      <c r="K2650">
        <f t="shared" si="98"/>
        <v>8.3319999999999991E-3</v>
      </c>
      <c r="Q2650">
        <f t="shared" si="99"/>
        <v>0.11911372588832488</v>
      </c>
    </row>
    <row r="2651" spans="2:17">
      <c r="B2651" s="13">
        <v>3.9043000000000001E-2</v>
      </c>
      <c r="F2651" s="13">
        <v>9.9682999999999994E-2</v>
      </c>
      <c r="K2651">
        <f t="shared" si="98"/>
        <v>8.3170000000000119E-3</v>
      </c>
      <c r="Q2651">
        <f t="shared" si="99"/>
        <v>0.11909872588832489</v>
      </c>
    </row>
    <row r="2652" spans="2:17">
      <c r="B2652" s="13">
        <v>3.9154000000000001E-2</v>
      </c>
      <c r="F2652" s="13">
        <v>9.9698999999999996E-2</v>
      </c>
      <c r="K2652">
        <f t="shared" si="98"/>
        <v>8.3010000000000098E-3</v>
      </c>
      <c r="Q2652">
        <f t="shared" si="99"/>
        <v>0.11908272588832489</v>
      </c>
    </row>
    <row r="2653" spans="2:17">
      <c r="B2653" s="13">
        <v>3.9265000000000001E-2</v>
      </c>
      <c r="F2653" s="13">
        <v>9.9713999999999997E-2</v>
      </c>
      <c r="K2653">
        <f t="shared" si="98"/>
        <v>8.2860000000000086E-3</v>
      </c>
      <c r="Q2653">
        <f t="shared" si="99"/>
        <v>0.11906772588832489</v>
      </c>
    </row>
    <row r="2654" spans="2:17">
      <c r="B2654" s="13">
        <v>3.9373999999999999E-2</v>
      </c>
      <c r="F2654" s="13">
        <v>9.9729999999999999E-2</v>
      </c>
      <c r="K2654">
        <f t="shared" si="98"/>
        <v>8.2700000000000065E-3</v>
      </c>
      <c r="Q2654">
        <f t="shared" si="99"/>
        <v>0.11905172588832488</v>
      </c>
    </row>
    <row r="2655" spans="2:17">
      <c r="B2655" s="13">
        <v>3.9482999999999997E-2</v>
      </c>
      <c r="F2655" s="13">
        <v>9.9746000000000001E-2</v>
      </c>
      <c r="K2655">
        <f t="shared" si="98"/>
        <v>8.2540000000000044E-3</v>
      </c>
      <c r="Q2655">
        <f t="shared" si="99"/>
        <v>0.11903572588832488</v>
      </c>
    </row>
    <row r="2656" spans="2:17">
      <c r="B2656" s="13">
        <v>3.959E-2</v>
      </c>
      <c r="F2656" s="13">
        <v>9.9762000000000003E-2</v>
      </c>
      <c r="K2656">
        <f t="shared" si="98"/>
        <v>8.2380000000000023E-3</v>
      </c>
      <c r="Q2656">
        <f t="shared" si="99"/>
        <v>0.11901972588832488</v>
      </c>
    </row>
    <row r="2657" spans="2:17">
      <c r="B2657" s="13">
        <v>3.9697000000000003E-2</v>
      </c>
      <c r="F2657" s="13">
        <v>9.9778000000000006E-2</v>
      </c>
      <c r="K2657">
        <f t="shared" si="98"/>
        <v>8.2220000000000001E-3</v>
      </c>
      <c r="Q2657">
        <f t="shared" si="99"/>
        <v>0.11900372588832488</v>
      </c>
    </row>
    <row r="2658" spans="2:17">
      <c r="B2658" s="13">
        <v>3.9801999999999997E-2</v>
      </c>
      <c r="F2658" s="13">
        <v>9.9793999999999994E-2</v>
      </c>
      <c r="K2658">
        <f t="shared" si="98"/>
        <v>8.2060000000000119E-3</v>
      </c>
      <c r="Q2658">
        <f t="shared" si="99"/>
        <v>0.11898772588832489</v>
      </c>
    </row>
    <row r="2659" spans="2:17">
      <c r="B2659" s="13">
        <v>3.9906999999999998E-2</v>
      </c>
      <c r="F2659" s="13">
        <v>9.9809999999999996E-2</v>
      </c>
      <c r="K2659">
        <f t="shared" si="98"/>
        <v>8.1900000000000098E-3</v>
      </c>
      <c r="Q2659">
        <f t="shared" si="99"/>
        <v>0.11897172588832489</v>
      </c>
    </row>
    <row r="2660" spans="2:17">
      <c r="B2660" s="13">
        <v>4.0009999999999997E-2</v>
      </c>
      <c r="F2660" s="13">
        <v>9.9825999999999998E-2</v>
      </c>
      <c r="K2660">
        <f t="shared" si="98"/>
        <v>8.1740000000000076E-3</v>
      </c>
      <c r="Q2660">
        <f t="shared" si="99"/>
        <v>0.11895572588832488</v>
      </c>
    </row>
    <row r="2661" spans="2:17">
      <c r="B2661" s="13">
        <v>4.0113000000000003E-2</v>
      </c>
      <c r="F2661" s="13">
        <v>9.9842E-2</v>
      </c>
      <c r="K2661">
        <f t="shared" si="98"/>
        <v>8.1580000000000055E-3</v>
      </c>
      <c r="Q2661">
        <f t="shared" si="99"/>
        <v>0.11893972588832488</v>
      </c>
    </row>
    <row r="2662" spans="2:17">
      <c r="B2662" s="13">
        <v>4.0214E-2</v>
      </c>
      <c r="F2662" s="13">
        <v>9.9859000000000003E-2</v>
      </c>
      <c r="K2662">
        <f t="shared" si="98"/>
        <v>8.1410000000000024E-3</v>
      </c>
      <c r="Q2662">
        <f t="shared" si="99"/>
        <v>0.11892272588832488</v>
      </c>
    </row>
    <row r="2663" spans="2:17">
      <c r="B2663" s="13">
        <v>4.0314999999999997E-2</v>
      </c>
      <c r="F2663" s="13">
        <v>9.9875000000000005E-2</v>
      </c>
      <c r="K2663">
        <f t="shared" si="98"/>
        <v>8.1250000000000003E-3</v>
      </c>
      <c r="Q2663">
        <f t="shared" si="99"/>
        <v>0.11890672588832488</v>
      </c>
    </row>
    <row r="2664" spans="2:17">
      <c r="B2664" s="13">
        <v>4.0413999999999999E-2</v>
      </c>
      <c r="F2664" s="13">
        <v>9.9891999999999995E-2</v>
      </c>
      <c r="K2664">
        <f t="shared" si="98"/>
        <v>8.108000000000011E-3</v>
      </c>
      <c r="Q2664">
        <f t="shared" si="99"/>
        <v>0.11888972588832489</v>
      </c>
    </row>
    <row r="2665" spans="2:17">
      <c r="B2665" s="13">
        <v>4.0511999999999999E-2</v>
      </c>
      <c r="F2665" s="13">
        <v>9.9907999999999997E-2</v>
      </c>
      <c r="K2665">
        <f t="shared" si="98"/>
        <v>8.0920000000000089E-3</v>
      </c>
      <c r="Q2665">
        <f t="shared" si="99"/>
        <v>0.11887372588832489</v>
      </c>
    </row>
    <row r="2666" spans="2:17">
      <c r="B2666" s="13">
        <v>4.061E-2</v>
      </c>
      <c r="F2666" s="13">
        <v>9.9925E-2</v>
      </c>
      <c r="K2666">
        <f t="shared" si="98"/>
        <v>8.0750000000000058E-3</v>
      </c>
      <c r="Q2666">
        <f t="shared" si="99"/>
        <v>0.11885672588832488</v>
      </c>
    </row>
    <row r="2667" spans="2:17">
      <c r="B2667" s="13">
        <v>4.0705999999999999E-2</v>
      </c>
      <c r="F2667" s="13">
        <v>9.9941000000000002E-2</v>
      </c>
      <c r="K2667">
        <f t="shared" si="98"/>
        <v>8.0590000000000037E-3</v>
      </c>
      <c r="Q2667">
        <f t="shared" si="99"/>
        <v>0.11884072588832488</v>
      </c>
    </row>
    <row r="2668" spans="2:17">
      <c r="B2668" s="13">
        <v>4.0800999999999997E-2</v>
      </c>
      <c r="F2668" s="13">
        <v>9.9958000000000005E-2</v>
      </c>
      <c r="K2668">
        <f t="shared" si="98"/>
        <v>8.0420000000000005E-3</v>
      </c>
      <c r="Q2668">
        <f t="shared" si="99"/>
        <v>0.11882372588832488</v>
      </c>
    </row>
    <row r="2669" spans="2:17">
      <c r="B2669" s="13">
        <v>4.0896000000000002E-2</v>
      </c>
      <c r="F2669" s="13">
        <v>9.9973999999999993E-2</v>
      </c>
      <c r="K2669">
        <f t="shared" si="98"/>
        <v>8.0260000000000123E-3</v>
      </c>
      <c r="Q2669">
        <f t="shared" si="99"/>
        <v>0.11880772588832489</v>
      </c>
    </row>
    <row r="2670" spans="2:17">
      <c r="B2670" s="13">
        <v>4.0988999999999998E-2</v>
      </c>
      <c r="F2670" s="13">
        <v>9.9990999999999997E-2</v>
      </c>
      <c r="K2670">
        <f t="shared" si="98"/>
        <v>8.0090000000000092E-3</v>
      </c>
      <c r="Q2670">
        <f t="shared" si="99"/>
        <v>0.11879072588832489</v>
      </c>
    </row>
    <row r="2671" spans="2:17">
      <c r="B2671" s="13">
        <v>4.1080999999999999E-2</v>
      </c>
      <c r="F2671" s="13">
        <v>0.100007</v>
      </c>
      <c r="K2671">
        <f t="shared" si="98"/>
        <v>7.993000000000007E-3</v>
      </c>
      <c r="Q2671">
        <f t="shared" si="99"/>
        <v>0.11877472588832488</v>
      </c>
    </row>
    <row r="2672" spans="2:17">
      <c r="B2672" s="13">
        <v>4.1172E-2</v>
      </c>
      <c r="F2672" s="13">
        <v>0.100024</v>
      </c>
      <c r="K2672">
        <f t="shared" si="98"/>
        <v>7.9760000000000039E-3</v>
      </c>
      <c r="Q2672">
        <f t="shared" si="99"/>
        <v>0.11875772588832488</v>
      </c>
    </row>
    <row r="2673" spans="2:17">
      <c r="B2673" s="13">
        <v>4.1262E-2</v>
      </c>
      <c r="F2673" s="13">
        <v>0.100041</v>
      </c>
      <c r="K2673">
        <f t="shared" si="98"/>
        <v>7.9590000000000008E-3</v>
      </c>
      <c r="Q2673">
        <f t="shared" si="99"/>
        <v>0.11874072588832488</v>
      </c>
    </row>
    <row r="2674" spans="2:17">
      <c r="B2674" s="13">
        <v>4.1349999999999998E-2</v>
      </c>
      <c r="F2674" s="13">
        <v>0.10005699999999999</v>
      </c>
      <c r="K2674">
        <f t="shared" si="98"/>
        <v>7.9430000000000126E-3</v>
      </c>
      <c r="Q2674">
        <f t="shared" si="99"/>
        <v>0.11872472588832489</v>
      </c>
    </row>
    <row r="2675" spans="2:17">
      <c r="B2675" s="13">
        <v>4.1438000000000003E-2</v>
      </c>
      <c r="F2675" s="13">
        <v>0.100074</v>
      </c>
      <c r="K2675">
        <f t="shared" si="98"/>
        <v>7.9260000000000094E-3</v>
      </c>
      <c r="Q2675">
        <f t="shared" si="99"/>
        <v>0.11870772588832489</v>
      </c>
    </row>
    <row r="2676" spans="2:17">
      <c r="B2676" s="13">
        <v>4.1523999999999998E-2</v>
      </c>
      <c r="F2676" s="13">
        <v>0.10009</v>
      </c>
      <c r="K2676">
        <f t="shared" si="98"/>
        <v>7.9100000000000073E-3</v>
      </c>
      <c r="Q2676">
        <f t="shared" si="99"/>
        <v>0.11869172588832488</v>
      </c>
    </row>
    <row r="2677" spans="2:17">
      <c r="B2677" s="13">
        <v>4.1610000000000001E-2</v>
      </c>
      <c r="F2677" s="13">
        <v>0.100107</v>
      </c>
      <c r="K2677">
        <f t="shared" si="98"/>
        <v>7.8930000000000042E-3</v>
      </c>
      <c r="Q2677">
        <f t="shared" si="99"/>
        <v>0.11867472588832488</v>
      </c>
    </row>
    <row r="2678" spans="2:17">
      <c r="B2678" s="13">
        <v>4.1694000000000002E-2</v>
      </c>
      <c r="F2678" s="13">
        <v>0.100123</v>
      </c>
      <c r="K2678">
        <f t="shared" si="98"/>
        <v>7.8770000000000021E-3</v>
      </c>
      <c r="Q2678">
        <f t="shared" si="99"/>
        <v>0.11865872588832488</v>
      </c>
    </row>
    <row r="2679" spans="2:17">
      <c r="B2679" s="13">
        <v>4.1777000000000002E-2</v>
      </c>
      <c r="F2679" s="13">
        <v>0.10014000000000001</v>
      </c>
      <c r="K2679">
        <f t="shared" si="98"/>
        <v>7.8599999999999989E-3</v>
      </c>
      <c r="Q2679">
        <f t="shared" si="99"/>
        <v>0.11864172588832488</v>
      </c>
    </row>
    <row r="2680" spans="2:17">
      <c r="B2680" s="13">
        <v>4.1859E-2</v>
      </c>
      <c r="F2680" s="13">
        <v>0.100156</v>
      </c>
      <c r="K2680">
        <f t="shared" si="98"/>
        <v>7.8440000000000107E-3</v>
      </c>
      <c r="Q2680">
        <f t="shared" si="99"/>
        <v>0.11862572588832489</v>
      </c>
    </row>
    <row r="2681" spans="2:17">
      <c r="B2681" s="13">
        <v>4.1939999999999998E-2</v>
      </c>
      <c r="F2681" s="13">
        <v>0.100172</v>
      </c>
      <c r="K2681">
        <f t="shared" si="98"/>
        <v>7.8280000000000086E-3</v>
      </c>
      <c r="Q2681">
        <f t="shared" si="99"/>
        <v>0.11860972588832489</v>
      </c>
    </row>
    <row r="2682" spans="2:17">
      <c r="B2682" s="13">
        <v>4.2019000000000001E-2</v>
      </c>
      <c r="F2682" s="13">
        <v>0.100188</v>
      </c>
      <c r="K2682">
        <f t="shared" si="98"/>
        <v>7.8120000000000064E-3</v>
      </c>
      <c r="Q2682">
        <f t="shared" si="99"/>
        <v>0.11859372588832488</v>
      </c>
    </row>
    <row r="2683" spans="2:17">
      <c r="B2683" s="13">
        <v>4.2097999999999997E-2</v>
      </c>
      <c r="F2683" s="13">
        <v>0.100205</v>
      </c>
      <c r="K2683">
        <f t="shared" si="98"/>
        <v>7.7950000000000033E-3</v>
      </c>
      <c r="Q2683">
        <f t="shared" si="99"/>
        <v>0.11857672588832488</v>
      </c>
    </row>
    <row r="2684" spans="2:17">
      <c r="B2684" s="13">
        <v>4.2174999999999997E-2</v>
      </c>
      <c r="F2684" s="13">
        <v>0.100221</v>
      </c>
      <c r="K2684">
        <f t="shared" si="98"/>
        <v>7.7790000000000012E-3</v>
      </c>
      <c r="Q2684">
        <f t="shared" si="99"/>
        <v>0.11856072588832488</v>
      </c>
    </row>
    <row r="2685" spans="2:17">
      <c r="B2685" s="13">
        <v>4.2250999999999997E-2</v>
      </c>
      <c r="F2685" s="13">
        <v>0.10023700000000001</v>
      </c>
      <c r="K2685">
        <f t="shared" si="98"/>
        <v>7.7629999999999991E-3</v>
      </c>
      <c r="Q2685">
        <f t="shared" si="99"/>
        <v>0.11854472588832488</v>
      </c>
    </row>
    <row r="2686" spans="2:17">
      <c r="B2686" s="13">
        <v>4.2326000000000003E-2</v>
      </c>
      <c r="F2686" s="13">
        <v>0.10025299999999999</v>
      </c>
      <c r="K2686">
        <f t="shared" si="98"/>
        <v>7.7470000000000108E-3</v>
      </c>
      <c r="Q2686">
        <f t="shared" si="99"/>
        <v>0.11852872588832489</v>
      </c>
    </row>
    <row r="2687" spans="2:17">
      <c r="B2687" s="13">
        <v>4.24E-2</v>
      </c>
      <c r="F2687" s="13">
        <v>0.100269</v>
      </c>
      <c r="K2687">
        <f t="shared" si="98"/>
        <v>7.7310000000000087E-3</v>
      </c>
      <c r="Q2687">
        <f t="shared" si="99"/>
        <v>0.11851272588832489</v>
      </c>
    </row>
    <row r="2688" spans="2:17">
      <c r="B2688" s="13">
        <v>4.2472999999999997E-2</v>
      </c>
      <c r="F2688" s="13">
        <v>0.100285</v>
      </c>
      <c r="K2688">
        <f t="shared" si="98"/>
        <v>7.7150000000000066E-3</v>
      </c>
      <c r="Q2688">
        <f t="shared" si="99"/>
        <v>0.11849672588832488</v>
      </c>
    </row>
    <row r="2689" spans="2:17">
      <c r="B2689" s="13">
        <v>4.2543999999999998E-2</v>
      </c>
      <c r="F2689" s="13">
        <v>0.1003</v>
      </c>
      <c r="K2689">
        <f t="shared" si="98"/>
        <v>7.7000000000000055E-3</v>
      </c>
      <c r="Q2689">
        <f t="shared" si="99"/>
        <v>0.11848172588832488</v>
      </c>
    </row>
    <row r="2690" spans="2:17">
      <c r="B2690" s="13">
        <v>4.2613999999999999E-2</v>
      </c>
      <c r="F2690" s="13">
        <v>0.100316</v>
      </c>
      <c r="K2690">
        <f t="shared" si="98"/>
        <v>7.6840000000000033E-3</v>
      </c>
      <c r="Q2690">
        <f t="shared" si="99"/>
        <v>0.11846572588832488</v>
      </c>
    </row>
    <row r="2691" spans="2:17">
      <c r="B2691" s="13">
        <v>4.2682999999999999E-2</v>
      </c>
      <c r="F2691" s="13">
        <v>0.100332</v>
      </c>
      <c r="K2691">
        <f t="shared" si="98"/>
        <v>7.6680000000000012E-3</v>
      </c>
      <c r="Q2691">
        <f t="shared" si="99"/>
        <v>0.11844972588832488</v>
      </c>
    </row>
    <row r="2692" spans="2:17">
      <c r="B2692" s="13">
        <v>4.2750999999999997E-2</v>
      </c>
      <c r="F2692" s="13">
        <v>0.10034700000000001</v>
      </c>
      <c r="K2692">
        <f t="shared" si="98"/>
        <v>7.6530000000000001E-3</v>
      </c>
      <c r="Q2692">
        <f t="shared" si="99"/>
        <v>0.11843472588832488</v>
      </c>
    </row>
    <row r="2693" spans="2:17">
      <c r="B2693" s="13">
        <v>4.2817000000000001E-2</v>
      </c>
      <c r="F2693" s="13">
        <v>0.10036200000000001</v>
      </c>
      <c r="K2693">
        <f t="shared" si="98"/>
        <v>7.637999999999999E-3</v>
      </c>
      <c r="Q2693">
        <f t="shared" si="99"/>
        <v>0.11841972588832488</v>
      </c>
    </row>
    <row r="2694" spans="2:17">
      <c r="B2694" s="13">
        <v>4.2882999999999998E-2</v>
      </c>
      <c r="F2694" s="13">
        <v>0.100378</v>
      </c>
      <c r="K2694">
        <f t="shared" si="98"/>
        <v>7.6220000000000107E-3</v>
      </c>
      <c r="Q2694">
        <f t="shared" si="99"/>
        <v>0.11840372588832489</v>
      </c>
    </row>
    <row r="2695" spans="2:17">
      <c r="B2695" s="13">
        <v>4.2946999999999999E-2</v>
      </c>
      <c r="F2695" s="13">
        <v>0.100393</v>
      </c>
      <c r="K2695">
        <f t="shared" si="98"/>
        <v>7.6070000000000096E-3</v>
      </c>
      <c r="Q2695">
        <f t="shared" si="99"/>
        <v>0.11838872588832489</v>
      </c>
    </row>
    <row r="2696" spans="2:17">
      <c r="B2696" s="13">
        <v>4.3008999999999999E-2</v>
      </c>
      <c r="F2696" s="13">
        <v>0.100408</v>
      </c>
      <c r="K2696">
        <f t="shared" ref="K2696:K2759" si="100">$K$458-F2696+$K$457</f>
        <v>7.5920000000000085E-3</v>
      </c>
      <c r="Q2696">
        <f t="shared" si="99"/>
        <v>0.11837372588832488</v>
      </c>
    </row>
    <row r="2697" spans="2:17">
      <c r="B2697" s="13">
        <v>4.3070999999999998E-2</v>
      </c>
      <c r="F2697" s="13">
        <v>0.100423</v>
      </c>
      <c r="K2697">
        <f t="shared" si="100"/>
        <v>7.5770000000000073E-3</v>
      </c>
      <c r="Q2697">
        <f t="shared" ref="Q2697:Q2760" si="101">$Q$458-F2697+$Q$457</f>
        <v>0.11835872588832488</v>
      </c>
    </row>
    <row r="2698" spans="2:17">
      <c r="B2698" s="13">
        <v>4.3131000000000003E-2</v>
      </c>
      <c r="F2698" s="13">
        <v>0.100437</v>
      </c>
      <c r="K2698">
        <f t="shared" si="100"/>
        <v>7.5630000000000072E-3</v>
      </c>
      <c r="Q2698">
        <f t="shared" si="101"/>
        <v>0.11834472588832488</v>
      </c>
    </row>
    <row r="2699" spans="2:17">
      <c r="B2699" s="13">
        <v>4.3189999999999999E-2</v>
      </c>
      <c r="F2699" s="13">
        <v>0.100452</v>
      </c>
      <c r="K2699">
        <f t="shared" si="100"/>
        <v>7.5480000000000061E-3</v>
      </c>
      <c r="Q2699">
        <f t="shared" si="101"/>
        <v>0.11832972588832488</v>
      </c>
    </row>
    <row r="2700" spans="2:17">
      <c r="B2700" s="13">
        <v>4.3248000000000002E-2</v>
      </c>
      <c r="F2700" s="13">
        <v>0.100467</v>
      </c>
      <c r="K2700">
        <f t="shared" si="100"/>
        <v>7.533000000000005E-3</v>
      </c>
      <c r="Q2700">
        <f t="shared" si="101"/>
        <v>0.11831472588832488</v>
      </c>
    </row>
    <row r="2701" spans="2:17">
      <c r="B2701" s="13">
        <v>4.3305000000000003E-2</v>
      </c>
      <c r="F2701" s="13">
        <v>0.100481</v>
      </c>
      <c r="K2701">
        <f t="shared" si="100"/>
        <v>7.5190000000000048E-3</v>
      </c>
      <c r="Q2701">
        <f t="shared" si="101"/>
        <v>0.11830072588832488</v>
      </c>
    </row>
    <row r="2702" spans="2:17">
      <c r="B2702" s="13">
        <v>4.3360000000000003E-2</v>
      </c>
      <c r="F2702" s="13">
        <v>0.100495</v>
      </c>
      <c r="K2702">
        <f t="shared" si="100"/>
        <v>7.5050000000000047E-3</v>
      </c>
      <c r="Q2702">
        <f t="shared" si="101"/>
        <v>0.11828672588832488</v>
      </c>
    </row>
    <row r="2703" spans="2:17">
      <c r="B2703" s="13">
        <v>4.3414000000000001E-2</v>
      </c>
      <c r="F2703" s="13">
        <v>0.100509</v>
      </c>
      <c r="K2703">
        <f t="shared" si="100"/>
        <v>7.4910000000000046E-3</v>
      </c>
      <c r="Q2703">
        <f t="shared" si="101"/>
        <v>0.11827272588832488</v>
      </c>
    </row>
    <row r="2704" spans="2:17">
      <c r="B2704" s="13">
        <v>4.3466999999999999E-2</v>
      </c>
      <c r="F2704" s="13">
        <v>0.100523</v>
      </c>
      <c r="K2704">
        <f t="shared" si="100"/>
        <v>7.4770000000000045E-3</v>
      </c>
      <c r="Q2704">
        <f t="shared" si="101"/>
        <v>0.11825872588832488</v>
      </c>
    </row>
    <row r="2705" spans="2:17">
      <c r="B2705" s="13">
        <v>4.3518000000000001E-2</v>
      </c>
      <c r="F2705" s="13">
        <v>0.100537</v>
      </c>
      <c r="K2705">
        <f t="shared" si="100"/>
        <v>7.4630000000000044E-3</v>
      </c>
      <c r="Q2705">
        <f t="shared" si="101"/>
        <v>0.11824472588832488</v>
      </c>
    </row>
    <row r="2706" spans="2:17">
      <c r="B2706" s="13">
        <v>4.3568000000000003E-2</v>
      </c>
      <c r="F2706" s="13">
        <v>0.100551</v>
      </c>
      <c r="K2706">
        <f t="shared" si="100"/>
        <v>7.4490000000000042E-3</v>
      </c>
      <c r="Q2706">
        <f t="shared" si="101"/>
        <v>0.11823072588832488</v>
      </c>
    </row>
    <row r="2707" spans="2:17">
      <c r="B2707" s="13">
        <v>4.3617000000000003E-2</v>
      </c>
      <c r="F2707" s="13">
        <v>0.100564</v>
      </c>
      <c r="K2707">
        <f t="shared" si="100"/>
        <v>7.4360000000000051E-3</v>
      </c>
      <c r="Q2707">
        <f t="shared" si="101"/>
        <v>0.11821772588832488</v>
      </c>
    </row>
    <row r="2708" spans="2:17">
      <c r="B2708" s="13">
        <v>4.3665000000000002E-2</v>
      </c>
      <c r="F2708" s="13">
        <v>0.100578</v>
      </c>
      <c r="K2708">
        <f t="shared" si="100"/>
        <v>7.422000000000005E-3</v>
      </c>
      <c r="Q2708">
        <f t="shared" si="101"/>
        <v>0.11820372588832488</v>
      </c>
    </row>
    <row r="2709" spans="2:17">
      <c r="B2709" s="13">
        <v>4.3711E-2</v>
      </c>
      <c r="F2709" s="13">
        <v>0.100591</v>
      </c>
      <c r="K2709">
        <f t="shared" si="100"/>
        <v>7.4090000000000059E-3</v>
      </c>
      <c r="Q2709">
        <f t="shared" si="101"/>
        <v>0.11819072588832488</v>
      </c>
    </row>
    <row r="2710" spans="2:17">
      <c r="B2710" s="13">
        <v>4.3756000000000003E-2</v>
      </c>
      <c r="F2710" s="13">
        <v>0.100604</v>
      </c>
      <c r="K2710">
        <f t="shared" si="100"/>
        <v>7.3960000000000067E-3</v>
      </c>
      <c r="Q2710">
        <f t="shared" si="101"/>
        <v>0.11817772588832488</v>
      </c>
    </row>
    <row r="2711" spans="2:17">
      <c r="B2711" s="13">
        <v>4.3799999999999999E-2</v>
      </c>
      <c r="F2711" s="13">
        <v>0.100617</v>
      </c>
      <c r="K2711">
        <f t="shared" si="100"/>
        <v>7.3830000000000076E-3</v>
      </c>
      <c r="Q2711">
        <f t="shared" si="101"/>
        <v>0.11816472588832488</v>
      </c>
    </row>
    <row r="2712" spans="2:17">
      <c r="B2712" s="13">
        <v>4.3841999999999999E-2</v>
      </c>
      <c r="F2712" s="13">
        <v>0.100629</v>
      </c>
      <c r="K2712">
        <f t="shared" si="100"/>
        <v>7.3710000000000095E-3</v>
      </c>
      <c r="Q2712">
        <f t="shared" si="101"/>
        <v>0.11815272588832489</v>
      </c>
    </row>
    <row r="2713" spans="2:17">
      <c r="B2713" s="13">
        <v>4.3882999999999998E-2</v>
      </c>
      <c r="F2713" s="13">
        <v>0.100642</v>
      </c>
      <c r="K2713">
        <f t="shared" si="100"/>
        <v>7.3580000000000104E-3</v>
      </c>
      <c r="Q2713">
        <f t="shared" si="101"/>
        <v>0.11813972588832489</v>
      </c>
    </row>
    <row r="2714" spans="2:17">
      <c r="B2714" s="13">
        <v>4.3922999999999997E-2</v>
      </c>
      <c r="F2714" s="13">
        <v>0.10065399999999999</v>
      </c>
      <c r="K2714">
        <f t="shared" si="100"/>
        <v>7.3460000000000122E-3</v>
      </c>
      <c r="Q2714">
        <f t="shared" si="101"/>
        <v>0.11812772588832489</v>
      </c>
    </row>
    <row r="2715" spans="2:17">
      <c r="B2715" s="13">
        <v>4.3962000000000001E-2</v>
      </c>
      <c r="F2715" s="13">
        <v>0.10066600000000001</v>
      </c>
      <c r="K2715">
        <f t="shared" si="100"/>
        <v>7.3340000000000002E-3</v>
      </c>
      <c r="Q2715">
        <f t="shared" si="101"/>
        <v>0.11811572588832488</v>
      </c>
    </row>
    <row r="2716" spans="2:17">
      <c r="B2716" s="13">
        <v>4.3999000000000003E-2</v>
      </c>
      <c r="F2716" s="13">
        <v>0.100678</v>
      </c>
      <c r="K2716">
        <f t="shared" si="100"/>
        <v>7.3220000000000021E-3</v>
      </c>
      <c r="Q2716">
        <f t="shared" si="101"/>
        <v>0.11810372588832488</v>
      </c>
    </row>
    <row r="2717" spans="2:17">
      <c r="B2717" s="13">
        <v>4.4034999999999998E-2</v>
      </c>
      <c r="F2717" s="13">
        <v>0.10069</v>
      </c>
      <c r="K2717">
        <f t="shared" si="100"/>
        <v>7.310000000000004E-3</v>
      </c>
      <c r="Q2717">
        <f t="shared" si="101"/>
        <v>0.11809172588832488</v>
      </c>
    </row>
    <row r="2718" spans="2:17">
      <c r="B2718" s="13">
        <v>4.4068999999999997E-2</v>
      </c>
      <c r="F2718" s="13">
        <v>0.100702</v>
      </c>
      <c r="K2718">
        <f t="shared" si="100"/>
        <v>7.2980000000000059E-3</v>
      </c>
      <c r="Q2718">
        <f t="shared" si="101"/>
        <v>0.11807972588832488</v>
      </c>
    </row>
    <row r="2719" spans="2:17">
      <c r="B2719" s="13">
        <v>4.4103000000000003E-2</v>
      </c>
      <c r="F2719" s="13">
        <v>0.100713</v>
      </c>
      <c r="K2719">
        <f t="shared" si="100"/>
        <v>7.2870000000000087E-3</v>
      </c>
      <c r="Q2719">
        <f t="shared" si="101"/>
        <v>0.11806872588832489</v>
      </c>
    </row>
    <row r="2720" spans="2:17">
      <c r="B2720" s="13">
        <v>4.4134E-2</v>
      </c>
      <c r="F2720" s="13">
        <v>0.100725</v>
      </c>
      <c r="K2720">
        <f t="shared" si="100"/>
        <v>7.2750000000000106E-3</v>
      </c>
      <c r="Q2720">
        <f t="shared" si="101"/>
        <v>0.11805672588832489</v>
      </c>
    </row>
    <row r="2721" spans="2:17">
      <c r="B2721" s="13">
        <v>4.4165000000000003E-2</v>
      </c>
      <c r="F2721" s="13">
        <v>0.10073600000000001</v>
      </c>
      <c r="K2721">
        <f t="shared" si="100"/>
        <v>7.2639999999999996E-3</v>
      </c>
      <c r="Q2721">
        <f t="shared" si="101"/>
        <v>0.11804572588832488</v>
      </c>
    </row>
    <row r="2722" spans="2:17">
      <c r="B2722" s="13">
        <v>4.4193999999999997E-2</v>
      </c>
      <c r="F2722" s="13">
        <v>0.100746</v>
      </c>
      <c r="K2722">
        <f t="shared" si="100"/>
        <v>7.2540000000000035E-3</v>
      </c>
      <c r="Q2722">
        <f t="shared" si="101"/>
        <v>0.11803572588832488</v>
      </c>
    </row>
    <row r="2723" spans="2:17">
      <c r="B2723" s="13">
        <v>4.4221999999999997E-2</v>
      </c>
      <c r="F2723" s="13">
        <v>0.100757</v>
      </c>
      <c r="K2723">
        <f t="shared" si="100"/>
        <v>7.2430000000000064E-3</v>
      </c>
      <c r="Q2723">
        <f t="shared" si="101"/>
        <v>0.11802472588832488</v>
      </c>
    </row>
    <row r="2724" spans="2:17">
      <c r="B2724" s="13">
        <v>4.4248999999999997E-2</v>
      </c>
      <c r="F2724" s="13">
        <v>0.100768</v>
      </c>
      <c r="K2724">
        <f t="shared" si="100"/>
        <v>7.2320000000000093E-3</v>
      </c>
      <c r="Q2724">
        <f t="shared" si="101"/>
        <v>0.11801372588832489</v>
      </c>
    </row>
    <row r="2725" spans="2:17">
      <c r="B2725" s="13">
        <v>4.4274000000000001E-2</v>
      </c>
      <c r="F2725" s="13">
        <v>0.10077800000000001</v>
      </c>
      <c r="K2725">
        <f t="shared" si="100"/>
        <v>7.2219999999999993E-3</v>
      </c>
      <c r="Q2725">
        <f t="shared" si="101"/>
        <v>0.11800372588832488</v>
      </c>
    </row>
    <row r="2726" spans="2:17">
      <c r="B2726" s="13">
        <v>4.4297999999999997E-2</v>
      </c>
      <c r="F2726" s="13">
        <v>0.100788</v>
      </c>
      <c r="K2726">
        <f t="shared" si="100"/>
        <v>7.2120000000000031E-3</v>
      </c>
      <c r="Q2726">
        <f t="shared" si="101"/>
        <v>0.11799372588832488</v>
      </c>
    </row>
    <row r="2727" spans="2:17">
      <c r="B2727" s="13">
        <v>4.4320999999999999E-2</v>
      </c>
      <c r="F2727" s="13">
        <v>0.100798</v>
      </c>
      <c r="K2727">
        <f t="shared" si="100"/>
        <v>7.202000000000007E-3</v>
      </c>
      <c r="Q2727">
        <f t="shared" si="101"/>
        <v>0.11798372588832488</v>
      </c>
    </row>
    <row r="2728" spans="2:17">
      <c r="B2728" s="13">
        <v>4.4341999999999999E-2</v>
      </c>
      <c r="F2728" s="13">
        <v>0.10080699999999999</v>
      </c>
      <c r="K2728">
        <f t="shared" si="100"/>
        <v>7.1930000000000119E-3</v>
      </c>
      <c r="Q2728">
        <f t="shared" si="101"/>
        <v>0.11797472588832489</v>
      </c>
    </row>
    <row r="2729" spans="2:17">
      <c r="B2729" s="13">
        <v>4.4361999999999999E-2</v>
      </c>
      <c r="F2729" s="13">
        <v>0.100817</v>
      </c>
      <c r="K2729">
        <f t="shared" si="100"/>
        <v>7.1830000000000019E-3</v>
      </c>
      <c r="Q2729">
        <f t="shared" si="101"/>
        <v>0.11796472588832488</v>
      </c>
    </row>
    <row r="2730" spans="2:17">
      <c r="B2730" s="13">
        <v>4.4380000000000003E-2</v>
      </c>
      <c r="F2730" s="13">
        <v>0.100826</v>
      </c>
      <c r="K2730">
        <f t="shared" si="100"/>
        <v>7.1740000000000068E-3</v>
      </c>
      <c r="Q2730">
        <f t="shared" si="101"/>
        <v>0.11795572588832488</v>
      </c>
    </row>
    <row r="2731" spans="2:17">
      <c r="B2731" s="13">
        <v>4.4398E-2</v>
      </c>
      <c r="F2731" s="13">
        <v>0.10083499999999999</v>
      </c>
      <c r="K2731">
        <f t="shared" si="100"/>
        <v>7.1650000000000116E-3</v>
      </c>
      <c r="Q2731">
        <f t="shared" si="101"/>
        <v>0.11794672588832489</v>
      </c>
    </row>
    <row r="2732" spans="2:17">
      <c r="B2732" s="13">
        <v>4.4414000000000002E-2</v>
      </c>
      <c r="F2732" s="13">
        <v>0.100844</v>
      </c>
      <c r="K2732">
        <f t="shared" si="100"/>
        <v>7.1560000000000026E-3</v>
      </c>
      <c r="Q2732">
        <f t="shared" si="101"/>
        <v>0.11793772588832488</v>
      </c>
    </row>
    <row r="2733" spans="2:17">
      <c r="B2733" s="13">
        <v>4.4428000000000002E-2</v>
      </c>
      <c r="F2733" s="13">
        <v>0.100852</v>
      </c>
      <c r="K2733">
        <f t="shared" si="100"/>
        <v>7.1480000000000085E-3</v>
      </c>
      <c r="Q2733">
        <f t="shared" si="101"/>
        <v>0.11792972588832489</v>
      </c>
    </row>
    <row r="2734" spans="2:17">
      <c r="B2734" s="13">
        <v>4.4441000000000001E-2</v>
      </c>
      <c r="F2734" s="13">
        <v>0.10086100000000001</v>
      </c>
      <c r="K2734">
        <f t="shared" si="100"/>
        <v>7.1389999999999995E-3</v>
      </c>
      <c r="Q2734">
        <f t="shared" si="101"/>
        <v>0.11792072588832488</v>
      </c>
    </row>
    <row r="2735" spans="2:17">
      <c r="B2735" s="13">
        <v>4.4452999999999999E-2</v>
      </c>
      <c r="F2735" s="13">
        <v>0.100869</v>
      </c>
      <c r="K2735">
        <f t="shared" si="100"/>
        <v>7.1310000000000054E-3</v>
      </c>
      <c r="Q2735">
        <f t="shared" si="101"/>
        <v>0.11791272588832488</v>
      </c>
    </row>
    <row r="2736" spans="2:17">
      <c r="B2736" s="13">
        <v>4.4463999999999997E-2</v>
      </c>
      <c r="F2736" s="13">
        <v>0.10087699999999999</v>
      </c>
      <c r="K2736">
        <f t="shared" si="100"/>
        <v>7.1230000000000113E-3</v>
      </c>
      <c r="Q2736">
        <f t="shared" si="101"/>
        <v>0.11790472588832489</v>
      </c>
    </row>
    <row r="2737" spans="2:17">
      <c r="B2737" s="13">
        <v>4.4472999999999999E-2</v>
      </c>
      <c r="F2737" s="13">
        <v>0.100884</v>
      </c>
      <c r="K2737">
        <f t="shared" si="100"/>
        <v>7.1160000000000043E-3</v>
      </c>
      <c r="Q2737">
        <f t="shared" si="101"/>
        <v>0.11789772588832488</v>
      </c>
    </row>
    <row r="2738" spans="2:17">
      <c r="B2738" s="13">
        <v>4.4481E-2</v>
      </c>
      <c r="F2738" s="13">
        <v>0.100892</v>
      </c>
      <c r="K2738">
        <f t="shared" si="100"/>
        <v>7.1080000000000101E-3</v>
      </c>
      <c r="Q2738">
        <f t="shared" si="101"/>
        <v>0.11788972588832489</v>
      </c>
    </row>
    <row r="2739" spans="2:17">
      <c r="B2739" s="13">
        <v>4.4486999999999999E-2</v>
      </c>
      <c r="F2739" s="13">
        <v>0.100899</v>
      </c>
      <c r="K2739">
        <f t="shared" si="100"/>
        <v>7.1010000000000031E-3</v>
      </c>
      <c r="Q2739">
        <f t="shared" si="101"/>
        <v>0.11788272588832488</v>
      </c>
    </row>
    <row r="2740" spans="2:17">
      <c r="B2740" s="13">
        <v>4.4491999999999997E-2</v>
      </c>
      <c r="F2740" s="13">
        <v>0.100906</v>
      </c>
      <c r="K2740">
        <f t="shared" si="100"/>
        <v>7.09400000000001E-3</v>
      </c>
      <c r="Q2740">
        <f t="shared" si="101"/>
        <v>0.11787572588832489</v>
      </c>
    </row>
    <row r="2741" spans="2:17">
      <c r="B2741" s="13">
        <v>4.4496000000000001E-2</v>
      </c>
      <c r="F2741" s="13">
        <v>0.100912</v>
      </c>
      <c r="K2741">
        <f t="shared" si="100"/>
        <v>7.088000000000004E-3</v>
      </c>
      <c r="Q2741">
        <f t="shared" si="101"/>
        <v>0.11786972588832488</v>
      </c>
    </row>
    <row r="2742" spans="2:17">
      <c r="B2742" s="13">
        <v>4.4498999999999997E-2</v>
      </c>
      <c r="F2742" s="13">
        <v>0.10091899999999999</v>
      </c>
      <c r="K2742">
        <f t="shared" si="100"/>
        <v>7.0810000000000109E-3</v>
      </c>
      <c r="Q2742">
        <f t="shared" si="101"/>
        <v>0.11786272588832489</v>
      </c>
    </row>
    <row r="2743" spans="2:17">
      <c r="B2743" s="13">
        <v>4.4499999999999998E-2</v>
      </c>
      <c r="F2743" s="13">
        <v>0.100925</v>
      </c>
      <c r="K2743">
        <f t="shared" si="100"/>
        <v>7.0750000000000049E-3</v>
      </c>
      <c r="Q2743">
        <f t="shared" si="101"/>
        <v>0.11785672588832488</v>
      </c>
    </row>
    <row r="2744" spans="2:17">
      <c r="B2744" s="13">
        <v>4.4499999999999998E-2</v>
      </c>
      <c r="F2744" s="13">
        <v>0.10093100000000001</v>
      </c>
      <c r="K2744">
        <f t="shared" si="100"/>
        <v>7.0689999999999989E-3</v>
      </c>
      <c r="Q2744">
        <f t="shared" si="101"/>
        <v>0.11785072588832488</v>
      </c>
    </row>
    <row r="2745" spans="2:17">
      <c r="B2745" s="13">
        <v>4.4498000000000003E-2</v>
      </c>
      <c r="F2745" s="13">
        <v>0.100937</v>
      </c>
      <c r="K2745">
        <f t="shared" si="100"/>
        <v>7.0630000000000068E-3</v>
      </c>
      <c r="Q2745">
        <f t="shared" si="101"/>
        <v>0.11784472588832488</v>
      </c>
    </row>
    <row r="2746" spans="2:17">
      <c r="B2746" s="13">
        <v>4.4495E-2</v>
      </c>
      <c r="F2746" s="13">
        <v>0.100943</v>
      </c>
      <c r="K2746">
        <f t="shared" si="100"/>
        <v>7.0570000000000008E-3</v>
      </c>
      <c r="Q2746">
        <f t="shared" si="101"/>
        <v>0.11783872588832488</v>
      </c>
    </row>
    <row r="2747" spans="2:17">
      <c r="B2747" s="13">
        <v>4.4491000000000003E-2</v>
      </c>
      <c r="F2747" s="13">
        <v>0.100948</v>
      </c>
      <c r="K2747">
        <f t="shared" si="100"/>
        <v>7.0520000000000096E-3</v>
      </c>
      <c r="Q2747">
        <f t="shared" si="101"/>
        <v>0.11783372588832489</v>
      </c>
    </row>
    <row r="2748" spans="2:17">
      <c r="B2748" s="13">
        <v>4.4484999999999997E-2</v>
      </c>
      <c r="F2748" s="13">
        <v>0.100953</v>
      </c>
      <c r="K2748">
        <f t="shared" si="100"/>
        <v>7.0470000000000046E-3</v>
      </c>
      <c r="Q2748">
        <f t="shared" si="101"/>
        <v>0.11782872588832488</v>
      </c>
    </row>
    <row r="2749" spans="2:17">
      <c r="B2749" s="13">
        <v>4.4477999999999997E-2</v>
      </c>
      <c r="F2749" s="13">
        <v>0.10095800000000001</v>
      </c>
      <c r="K2749">
        <f t="shared" si="100"/>
        <v>7.0419999999999996E-3</v>
      </c>
      <c r="Q2749">
        <f t="shared" si="101"/>
        <v>0.11782372588832488</v>
      </c>
    </row>
    <row r="2750" spans="2:17">
      <c r="B2750" s="13">
        <v>4.4470000000000003E-2</v>
      </c>
      <c r="F2750" s="13">
        <v>0.100962</v>
      </c>
      <c r="K2750">
        <f t="shared" si="100"/>
        <v>7.0380000000000095E-3</v>
      </c>
      <c r="Q2750">
        <f t="shared" si="101"/>
        <v>0.11781972588832489</v>
      </c>
    </row>
    <row r="2751" spans="2:17">
      <c r="B2751" s="13">
        <v>4.446E-2</v>
      </c>
      <c r="F2751" s="13">
        <v>0.100967</v>
      </c>
      <c r="K2751">
        <f t="shared" si="100"/>
        <v>7.0330000000000045E-3</v>
      </c>
      <c r="Q2751">
        <f t="shared" si="101"/>
        <v>0.11781472588832488</v>
      </c>
    </row>
    <row r="2752" spans="2:17">
      <c r="B2752" s="13">
        <v>4.4449000000000002E-2</v>
      </c>
      <c r="F2752" s="13">
        <v>0.10097100000000001</v>
      </c>
      <c r="K2752">
        <f t="shared" si="100"/>
        <v>7.0290000000000005E-3</v>
      </c>
      <c r="Q2752">
        <f t="shared" si="101"/>
        <v>0.11781072588832488</v>
      </c>
    </row>
    <row r="2753" spans="2:17">
      <c r="B2753" s="13">
        <v>4.4436999999999997E-2</v>
      </c>
      <c r="F2753" s="13">
        <v>0.10097399999999999</v>
      </c>
      <c r="K2753">
        <f t="shared" si="100"/>
        <v>7.0260000000000114E-3</v>
      </c>
      <c r="Q2753">
        <f t="shared" si="101"/>
        <v>0.11780772588832489</v>
      </c>
    </row>
    <row r="2754" spans="2:17">
      <c r="B2754" s="13">
        <v>4.4422999999999997E-2</v>
      </c>
      <c r="F2754" s="13">
        <v>0.100978</v>
      </c>
      <c r="K2754">
        <f t="shared" si="100"/>
        <v>7.0220000000000074E-3</v>
      </c>
      <c r="Q2754">
        <f t="shared" si="101"/>
        <v>0.11780372588832488</v>
      </c>
    </row>
    <row r="2755" spans="2:17">
      <c r="B2755" s="13">
        <v>4.4408000000000003E-2</v>
      </c>
      <c r="F2755" s="13">
        <v>0.100981</v>
      </c>
      <c r="K2755">
        <f t="shared" si="100"/>
        <v>7.0190000000000044E-3</v>
      </c>
      <c r="Q2755">
        <f t="shared" si="101"/>
        <v>0.11780072588832488</v>
      </c>
    </row>
    <row r="2756" spans="2:17">
      <c r="B2756" s="13">
        <v>4.4391E-2</v>
      </c>
      <c r="F2756" s="13">
        <v>0.100984</v>
      </c>
      <c r="K2756">
        <f t="shared" si="100"/>
        <v>7.0160000000000014E-3</v>
      </c>
      <c r="Q2756">
        <f t="shared" si="101"/>
        <v>0.11779772588832488</v>
      </c>
    </row>
    <row r="2757" spans="2:17">
      <c r="B2757" s="13">
        <v>4.4373999999999997E-2</v>
      </c>
      <c r="F2757" s="13">
        <v>0.10098699999999999</v>
      </c>
      <c r="K2757">
        <f t="shared" si="100"/>
        <v>7.0130000000000123E-3</v>
      </c>
      <c r="Q2757">
        <f t="shared" si="101"/>
        <v>0.11779472588832489</v>
      </c>
    </row>
    <row r="2758" spans="2:17">
      <c r="B2758" s="13">
        <v>4.4354999999999999E-2</v>
      </c>
      <c r="F2758" s="13">
        <v>0.10099</v>
      </c>
      <c r="K2758">
        <f t="shared" si="100"/>
        <v>7.0100000000000093E-3</v>
      </c>
      <c r="Q2758">
        <f t="shared" si="101"/>
        <v>0.11779172588832489</v>
      </c>
    </row>
    <row r="2759" spans="2:17">
      <c r="B2759" s="13">
        <v>4.4333999999999998E-2</v>
      </c>
      <c r="F2759" s="13">
        <v>0.100992</v>
      </c>
      <c r="K2759">
        <f t="shared" si="100"/>
        <v>7.0080000000000073E-3</v>
      </c>
      <c r="Q2759">
        <f t="shared" si="101"/>
        <v>0.11778972588832488</v>
      </c>
    </row>
    <row r="2760" spans="2:17">
      <c r="B2760" s="13">
        <v>4.4311999999999997E-2</v>
      </c>
      <c r="F2760" s="13">
        <v>0.100994</v>
      </c>
      <c r="K2760">
        <f t="shared" ref="K2760:K2767" si="102">$K$458-F2760+$K$457</f>
        <v>7.0060000000000053E-3</v>
      </c>
      <c r="Q2760">
        <f t="shared" si="101"/>
        <v>0.11778772588832488</v>
      </c>
    </row>
    <row r="2761" spans="2:17">
      <c r="B2761" s="13">
        <v>4.4289000000000002E-2</v>
      </c>
      <c r="F2761" s="13">
        <v>0.100996</v>
      </c>
      <c r="K2761">
        <f t="shared" si="102"/>
        <v>7.0040000000000033E-3</v>
      </c>
      <c r="Q2761">
        <f t="shared" ref="Q2761:Q2767" si="103">$Q$458-F2761+$Q$457</f>
        <v>0.11778572588832488</v>
      </c>
    </row>
    <row r="2762" spans="2:17">
      <c r="B2762" s="13">
        <v>4.4264999999999999E-2</v>
      </c>
      <c r="F2762" s="13">
        <v>0.100997</v>
      </c>
      <c r="K2762">
        <f t="shared" si="102"/>
        <v>7.0030000000000023E-3</v>
      </c>
      <c r="Q2762">
        <f t="shared" si="103"/>
        <v>0.11778472588832488</v>
      </c>
    </row>
    <row r="2763" spans="2:17">
      <c r="B2763" s="13">
        <v>4.4239000000000001E-2</v>
      </c>
      <c r="F2763" s="13">
        <v>0.100998</v>
      </c>
      <c r="K2763">
        <f t="shared" si="102"/>
        <v>7.0020000000000013E-3</v>
      </c>
      <c r="Q2763">
        <f t="shared" si="103"/>
        <v>0.11778372588832488</v>
      </c>
    </row>
    <row r="2764" spans="2:17">
      <c r="B2764" s="13">
        <v>4.4212000000000001E-2</v>
      </c>
      <c r="F2764" s="13">
        <v>0.10099900000000001</v>
      </c>
      <c r="K2764">
        <f t="shared" si="102"/>
        <v>7.0010000000000003E-3</v>
      </c>
      <c r="Q2764">
        <f t="shared" si="103"/>
        <v>0.11778272588832488</v>
      </c>
    </row>
    <row r="2765" spans="2:17">
      <c r="B2765" s="13">
        <v>4.4184000000000001E-2</v>
      </c>
      <c r="F2765" s="13">
        <v>0.10100000000000001</v>
      </c>
      <c r="K2765">
        <f t="shared" si="102"/>
        <v>6.9999999999999993E-3</v>
      </c>
      <c r="Q2765">
        <f t="shared" si="103"/>
        <v>0.11778172588832488</v>
      </c>
    </row>
    <row r="2766" spans="2:17">
      <c r="B2766" s="13">
        <v>4.4153999999999999E-2</v>
      </c>
      <c r="F2766" s="13">
        <v>0.10100000000000001</v>
      </c>
      <c r="K2766">
        <f t="shared" si="102"/>
        <v>6.9999999999999993E-3</v>
      </c>
      <c r="Q2766">
        <f t="shared" si="103"/>
        <v>0.11778172588832488</v>
      </c>
    </row>
    <row r="2767" spans="2:17">
      <c r="B2767" s="13">
        <v>4.4123000000000002E-2</v>
      </c>
      <c r="F2767" s="13">
        <v>0.10100000000000001</v>
      </c>
      <c r="K2767">
        <f t="shared" si="102"/>
        <v>6.9999999999999993E-3</v>
      </c>
      <c r="Q2767">
        <f t="shared" si="103"/>
        <v>0.11778172588832488</v>
      </c>
    </row>
    <row r="2769" spans="2:16">
      <c r="B2769" s="68">
        <v>-4.2500000000000003E-2</v>
      </c>
      <c r="G2769" s="68">
        <v>0.10100000000000001</v>
      </c>
      <c r="J2769">
        <f t="shared" ref="J2769:J2832" si="104">$J$458-G2769+$J$457</f>
        <v>8.9999999999999993E-3</v>
      </c>
      <c r="P2769">
        <f>$P$458-G2769+$P$457</f>
        <v>9.2401015228426406E-2</v>
      </c>
    </row>
    <row r="2770" spans="2:16">
      <c r="B2770" s="68">
        <v>-4.2499000000000002E-2</v>
      </c>
      <c r="G2770" s="68">
        <v>0.10100000000000001</v>
      </c>
      <c r="J2770">
        <f t="shared" si="104"/>
        <v>8.9999999999999993E-3</v>
      </c>
      <c r="P2770">
        <f t="shared" ref="P2770:P2833" si="105">$P$458-G2770+$P$457</f>
        <v>9.2401015228426406E-2</v>
      </c>
    </row>
    <row r="2771" spans="2:16">
      <c r="B2771" s="68">
        <v>-4.2498000000000001E-2</v>
      </c>
      <c r="G2771" s="68">
        <v>0.10099900000000001</v>
      </c>
      <c r="J2771">
        <f t="shared" si="104"/>
        <v>9.0010000000000003E-3</v>
      </c>
      <c r="P2771">
        <f t="shared" si="105"/>
        <v>9.2402015228426407E-2</v>
      </c>
    </row>
    <row r="2772" spans="2:16">
      <c r="B2772" s="68">
        <v>-4.2494999999999998E-2</v>
      </c>
      <c r="G2772" s="68">
        <v>0.10099900000000001</v>
      </c>
      <c r="J2772">
        <f t="shared" si="104"/>
        <v>9.0010000000000003E-3</v>
      </c>
      <c r="P2772">
        <f t="shared" si="105"/>
        <v>9.2402015228426407E-2</v>
      </c>
    </row>
    <row r="2773" spans="2:16">
      <c r="B2773" s="68">
        <v>-4.249E-2</v>
      </c>
      <c r="G2773" s="68">
        <v>0.100998</v>
      </c>
      <c r="J2773">
        <f t="shared" si="104"/>
        <v>9.0020000000000013E-3</v>
      </c>
      <c r="P2773">
        <f t="shared" si="105"/>
        <v>9.2403015228426408E-2</v>
      </c>
    </row>
    <row r="2774" spans="2:16">
      <c r="B2774" s="68">
        <v>-4.2485000000000002E-2</v>
      </c>
      <c r="G2774" s="68">
        <v>0.100996</v>
      </c>
      <c r="J2774">
        <f t="shared" si="104"/>
        <v>9.0040000000000033E-3</v>
      </c>
      <c r="P2774">
        <f t="shared" si="105"/>
        <v>9.240501522842641E-2</v>
      </c>
    </row>
    <row r="2775" spans="2:16">
      <c r="B2775" s="68">
        <v>-4.2479000000000003E-2</v>
      </c>
      <c r="G2775" s="68">
        <v>0.100994</v>
      </c>
      <c r="J2775">
        <f t="shared" si="104"/>
        <v>9.0060000000000053E-3</v>
      </c>
      <c r="P2775">
        <f t="shared" si="105"/>
        <v>9.2407015228426412E-2</v>
      </c>
    </row>
    <row r="2776" spans="2:16">
      <c r="B2776" s="68">
        <v>-4.2471000000000002E-2</v>
      </c>
      <c r="G2776" s="68">
        <v>0.100992</v>
      </c>
      <c r="J2776">
        <f t="shared" si="104"/>
        <v>9.0080000000000073E-3</v>
      </c>
      <c r="P2776">
        <f t="shared" si="105"/>
        <v>9.2409015228426414E-2</v>
      </c>
    </row>
    <row r="2777" spans="2:16">
      <c r="B2777" s="68">
        <v>-4.2462E-2</v>
      </c>
      <c r="G2777" s="68">
        <v>0.10099</v>
      </c>
      <c r="J2777">
        <f t="shared" si="104"/>
        <v>9.0100000000000093E-3</v>
      </c>
      <c r="P2777">
        <f t="shared" si="105"/>
        <v>9.2411015228426416E-2</v>
      </c>
    </row>
    <row r="2778" spans="2:16">
      <c r="B2778" s="68">
        <v>-4.2451999999999997E-2</v>
      </c>
      <c r="G2778" s="68">
        <v>0.10098799999999999</v>
      </c>
      <c r="J2778">
        <f t="shared" si="104"/>
        <v>9.0120000000000113E-3</v>
      </c>
      <c r="P2778">
        <f t="shared" si="105"/>
        <v>9.2413015228426418E-2</v>
      </c>
    </row>
    <row r="2779" spans="2:16">
      <c r="B2779" s="68">
        <v>-4.2439999999999999E-2</v>
      </c>
      <c r="G2779" s="68">
        <v>0.10098500000000001</v>
      </c>
      <c r="J2779">
        <f t="shared" si="104"/>
        <v>9.0150000000000004E-3</v>
      </c>
      <c r="P2779">
        <f t="shared" si="105"/>
        <v>9.2416015228426407E-2</v>
      </c>
    </row>
    <row r="2780" spans="2:16">
      <c r="B2780" s="68">
        <v>-4.2428E-2</v>
      </c>
      <c r="G2780" s="68">
        <v>0.100981</v>
      </c>
      <c r="J2780">
        <f t="shared" si="104"/>
        <v>9.0190000000000044E-3</v>
      </c>
      <c r="P2780">
        <f t="shared" si="105"/>
        <v>9.2420015228426411E-2</v>
      </c>
    </row>
    <row r="2781" spans="2:16">
      <c r="B2781" s="68">
        <v>-4.2414E-2</v>
      </c>
      <c r="G2781" s="68">
        <v>0.100978</v>
      </c>
      <c r="J2781">
        <f t="shared" si="104"/>
        <v>9.0220000000000074E-3</v>
      </c>
      <c r="P2781">
        <f t="shared" si="105"/>
        <v>9.2423015228426414E-2</v>
      </c>
    </row>
    <row r="2782" spans="2:16">
      <c r="B2782" s="68">
        <v>-4.2398999999999999E-2</v>
      </c>
      <c r="G2782" s="68">
        <v>0.10097399999999999</v>
      </c>
      <c r="J2782">
        <f t="shared" si="104"/>
        <v>9.0260000000000114E-3</v>
      </c>
      <c r="P2782">
        <f t="shared" si="105"/>
        <v>9.2427015228426418E-2</v>
      </c>
    </row>
    <row r="2783" spans="2:16">
      <c r="B2783" s="68">
        <v>-4.2382999999999997E-2</v>
      </c>
      <c r="G2783" s="68">
        <v>0.10097</v>
      </c>
      <c r="J2783">
        <f t="shared" si="104"/>
        <v>9.0300000000000016E-3</v>
      </c>
      <c r="P2783">
        <f t="shared" si="105"/>
        <v>9.2431015228426408E-2</v>
      </c>
    </row>
    <row r="2784" spans="2:16">
      <c r="B2784" s="68">
        <v>-4.2366000000000001E-2</v>
      </c>
      <c r="G2784" s="68">
        <v>0.100966</v>
      </c>
      <c r="J2784">
        <f t="shared" si="104"/>
        <v>9.0340000000000056E-3</v>
      </c>
      <c r="P2784">
        <f t="shared" si="105"/>
        <v>9.2435015228426412E-2</v>
      </c>
    </row>
    <row r="2785" spans="2:16">
      <c r="B2785" s="68">
        <v>-4.2347999999999997E-2</v>
      </c>
      <c r="G2785" s="68">
        <v>0.100961</v>
      </c>
      <c r="J2785">
        <f t="shared" si="104"/>
        <v>9.0390000000000106E-3</v>
      </c>
      <c r="P2785">
        <f t="shared" si="105"/>
        <v>9.2440015228426417E-2</v>
      </c>
    </row>
    <row r="2786" spans="2:16">
      <c r="B2786" s="68">
        <v>-4.2327999999999998E-2</v>
      </c>
      <c r="G2786" s="68">
        <v>0.100956</v>
      </c>
      <c r="J2786">
        <f t="shared" si="104"/>
        <v>9.0440000000000017E-3</v>
      </c>
      <c r="P2786">
        <f t="shared" si="105"/>
        <v>9.2445015228426408E-2</v>
      </c>
    </row>
    <row r="2787" spans="2:16">
      <c r="B2787" s="68">
        <v>-4.2306999999999997E-2</v>
      </c>
      <c r="G2787" s="68">
        <v>0.10095</v>
      </c>
      <c r="J2787">
        <f t="shared" si="104"/>
        <v>9.0500000000000077E-3</v>
      </c>
      <c r="P2787">
        <f t="shared" si="105"/>
        <v>9.2451015228426414E-2</v>
      </c>
    </row>
    <row r="2788" spans="2:16">
      <c r="B2788" s="68">
        <v>-4.2285000000000003E-2</v>
      </c>
      <c r="G2788" s="68">
        <v>0.10094500000000001</v>
      </c>
      <c r="J2788">
        <f t="shared" si="104"/>
        <v>9.0549999999999988E-3</v>
      </c>
      <c r="P2788">
        <f t="shared" si="105"/>
        <v>9.2456015228426405E-2</v>
      </c>
    </row>
    <row r="2789" spans="2:16">
      <c r="B2789" s="68">
        <v>-4.2262000000000001E-2</v>
      </c>
      <c r="G2789" s="68">
        <v>0.100939</v>
      </c>
      <c r="J2789">
        <f t="shared" si="104"/>
        <v>9.0610000000000048E-3</v>
      </c>
      <c r="P2789">
        <f t="shared" si="105"/>
        <v>9.2462015228426411E-2</v>
      </c>
    </row>
    <row r="2790" spans="2:16">
      <c r="B2790" s="68">
        <v>-4.2237999999999998E-2</v>
      </c>
      <c r="G2790" s="68">
        <v>0.10093299999999999</v>
      </c>
      <c r="J2790">
        <f t="shared" si="104"/>
        <v>9.0670000000000108E-3</v>
      </c>
      <c r="P2790">
        <f t="shared" si="105"/>
        <v>9.2468015228426417E-2</v>
      </c>
    </row>
    <row r="2791" spans="2:16">
      <c r="B2791" s="68">
        <v>-4.2213000000000001E-2</v>
      </c>
      <c r="G2791" s="68">
        <v>0.100926</v>
      </c>
      <c r="J2791">
        <f t="shared" si="104"/>
        <v>9.0740000000000039E-3</v>
      </c>
      <c r="P2791">
        <f t="shared" si="105"/>
        <v>9.247501522842641E-2</v>
      </c>
    </row>
    <row r="2792" spans="2:16">
      <c r="B2792" s="68">
        <v>-4.2186000000000001E-2</v>
      </c>
      <c r="G2792" s="68">
        <v>0.10091899999999999</v>
      </c>
      <c r="J2792">
        <f t="shared" si="104"/>
        <v>9.0810000000000109E-3</v>
      </c>
      <c r="P2792">
        <f t="shared" si="105"/>
        <v>9.2482015228426417E-2</v>
      </c>
    </row>
    <row r="2793" spans="2:16">
      <c r="B2793" s="68">
        <v>-4.2158000000000001E-2</v>
      </c>
      <c r="G2793" s="68">
        <v>0.100912</v>
      </c>
      <c r="J2793">
        <f t="shared" si="104"/>
        <v>9.0880000000000041E-3</v>
      </c>
      <c r="P2793">
        <f t="shared" si="105"/>
        <v>9.2489015228426411E-2</v>
      </c>
    </row>
    <row r="2794" spans="2:16">
      <c r="B2794" s="68">
        <v>-4.2129E-2</v>
      </c>
      <c r="G2794" s="68">
        <v>0.10090499999999999</v>
      </c>
      <c r="J2794">
        <f t="shared" si="104"/>
        <v>9.0950000000000111E-3</v>
      </c>
      <c r="P2794">
        <f t="shared" si="105"/>
        <v>9.2496015228426418E-2</v>
      </c>
    </row>
    <row r="2795" spans="2:16">
      <c r="B2795" s="68">
        <v>-4.2098999999999998E-2</v>
      </c>
      <c r="G2795" s="68">
        <v>0.100897</v>
      </c>
      <c r="J2795">
        <f t="shared" si="104"/>
        <v>9.1030000000000052E-3</v>
      </c>
      <c r="P2795">
        <f t="shared" si="105"/>
        <v>9.2504015228426412E-2</v>
      </c>
    </row>
    <row r="2796" spans="2:16">
      <c r="B2796" s="68">
        <v>-4.2068000000000001E-2</v>
      </c>
      <c r="G2796" s="68">
        <v>0.10088900000000001</v>
      </c>
      <c r="J2796">
        <f t="shared" si="104"/>
        <v>9.1109999999999993E-3</v>
      </c>
      <c r="P2796">
        <f t="shared" si="105"/>
        <v>9.2512015228426406E-2</v>
      </c>
    </row>
    <row r="2797" spans="2:16">
      <c r="B2797" s="68">
        <v>-4.2035000000000003E-2</v>
      </c>
      <c r="G2797" s="68">
        <v>0.100881</v>
      </c>
      <c r="J2797">
        <f t="shared" si="104"/>
        <v>9.1190000000000073E-3</v>
      </c>
      <c r="P2797">
        <f t="shared" si="105"/>
        <v>9.2520015228426414E-2</v>
      </c>
    </row>
    <row r="2798" spans="2:16">
      <c r="B2798" s="68">
        <v>-4.2001999999999998E-2</v>
      </c>
      <c r="G2798" s="68">
        <v>0.100872</v>
      </c>
      <c r="J2798">
        <f t="shared" si="104"/>
        <v>9.1280000000000024E-3</v>
      </c>
      <c r="P2798">
        <f t="shared" si="105"/>
        <v>9.2529015228426409E-2</v>
      </c>
    </row>
    <row r="2799" spans="2:16">
      <c r="B2799" s="68">
        <v>-4.1966999999999997E-2</v>
      </c>
      <c r="G2799" s="68">
        <v>0.100864</v>
      </c>
      <c r="J2799">
        <f t="shared" si="104"/>
        <v>9.1360000000000104E-3</v>
      </c>
      <c r="P2799">
        <f t="shared" si="105"/>
        <v>9.2537015228426417E-2</v>
      </c>
    </row>
    <row r="2800" spans="2:16">
      <c r="B2800" s="68">
        <v>-4.1931000000000003E-2</v>
      </c>
      <c r="G2800" s="68">
        <v>0.100855</v>
      </c>
      <c r="J2800">
        <f t="shared" si="104"/>
        <v>9.1450000000000056E-3</v>
      </c>
      <c r="P2800">
        <f t="shared" si="105"/>
        <v>9.2546015228426412E-2</v>
      </c>
    </row>
    <row r="2801" spans="2:16">
      <c r="B2801" s="68">
        <v>-4.1894000000000001E-2</v>
      </c>
      <c r="G2801" s="68">
        <v>0.100845</v>
      </c>
      <c r="J2801">
        <f t="shared" si="104"/>
        <v>9.1550000000000017E-3</v>
      </c>
      <c r="P2801">
        <f t="shared" si="105"/>
        <v>9.2556015228426408E-2</v>
      </c>
    </row>
    <row r="2802" spans="2:16">
      <c r="B2802" s="68">
        <v>-4.1855999999999997E-2</v>
      </c>
      <c r="G2802" s="68">
        <v>0.100836</v>
      </c>
      <c r="J2802">
        <f t="shared" si="104"/>
        <v>9.1640000000000107E-3</v>
      </c>
      <c r="P2802">
        <f t="shared" si="105"/>
        <v>9.2565015228426417E-2</v>
      </c>
    </row>
    <row r="2803" spans="2:16">
      <c r="B2803" s="68">
        <v>-4.1815999999999999E-2</v>
      </c>
      <c r="G2803" s="68">
        <v>0.100826</v>
      </c>
      <c r="J2803">
        <f t="shared" si="104"/>
        <v>9.1740000000000068E-3</v>
      </c>
      <c r="P2803">
        <f t="shared" si="105"/>
        <v>9.2575015228426413E-2</v>
      </c>
    </row>
    <row r="2804" spans="2:16">
      <c r="B2804" s="68">
        <v>-4.1776000000000001E-2</v>
      </c>
      <c r="G2804" s="68">
        <v>0.100816</v>
      </c>
      <c r="J2804">
        <f t="shared" si="104"/>
        <v>9.1840000000000029E-3</v>
      </c>
      <c r="P2804">
        <f t="shared" si="105"/>
        <v>9.2585015228426409E-2</v>
      </c>
    </row>
    <row r="2805" spans="2:16">
      <c r="B2805" s="68">
        <v>-4.1734E-2</v>
      </c>
      <c r="G2805" s="68">
        <v>0.10080500000000001</v>
      </c>
      <c r="J2805">
        <f t="shared" si="104"/>
        <v>9.195E-3</v>
      </c>
      <c r="P2805">
        <f t="shared" si="105"/>
        <v>9.2596015228426407E-2</v>
      </c>
    </row>
    <row r="2806" spans="2:16">
      <c r="B2806" s="68">
        <v>-4.1690999999999999E-2</v>
      </c>
      <c r="G2806" s="68">
        <v>0.10079399999999999</v>
      </c>
      <c r="J2806">
        <f t="shared" si="104"/>
        <v>9.206000000000011E-3</v>
      </c>
      <c r="P2806">
        <f t="shared" si="105"/>
        <v>9.2607015228426418E-2</v>
      </c>
    </row>
    <row r="2807" spans="2:16">
      <c r="B2807" s="68">
        <v>-4.1647000000000003E-2</v>
      </c>
      <c r="G2807" s="68">
        <v>0.100783</v>
      </c>
      <c r="J2807">
        <f t="shared" si="104"/>
        <v>9.2170000000000082E-3</v>
      </c>
      <c r="P2807">
        <f t="shared" si="105"/>
        <v>9.2618015228426415E-2</v>
      </c>
    </row>
    <row r="2808" spans="2:16">
      <c r="B2808" s="68">
        <v>-4.1602E-2</v>
      </c>
      <c r="G2808" s="68">
        <v>0.100772</v>
      </c>
      <c r="J2808">
        <f t="shared" si="104"/>
        <v>9.2280000000000053E-3</v>
      </c>
      <c r="P2808">
        <f t="shared" si="105"/>
        <v>9.2629015228426412E-2</v>
      </c>
    </row>
    <row r="2809" spans="2:16">
      <c r="B2809" s="68">
        <v>-4.1556000000000003E-2</v>
      </c>
      <c r="G2809" s="68">
        <v>0.100761</v>
      </c>
      <c r="J2809">
        <f t="shared" si="104"/>
        <v>9.2390000000000024E-3</v>
      </c>
      <c r="P2809">
        <f t="shared" si="105"/>
        <v>9.2640015228426409E-2</v>
      </c>
    </row>
    <row r="2810" spans="2:16">
      <c r="B2810" s="68">
        <v>-4.1508999999999997E-2</v>
      </c>
      <c r="G2810" s="68">
        <v>0.10074900000000001</v>
      </c>
      <c r="J2810">
        <f t="shared" si="104"/>
        <v>9.2510000000000005E-3</v>
      </c>
      <c r="P2810">
        <f t="shared" si="105"/>
        <v>9.2652015228426407E-2</v>
      </c>
    </row>
    <row r="2811" spans="2:16">
      <c r="B2811" s="68">
        <v>-4.1460999999999998E-2</v>
      </c>
      <c r="G2811" s="68">
        <v>0.10073699999999999</v>
      </c>
      <c r="J2811">
        <f t="shared" si="104"/>
        <v>9.2630000000000125E-3</v>
      </c>
      <c r="P2811">
        <f t="shared" si="105"/>
        <v>9.2664015228426419E-2</v>
      </c>
    </row>
    <row r="2812" spans="2:16">
      <c r="B2812" s="68">
        <v>-4.1411000000000003E-2</v>
      </c>
      <c r="G2812" s="68">
        <v>0.100725</v>
      </c>
      <c r="J2812">
        <f t="shared" si="104"/>
        <v>9.2750000000000107E-3</v>
      </c>
      <c r="P2812">
        <f t="shared" si="105"/>
        <v>9.2676015228426417E-2</v>
      </c>
    </row>
    <row r="2813" spans="2:16">
      <c r="B2813" s="68">
        <v>-4.1360000000000001E-2</v>
      </c>
      <c r="G2813" s="68">
        <v>0.100712</v>
      </c>
      <c r="J2813">
        <f t="shared" si="104"/>
        <v>9.2880000000000098E-3</v>
      </c>
      <c r="P2813">
        <f t="shared" si="105"/>
        <v>9.2689015228426416E-2</v>
      </c>
    </row>
    <row r="2814" spans="2:16">
      <c r="B2814" s="68">
        <v>-4.1308999999999998E-2</v>
      </c>
      <c r="G2814" s="68">
        <v>0.1007</v>
      </c>
      <c r="J2814">
        <f t="shared" si="104"/>
        <v>9.3000000000000079E-3</v>
      </c>
      <c r="P2814">
        <f t="shared" si="105"/>
        <v>9.2701015228426414E-2</v>
      </c>
    </row>
    <row r="2815" spans="2:16">
      <c r="B2815" s="68">
        <v>-4.1256000000000001E-2</v>
      </c>
      <c r="G2815" s="68">
        <v>0.100687</v>
      </c>
      <c r="J2815">
        <f t="shared" si="104"/>
        <v>9.313000000000007E-3</v>
      </c>
      <c r="P2815">
        <f t="shared" si="105"/>
        <v>9.2714015228426414E-2</v>
      </c>
    </row>
    <row r="2816" spans="2:16">
      <c r="B2816" s="68">
        <v>-4.1202000000000003E-2</v>
      </c>
      <c r="G2816" s="68">
        <v>0.100674</v>
      </c>
      <c r="J2816">
        <f t="shared" si="104"/>
        <v>9.3260000000000062E-3</v>
      </c>
      <c r="P2816">
        <f t="shared" si="105"/>
        <v>9.2727015228426413E-2</v>
      </c>
    </row>
    <row r="2817" spans="2:16">
      <c r="B2817" s="68">
        <v>-4.1147000000000003E-2</v>
      </c>
      <c r="G2817" s="68">
        <v>0.10066</v>
      </c>
      <c r="J2817">
        <f t="shared" si="104"/>
        <v>9.3400000000000063E-3</v>
      </c>
      <c r="P2817">
        <f t="shared" si="105"/>
        <v>9.2741015228426413E-2</v>
      </c>
    </row>
    <row r="2818" spans="2:16">
      <c r="B2818" s="68">
        <v>-4.1091000000000003E-2</v>
      </c>
      <c r="G2818" s="68">
        <v>0.100646</v>
      </c>
      <c r="J2818">
        <f t="shared" si="104"/>
        <v>9.3540000000000064E-3</v>
      </c>
      <c r="P2818">
        <f t="shared" si="105"/>
        <v>9.2755015228426413E-2</v>
      </c>
    </row>
    <row r="2819" spans="2:16">
      <c r="B2819" s="68">
        <v>-4.1033E-2</v>
      </c>
      <c r="G2819" s="68">
        <v>0.100633</v>
      </c>
      <c r="J2819">
        <f t="shared" si="104"/>
        <v>9.3670000000000055E-3</v>
      </c>
      <c r="P2819">
        <f t="shared" si="105"/>
        <v>9.2768015228426412E-2</v>
      </c>
    </row>
    <row r="2820" spans="2:16">
      <c r="B2820" s="68">
        <v>-4.0974999999999998E-2</v>
      </c>
      <c r="G2820" s="68">
        <v>0.100619</v>
      </c>
      <c r="J2820">
        <f t="shared" si="104"/>
        <v>9.3810000000000057E-3</v>
      </c>
      <c r="P2820">
        <f t="shared" si="105"/>
        <v>9.2782015228426412E-2</v>
      </c>
    </row>
    <row r="2821" spans="2:16">
      <c r="B2821" s="68">
        <v>-4.0916000000000001E-2</v>
      </c>
      <c r="G2821" s="68">
        <v>0.100604</v>
      </c>
      <c r="J2821">
        <f t="shared" si="104"/>
        <v>9.3960000000000068E-3</v>
      </c>
      <c r="P2821">
        <f t="shared" si="105"/>
        <v>9.2797015228426413E-2</v>
      </c>
    </row>
    <row r="2822" spans="2:16">
      <c r="B2822" s="68">
        <v>-4.0855000000000002E-2</v>
      </c>
      <c r="G2822" s="68">
        <v>0.10059</v>
      </c>
      <c r="J2822">
        <f t="shared" si="104"/>
        <v>9.4100000000000069E-3</v>
      </c>
      <c r="P2822">
        <f t="shared" si="105"/>
        <v>9.2811015228426413E-2</v>
      </c>
    </row>
    <row r="2823" spans="2:16">
      <c r="B2823" s="68">
        <v>-4.0793999999999997E-2</v>
      </c>
      <c r="G2823" s="68">
        <v>0.100575</v>
      </c>
      <c r="J2823">
        <f t="shared" si="104"/>
        <v>9.425000000000008E-3</v>
      </c>
      <c r="P2823">
        <f t="shared" si="105"/>
        <v>9.2826015228426415E-2</v>
      </c>
    </row>
    <row r="2824" spans="2:16">
      <c r="B2824" s="68">
        <v>-4.0731000000000003E-2</v>
      </c>
      <c r="G2824" s="68">
        <v>0.10056</v>
      </c>
      <c r="J2824">
        <f t="shared" si="104"/>
        <v>9.4400000000000091E-3</v>
      </c>
      <c r="P2824">
        <f t="shared" si="105"/>
        <v>9.2841015228426416E-2</v>
      </c>
    </row>
    <row r="2825" spans="2:16">
      <c r="B2825" s="68">
        <v>-4.0668000000000003E-2</v>
      </c>
      <c r="G2825" s="68">
        <v>0.100545</v>
      </c>
      <c r="J2825">
        <f t="shared" si="104"/>
        <v>9.4550000000000103E-3</v>
      </c>
      <c r="P2825">
        <f t="shared" si="105"/>
        <v>9.2856015228426417E-2</v>
      </c>
    </row>
    <row r="2826" spans="2:16">
      <c r="B2826" s="68">
        <v>-4.0603E-2</v>
      </c>
      <c r="G2826" s="68">
        <v>0.10052999999999999</v>
      </c>
      <c r="J2826">
        <f t="shared" si="104"/>
        <v>9.4700000000000114E-3</v>
      </c>
      <c r="P2826">
        <f t="shared" si="105"/>
        <v>9.2871015228426418E-2</v>
      </c>
    </row>
    <row r="2827" spans="2:16">
      <c r="B2827" s="68">
        <v>-4.0536999999999997E-2</v>
      </c>
      <c r="G2827" s="68">
        <v>0.10051400000000001</v>
      </c>
      <c r="J2827">
        <f t="shared" si="104"/>
        <v>9.4859999999999996E-3</v>
      </c>
      <c r="P2827">
        <f t="shared" si="105"/>
        <v>9.2887015228426406E-2</v>
      </c>
    </row>
    <row r="2828" spans="2:16">
      <c r="B2828" s="68">
        <v>-4.0469999999999999E-2</v>
      </c>
      <c r="G2828" s="68">
        <v>0.100499</v>
      </c>
      <c r="J2828">
        <f t="shared" si="104"/>
        <v>9.5010000000000008E-3</v>
      </c>
      <c r="P2828">
        <f t="shared" si="105"/>
        <v>9.2902015228426407E-2</v>
      </c>
    </row>
    <row r="2829" spans="2:16">
      <c r="B2829" s="68">
        <v>-4.0403000000000001E-2</v>
      </c>
      <c r="G2829" s="68">
        <v>0.100483</v>
      </c>
      <c r="J2829">
        <f t="shared" si="104"/>
        <v>9.5170000000000029E-3</v>
      </c>
      <c r="P2829">
        <f t="shared" si="105"/>
        <v>9.2918015228426409E-2</v>
      </c>
    </row>
    <row r="2830" spans="2:16">
      <c r="B2830" s="68">
        <v>-4.0334000000000002E-2</v>
      </c>
      <c r="G2830" s="68">
        <v>0.100467</v>
      </c>
      <c r="J2830">
        <f t="shared" si="104"/>
        <v>9.533000000000005E-3</v>
      </c>
      <c r="P2830">
        <f t="shared" si="105"/>
        <v>9.2934015228426411E-2</v>
      </c>
    </row>
    <row r="2831" spans="2:16">
      <c r="B2831" s="68">
        <v>-4.0264000000000001E-2</v>
      </c>
      <c r="G2831" s="68">
        <v>0.10045</v>
      </c>
      <c r="J2831">
        <f t="shared" si="104"/>
        <v>9.5500000000000081E-3</v>
      </c>
      <c r="P2831">
        <f t="shared" si="105"/>
        <v>9.2951015228426415E-2</v>
      </c>
    </row>
    <row r="2832" spans="2:16">
      <c r="B2832" s="68">
        <v>-4.0193E-2</v>
      </c>
      <c r="G2832" s="68">
        <v>0.100434</v>
      </c>
      <c r="J2832">
        <f t="shared" si="104"/>
        <v>9.5660000000000103E-3</v>
      </c>
      <c r="P2832">
        <f t="shared" si="105"/>
        <v>9.2967015228426417E-2</v>
      </c>
    </row>
    <row r="2833" spans="2:16">
      <c r="B2833" s="68">
        <v>-4.0120999999999997E-2</v>
      </c>
      <c r="G2833" s="68">
        <v>0.10041700000000001</v>
      </c>
      <c r="J2833">
        <f t="shared" ref="J2833:J2896" si="106">$J$458-G2833+$J$457</f>
        <v>9.5829999999999995E-3</v>
      </c>
      <c r="P2833">
        <f t="shared" si="105"/>
        <v>9.2984015228426406E-2</v>
      </c>
    </row>
    <row r="2834" spans="2:16">
      <c r="B2834" s="68">
        <v>-4.0048E-2</v>
      </c>
      <c r="G2834" s="68">
        <v>0.100401</v>
      </c>
      <c r="J2834">
        <f t="shared" si="106"/>
        <v>9.5990000000000016E-3</v>
      </c>
      <c r="P2834">
        <f t="shared" ref="P2834:P2897" si="107">$P$458-G2834+$P$457</f>
        <v>9.3000015228426408E-2</v>
      </c>
    </row>
    <row r="2835" spans="2:16">
      <c r="B2835" s="68">
        <v>-3.9974000000000003E-2</v>
      </c>
      <c r="G2835" s="68">
        <v>0.100384</v>
      </c>
      <c r="J2835">
        <f t="shared" si="106"/>
        <v>9.6160000000000048E-3</v>
      </c>
      <c r="P2835">
        <f t="shared" si="107"/>
        <v>9.3017015228426411E-2</v>
      </c>
    </row>
    <row r="2836" spans="2:16">
      <c r="B2836" s="68">
        <v>-3.9898999999999997E-2</v>
      </c>
      <c r="G2836" s="68">
        <v>0.100367</v>
      </c>
      <c r="J2836">
        <f t="shared" si="106"/>
        <v>9.6330000000000079E-3</v>
      </c>
      <c r="P2836">
        <f t="shared" si="107"/>
        <v>9.3034015228426414E-2</v>
      </c>
    </row>
    <row r="2837" spans="2:16">
      <c r="B2837" s="68">
        <v>-3.9822999999999997E-2</v>
      </c>
      <c r="G2837" s="68">
        <v>0.10034999999999999</v>
      </c>
      <c r="J2837">
        <f t="shared" si="106"/>
        <v>9.650000000000011E-3</v>
      </c>
      <c r="P2837">
        <f t="shared" si="107"/>
        <v>9.3051015228426417E-2</v>
      </c>
    </row>
    <row r="2838" spans="2:16">
      <c r="B2838" s="68">
        <v>-3.9745999999999997E-2</v>
      </c>
      <c r="G2838" s="68">
        <v>0.10033300000000001</v>
      </c>
      <c r="J2838">
        <f t="shared" si="106"/>
        <v>9.6670000000000002E-3</v>
      </c>
      <c r="P2838">
        <f t="shared" si="107"/>
        <v>9.3068015228426407E-2</v>
      </c>
    </row>
    <row r="2839" spans="2:16">
      <c r="B2839" s="68">
        <v>-3.9669000000000003E-2</v>
      </c>
      <c r="G2839" s="68">
        <v>0.100315</v>
      </c>
      <c r="J2839">
        <f t="shared" si="106"/>
        <v>9.6850000000000044E-3</v>
      </c>
      <c r="P2839">
        <f t="shared" si="107"/>
        <v>9.3086015228426411E-2</v>
      </c>
    </row>
    <row r="2840" spans="2:16">
      <c r="B2840" s="68">
        <v>-3.959E-2</v>
      </c>
      <c r="G2840" s="68">
        <v>0.100298</v>
      </c>
      <c r="J2840">
        <f t="shared" si="106"/>
        <v>9.7020000000000075E-3</v>
      </c>
      <c r="P2840">
        <f t="shared" si="107"/>
        <v>9.3103015228426414E-2</v>
      </c>
    </row>
    <row r="2841" spans="2:16">
      <c r="B2841" s="68">
        <v>-3.9510000000000003E-2</v>
      </c>
      <c r="G2841" s="68">
        <v>0.10027999999999999</v>
      </c>
      <c r="J2841">
        <f t="shared" si="106"/>
        <v>9.7200000000000116E-3</v>
      </c>
      <c r="P2841">
        <f t="shared" si="107"/>
        <v>9.3121015228426418E-2</v>
      </c>
    </row>
    <row r="2842" spans="2:16">
      <c r="B2842" s="68">
        <v>-3.9428999999999999E-2</v>
      </c>
      <c r="G2842" s="68">
        <v>0.100262</v>
      </c>
      <c r="J2842">
        <f t="shared" si="106"/>
        <v>9.7380000000000019E-3</v>
      </c>
      <c r="P2842">
        <f t="shared" si="107"/>
        <v>9.3139015228426408E-2</v>
      </c>
    </row>
    <row r="2843" spans="2:16">
      <c r="B2843" s="68">
        <v>-3.9347E-2</v>
      </c>
      <c r="G2843" s="68">
        <v>0.100244</v>
      </c>
      <c r="J2843">
        <f t="shared" si="106"/>
        <v>9.756000000000006E-3</v>
      </c>
      <c r="P2843">
        <f t="shared" si="107"/>
        <v>9.3157015228426412E-2</v>
      </c>
    </row>
    <row r="2844" spans="2:16">
      <c r="B2844" s="68">
        <v>-3.9264E-2</v>
      </c>
      <c r="G2844" s="68">
        <v>0.100227</v>
      </c>
      <c r="J2844">
        <f t="shared" si="106"/>
        <v>9.7730000000000091E-3</v>
      </c>
      <c r="P2844">
        <f t="shared" si="107"/>
        <v>9.3174015228426416E-2</v>
      </c>
    </row>
    <row r="2845" spans="2:16">
      <c r="B2845" s="68">
        <v>-3.9181000000000001E-2</v>
      </c>
      <c r="G2845" s="68">
        <v>0.10020800000000001</v>
      </c>
      <c r="J2845">
        <f t="shared" si="106"/>
        <v>9.7920000000000004E-3</v>
      </c>
      <c r="P2845">
        <f t="shared" si="107"/>
        <v>9.3193015228426407E-2</v>
      </c>
    </row>
    <row r="2846" spans="2:16">
      <c r="B2846" s="68">
        <v>-3.9095999999999999E-2</v>
      </c>
      <c r="G2846" s="68">
        <v>0.10019</v>
      </c>
      <c r="J2846">
        <f t="shared" si="106"/>
        <v>9.8100000000000045E-3</v>
      </c>
      <c r="P2846">
        <f t="shared" si="107"/>
        <v>9.3211015228426411E-2</v>
      </c>
    </row>
    <row r="2847" spans="2:16">
      <c r="B2847" s="68">
        <v>-3.9010999999999997E-2</v>
      </c>
      <c r="G2847" s="68">
        <v>0.100172</v>
      </c>
      <c r="J2847">
        <f t="shared" si="106"/>
        <v>9.8280000000000086E-3</v>
      </c>
      <c r="P2847">
        <f t="shared" si="107"/>
        <v>9.3229015228426415E-2</v>
      </c>
    </row>
    <row r="2848" spans="2:16">
      <c r="B2848" s="68">
        <v>-3.8924E-2</v>
      </c>
      <c r="G2848" s="68">
        <v>0.10015400000000001</v>
      </c>
      <c r="J2848">
        <f t="shared" si="106"/>
        <v>9.8459999999999989E-3</v>
      </c>
      <c r="P2848">
        <f t="shared" si="107"/>
        <v>9.3247015228426405E-2</v>
      </c>
    </row>
    <row r="2849" spans="2:16">
      <c r="B2849" s="68">
        <v>-3.8837000000000003E-2</v>
      </c>
      <c r="G2849" s="68">
        <v>0.100136</v>
      </c>
      <c r="J2849">
        <f t="shared" si="106"/>
        <v>9.864000000000003E-3</v>
      </c>
      <c r="P2849">
        <f t="shared" si="107"/>
        <v>9.3265015228426409E-2</v>
      </c>
    </row>
    <row r="2850" spans="2:16">
      <c r="B2850" s="68">
        <v>-3.8748999999999999E-2</v>
      </c>
      <c r="G2850" s="68">
        <v>0.100117</v>
      </c>
      <c r="J2850">
        <f t="shared" si="106"/>
        <v>9.8830000000000081E-3</v>
      </c>
      <c r="P2850">
        <f t="shared" si="107"/>
        <v>9.3284015228426415E-2</v>
      </c>
    </row>
    <row r="2851" spans="2:16">
      <c r="B2851" s="68">
        <v>-3.8658999999999999E-2</v>
      </c>
      <c r="G2851" s="68">
        <v>0.10009899999999999</v>
      </c>
      <c r="J2851">
        <f t="shared" si="106"/>
        <v>9.9010000000000122E-3</v>
      </c>
      <c r="P2851">
        <f t="shared" si="107"/>
        <v>9.3302015228426419E-2</v>
      </c>
    </row>
    <row r="2852" spans="2:16">
      <c r="B2852" s="68">
        <v>-3.8568999999999999E-2</v>
      </c>
      <c r="G2852" s="68">
        <v>0.10008</v>
      </c>
      <c r="J2852">
        <f t="shared" si="106"/>
        <v>9.9200000000000035E-3</v>
      </c>
      <c r="P2852">
        <f t="shared" si="107"/>
        <v>9.332101522842641E-2</v>
      </c>
    </row>
    <row r="2853" spans="2:16">
      <c r="B2853" s="68">
        <v>-3.8477999999999998E-2</v>
      </c>
      <c r="G2853" s="68">
        <v>0.100062</v>
      </c>
      <c r="J2853">
        <f t="shared" si="106"/>
        <v>9.9380000000000076E-3</v>
      </c>
      <c r="P2853">
        <f t="shared" si="107"/>
        <v>9.3339015228426414E-2</v>
      </c>
    </row>
    <row r="2854" spans="2:16">
      <c r="B2854" s="68">
        <v>-3.8386999999999998E-2</v>
      </c>
      <c r="G2854" s="68">
        <v>0.10004300000000001</v>
      </c>
      <c r="J2854">
        <f t="shared" si="106"/>
        <v>9.9569999999999988E-3</v>
      </c>
      <c r="P2854">
        <f t="shared" si="107"/>
        <v>9.3358015228426405E-2</v>
      </c>
    </row>
    <row r="2855" spans="2:16">
      <c r="B2855" s="68">
        <v>-3.8294000000000002E-2</v>
      </c>
      <c r="G2855" s="68">
        <v>0.100025</v>
      </c>
      <c r="J2855">
        <f t="shared" si="106"/>
        <v>9.975000000000003E-3</v>
      </c>
      <c r="P2855">
        <f t="shared" si="107"/>
        <v>9.3376015228426409E-2</v>
      </c>
    </row>
    <row r="2856" spans="2:16">
      <c r="B2856" s="68">
        <v>-3.8199999999999998E-2</v>
      </c>
      <c r="G2856" s="68">
        <v>0.100006</v>
      </c>
      <c r="J2856">
        <f t="shared" si="106"/>
        <v>9.9940000000000081E-3</v>
      </c>
      <c r="P2856">
        <f t="shared" si="107"/>
        <v>9.3395015228426415E-2</v>
      </c>
    </row>
    <row r="2857" spans="2:16">
      <c r="B2857" s="68">
        <v>-3.8106000000000001E-2</v>
      </c>
      <c r="G2857" s="68">
        <v>9.9987999999999994E-2</v>
      </c>
      <c r="J2857">
        <f t="shared" si="106"/>
        <v>1.0012000000000012E-2</v>
      </c>
      <c r="P2857">
        <f t="shared" si="107"/>
        <v>9.3413015228426419E-2</v>
      </c>
    </row>
    <row r="2858" spans="2:16">
      <c r="B2858" s="68">
        <v>-3.8011000000000003E-2</v>
      </c>
      <c r="G2858" s="68">
        <v>9.9969000000000002E-2</v>
      </c>
      <c r="J2858">
        <f t="shared" si="106"/>
        <v>1.0031000000000003E-2</v>
      </c>
      <c r="P2858">
        <f t="shared" si="107"/>
        <v>9.343201522842641E-2</v>
      </c>
    </row>
    <row r="2859" spans="2:16">
      <c r="B2859" s="68">
        <v>-3.7914000000000003E-2</v>
      </c>
      <c r="G2859" s="68">
        <v>9.9950999999999998E-2</v>
      </c>
      <c r="J2859">
        <f t="shared" si="106"/>
        <v>1.0049000000000008E-2</v>
      </c>
      <c r="P2859">
        <f t="shared" si="107"/>
        <v>9.3450015228426414E-2</v>
      </c>
    </row>
    <row r="2860" spans="2:16">
      <c r="B2860" s="68">
        <v>-3.7817000000000003E-2</v>
      </c>
      <c r="G2860" s="68">
        <v>9.9932000000000007E-2</v>
      </c>
      <c r="J2860">
        <f t="shared" si="106"/>
        <v>1.0067999999999999E-2</v>
      </c>
      <c r="P2860">
        <f t="shared" si="107"/>
        <v>9.3469015228426405E-2</v>
      </c>
    </row>
    <row r="2861" spans="2:16">
      <c r="B2861" s="68">
        <v>-3.7719999999999997E-2</v>
      </c>
      <c r="G2861" s="68">
        <v>9.9914000000000003E-2</v>
      </c>
      <c r="J2861">
        <f t="shared" si="106"/>
        <v>1.0086000000000003E-2</v>
      </c>
      <c r="P2861">
        <f t="shared" si="107"/>
        <v>9.3487015228426409E-2</v>
      </c>
    </row>
    <row r="2862" spans="2:16">
      <c r="B2862" s="68">
        <v>-3.7621000000000002E-2</v>
      </c>
      <c r="G2862" s="68">
        <v>9.9894999999999998E-2</v>
      </c>
      <c r="J2862">
        <f t="shared" si="106"/>
        <v>1.0105000000000008E-2</v>
      </c>
      <c r="P2862">
        <f t="shared" si="107"/>
        <v>9.3506015228426415E-2</v>
      </c>
    </row>
    <row r="2863" spans="2:16">
      <c r="B2863" s="68">
        <v>-3.7522E-2</v>
      </c>
      <c r="G2863" s="68">
        <v>9.9876999999999994E-2</v>
      </c>
      <c r="J2863">
        <f t="shared" si="106"/>
        <v>1.0123000000000012E-2</v>
      </c>
      <c r="P2863">
        <f t="shared" si="107"/>
        <v>9.3524015228426419E-2</v>
      </c>
    </row>
    <row r="2864" spans="2:16">
      <c r="B2864" s="68">
        <v>-3.7421000000000003E-2</v>
      </c>
      <c r="G2864" s="68">
        <v>9.9858000000000002E-2</v>
      </c>
      <c r="J2864">
        <f t="shared" si="106"/>
        <v>1.0142000000000003E-2</v>
      </c>
      <c r="P2864">
        <f t="shared" si="107"/>
        <v>9.354301522842641E-2</v>
      </c>
    </row>
    <row r="2865" spans="2:16">
      <c r="B2865" s="68">
        <v>-3.7319999999999999E-2</v>
      </c>
      <c r="G2865" s="68">
        <v>9.9839999999999998E-2</v>
      </c>
      <c r="J2865">
        <f t="shared" si="106"/>
        <v>1.0160000000000008E-2</v>
      </c>
      <c r="P2865">
        <f t="shared" si="107"/>
        <v>9.3561015228426414E-2</v>
      </c>
    </row>
    <row r="2866" spans="2:16">
      <c r="B2866" s="68">
        <v>-3.7219000000000002E-2</v>
      </c>
      <c r="G2866" s="68">
        <v>9.9821999999999994E-2</v>
      </c>
      <c r="J2866">
        <f t="shared" si="106"/>
        <v>1.0178000000000012E-2</v>
      </c>
      <c r="P2866">
        <f t="shared" si="107"/>
        <v>9.3579015228426418E-2</v>
      </c>
    </row>
    <row r="2867" spans="2:16">
      <c r="B2867" s="68">
        <v>-3.7116000000000003E-2</v>
      </c>
      <c r="G2867" s="68">
        <v>9.9804000000000004E-2</v>
      </c>
      <c r="J2867">
        <f t="shared" si="106"/>
        <v>1.0196000000000002E-2</v>
      </c>
      <c r="P2867">
        <f t="shared" si="107"/>
        <v>9.3597015228426408E-2</v>
      </c>
    </row>
    <row r="2868" spans="2:16">
      <c r="B2868" s="68">
        <v>-3.7012999999999997E-2</v>
      </c>
      <c r="G2868" s="68">
        <v>9.9786E-2</v>
      </c>
      <c r="J2868">
        <f t="shared" si="106"/>
        <v>1.0214000000000006E-2</v>
      </c>
      <c r="P2868">
        <f t="shared" si="107"/>
        <v>9.3615015228426413E-2</v>
      </c>
    </row>
    <row r="2869" spans="2:16">
      <c r="B2869" s="68">
        <v>-3.6908999999999997E-2</v>
      </c>
      <c r="G2869" s="68">
        <v>9.9767999999999996E-2</v>
      </c>
      <c r="J2869">
        <f t="shared" si="106"/>
        <v>1.023200000000001E-2</v>
      </c>
      <c r="P2869">
        <f t="shared" si="107"/>
        <v>9.3633015228426417E-2</v>
      </c>
    </row>
    <row r="2870" spans="2:16">
      <c r="B2870" s="68">
        <v>-3.6804000000000003E-2</v>
      </c>
      <c r="G2870" s="68">
        <v>9.9750000000000005E-2</v>
      </c>
      <c r="J2870">
        <f t="shared" si="106"/>
        <v>1.025E-2</v>
      </c>
      <c r="P2870">
        <f t="shared" si="107"/>
        <v>9.3651015228426407E-2</v>
      </c>
    </row>
    <row r="2871" spans="2:16">
      <c r="B2871" s="68">
        <v>-3.6698000000000001E-2</v>
      </c>
      <c r="G2871" s="68">
        <v>9.9732000000000001E-2</v>
      </c>
      <c r="J2871">
        <f t="shared" si="106"/>
        <v>1.0268000000000005E-2</v>
      </c>
      <c r="P2871">
        <f t="shared" si="107"/>
        <v>9.3669015228426411E-2</v>
      </c>
    </row>
    <row r="2872" spans="2:16">
      <c r="B2872" s="68">
        <v>-3.6592E-2</v>
      </c>
      <c r="G2872" s="68">
        <v>9.9714999999999998E-2</v>
      </c>
      <c r="J2872">
        <f t="shared" si="106"/>
        <v>1.0285000000000008E-2</v>
      </c>
      <c r="P2872">
        <f t="shared" si="107"/>
        <v>9.3686015228426414E-2</v>
      </c>
    </row>
    <row r="2873" spans="2:16">
      <c r="B2873" s="68">
        <v>-3.6484999999999997E-2</v>
      </c>
      <c r="G2873" s="68">
        <v>9.9696999999999994E-2</v>
      </c>
      <c r="J2873">
        <f t="shared" si="106"/>
        <v>1.0303000000000012E-2</v>
      </c>
      <c r="P2873">
        <f t="shared" si="107"/>
        <v>9.3704015228426418E-2</v>
      </c>
    </row>
    <row r="2874" spans="2:16">
      <c r="B2874" s="68">
        <v>-3.6377E-2</v>
      </c>
      <c r="G2874" s="68">
        <v>9.9680000000000005E-2</v>
      </c>
      <c r="J2874">
        <f t="shared" si="106"/>
        <v>1.0320000000000001E-2</v>
      </c>
      <c r="P2874">
        <f t="shared" si="107"/>
        <v>9.3721015228426408E-2</v>
      </c>
    </row>
    <row r="2875" spans="2:16">
      <c r="B2875" s="68">
        <v>-3.6269000000000003E-2</v>
      </c>
      <c r="G2875" s="68">
        <v>9.9663000000000002E-2</v>
      </c>
      <c r="J2875">
        <f t="shared" si="106"/>
        <v>1.0337000000000004E-2</v>
      </c>
      <c r="P2875">
        <f t="shared" si="107"/>
        <v>9.3738015228426411E-2</v>
      </c>
    </row>
    <row r="2876" spans="2:16">
      <c r="B2876" s="68">
        <v>-3.6159999999999998E-2</v>
      </c>
      <c r="G2876" s="68">
        <v>9.9645999999999998E-2</v>
      </c>
      <c r="J2876">
        <f t="shared" si="106"/>
        <v>1.0354000000000007E-2</v>
      </c>
      <c r="P2876">
        <f t="shared" si="107"/>
        <v>9.3755015228426414E-2</v>
      </c>
    </row>
    <row r="2877" spans="2:16">
      <c r="B2877" s="68">
        <v>-3.6049999999999999E-2</v>
      </c>
      <c r="G2877" s="68">
        <v>9.9628999999999995E-2</v>
      </c>
      <c r="J2877">
        <f t="shared" si="106"/>
        <v>1.037100000000001E-2</v>
      </c>
      <c r="P2877">
        <f t="shared" si="107"/>
        <v>9.3772015228426417E-2</v>
      </c>
    </row>
    <row r="2878" spans="2:16">
      <c r="B2878" s="68">
        <v>-3.5938999999999999E-2</v>
      </c>
      <c r="G2878" s="68">
        <v>9.9612999999999993E-2</v>
      </c>
      <c r="J2878">
        <f t="shared" si="106"/>
        <v>1.0387000000000013E-2</v>
      </c>
      <c r="P2878">
        <f t="shared" si="107"/>
        <v>9.3788015228426419E-2</v>
      </c>
    </row>
    <row r="2879" spans="2:16">
      <c r="B2879" s="68">
        <v>-3.5827999999999999E-2</v>
      </c>
      <c r="G2879" s="68">
        <v>9.9596000000000004E-2</v>
      </c>
      <c r="J2879">
        <f t="shared" si="106"/>
        <v>1.0404000000000002E-2</v>
      </c>
      <c r="P2879">
        <f t="shared" si="107"/>
        <v>9.3805015228426408E-2</v>
      </c>
    </row>
    <row r="2880" spans="2:16">
      <c r="B2880" s="68">
        <v>-3.5715999999999998E-2</v>
      </c>
      <c r="G2880" s="68">
        <v>9.9580000000000002E-2</v>
      </c>
      <c r="J2880">
        <f t="shared" si="106"/>
        <v>1.0420000000000004E-2</v>
      </c>
      <c r="P2880">
        <f t="shared" si="107"/>
        <v>9.382101522842641E-2</v>
      </c>
    </row>
    <row r="2881" spans="2:16">
      <c r="B2881" s="68">
        <v>-3.5603999999999997E-2</v>
      </c>
      <c r="G2881" s="68">
        <v>9.9564E-2</v>
      </c>
      <c r="J2881">
        <f t="shared" si="106"/>
        <v>1.0436000000000006E-2</v>
      </c>
      <c r="P2881">
        <f t="shared" si="107"/>
        <v>9.3837015228426413E-2</v>
      </c>
    </row>
    <row r="2882" spans="2:16">
      <c r="B2882" s="68">
        <v>-3.5490000000000001E-2</v>
      </c>
      <c r="G2882" s="68">
        <v>9.9547999999999998E-2</v>
      </c>
      <c r="J2882">
        <f t="shared" si="106"/>
        <v>1.0452000000000008E-2</v>
      </c>
      <c r="P2882">
        <f t="shared" si="107"/>
        <v>9.3853015228426415E-2</v>
      </c>
    </row>
    <row r="2883" spans="2:16">
      <c r="B2883" s="68">
        <v>-3.5376999999999999E-2</v>
      </c>
      <c r="G2883" s="68">
        <v>9.9532999999999996E-2</v>
      </c>
      <c r="J2883">
        <f t="shared" si="106"/>
        <v>1.0467000000000009E-2</v>
      </c>
      <c r="P2883">
        <f t="shared" si="107"/>
        <v>9.3868015228426416E-2</v>
      </c>
    </row>
    <row r="2884" spans="2:16">
      <c r="B2884" s="68">
        <v>-3.5262000000000002E-2</v>
      </c>
      <c r="G2884" s="68">
        <v>9.9516999999999994E-2</v>
      </c>
      <c r="J2884">
        <f t="shared" si="106"/>
        <v>1.0483000000000011E-2</v>
      </c>
      <c r="P2884">
        <f t="shared" si="107"/>
        <v>9.3884015228426418E-2</v>
      </c>
    </row>
    <row r="2885" spans="2:16">
      <c r="B2885" s="68">
        <v>-3.5146999999999998E-2</v>
      </c>
      <c r="G2885" s="68">
        <v>9.9501999999999993E-2</v>
      </c>
      <c r="J2885">
        <f t="shared" si="106"/>
        <v>1.0498000000000013E-2</v>
      </c>
      <c r="P2885">
        <f t="shared" si="107"/>
        <v>9.3899015228426419E-2</v>
      </c>
    </row>
    <row r="2886" spans="2:16">
      <c r="B2886" s="68">
        <v>-3.5032000000000001E-2</v>
      </c>
      <c r="G2886" s="68">
        <v>9.9487999999999993E-2</v>
      </c>
      <c r="J2886">
        <f t="shared" si="106"/>
        <v>1.0512000000000013E-2</v>
      </c>
      <c r="P2886">
        <f t="shared" si="107"/>
        <v>9.3913015228426419E-2</v>
      </c>
    </row>
    <row r="2887" spans="2:16">
      <c r="B2887" s="68">
        <v>-3.4915000000000002E-2</v>
      </c>
      <c r="G2887" s="68">
        <v>9.9473000000000006E-2</v>
      </c>
      <c r="J2887">
        <f t="shared" si="106"/>
        <v>1.0527E-2</v>
      </c>
      <c r="P2887">
        <f t="shared" si="107"/>
        <v>9.3928015228426406E-2</v>
      </c>
    </row>
    <row r="2888" spans="2:16">
      <c r="B2888" s="68">
        <v>-3.4798999999999997E-2</v>
      </c>
      <c r="G2888" s="68">
        <v>9.9459000000000006E-2</v>
      </c>
      <c r="J2888">
        <f t="shared" si="106"/>
        <v>1.0541E-2</v>
      </c>
      <c r="P2888">
        <f t="shared" si="107"/>
        <v>9.3942015228426407E-2</v>
      </c>
    </row>
    <row r="2889" spans="2:16">
      <c r="B2889" s="68">
        <v>-3.4680999999999997E-2</v>
      </c>
      <c r="G2889" s="68">
        <v>9.9445000000000006E-2</v>
      </c>
      <c r="J2889">
        <f t="shared" si="106"/>
        <v>1.0555E-2</v>
      </c>
      <c r="P2889">
        <f t="shared" si="107"/>
        <v>9.3956015228426407E-2</v>
      </c>
    </row>
    <row r="2890" spans="2:16">
      <c r="B2890" s="68">
        <v>-3.4563000000000003E-2</v>
      </c>
      <c r="G2890" s="68">
        <v>9.9432000000000006E-2</v>
      </c>
      <c r="J2890">
        <f t="shared" si="106"/>
        <v>1.0567999999999999E-2</v>
      </c>
      <c r="P2890">
        <f t="shared" si="107"/>
        <v>9.3969015228426406E-2</v>
      </c>
    </row>
    <row r="2891" spans="2:16">
      <c r="B2891" s="68">
        <v>-3.4445000000000003E-2</v>
      </c>
      <c r="G2891" s="68">
        <v>9.9418000000000006E-2</v>
      </c>
      <c r="J2891">
        <f t="shared" si="106"/>
        <v>1.0581999999999999E-2</v>
      </c>
      <c r="P2891">
        <f t="shared" si="107"/>
        <v>9.3983015228426406E-2</v>
      </c>
    </row>
    <row r="2892" spans="2:16">
      <c r="B2892" s="68">
        <v>-3.4326000000000002E-2</v>
      </c>
      <c r="G2892" s="68">
        <v>9.9404999999999993E-2</v>
      </c>
      <c r="J2892">
        <f t="shared" si="106"/>
        <v>1.0595000000000012E-2</v>
      </c>
      <c r="P2892">
        <f t="shared" si="107"/>
        <v>9.3996015228426419E-2</v>
      </c>
    </row>
    <row r="2893" spans="2:16">
      <c r="B2893" s="68">
        <v>-3.4206E-2</v>
      </c>
      <c r="G2893" s="68">
        <v>9.9392999999999995E-2</v>
      </c>
      <c r="J2893">
        <f t="shared" si="106"/>
        <v>1.0607000000000011E-2</v>
      </c>
      <c r="P2893">
        <f t="shared" si="107"/>
        <v>9.4008015228426417E-2</v>
      </c>
    </row>
    <row r="2894" spans="2:16">
      <c r="B2894" s="68">
        <v>-3.4085999999999998E-2</v>
      </c>
      <c r="G2894" s="68">
        <v>9.9379999999999996E-2</v>
      </c>
      <c r="J2894">
        <f t="shared" si="106"/>
        <v>1.062000000000001E-2</v>
      </c>
      <c r="P2894">
        <f t="shared" si="107"/>
        <v>9.4021015228426416E-2</v>
      </c>
    </row>
    <row r="2895" spans="2:16">
      <c r="B2895" s="68">
        <v>-3.3966000000000003E-2</v>
      </c>
      <c r="G2895" s="68">
        <v>9.9368999999999999E-2</v>
      </c>
      <c r="J2895">
        <f t="shared" si="106"/>
        <v>1.0631000000000007E-2</v>
      </c>
      <c r="P2895">
        <f t="shared" si="107"/>
        <v>9.4032015228426413E-2</v>
      </c>
    </row>
    <row r="2896" spans="2:16">
      <c r="B2896" s="68">
        <v>-3.3845E-2</v>
      </c>
      <c r="G2896" s="68">
        <v>9.9357000000000001E-2</v>
      </c>
      <c r="J2896">
        <f t="shared" si="106"/>
        <v>1.0643000000000005E-2</v>
      </c>
      <c r="P2896">
        <f t="shared" si="107"/>
        <v>9.4044015228426411E-2</v>
      </c>
    </row>
    <row r="2897" spans="2:16">
      <c r="B2897" s="68">
        <v>-3.3723000000000003E-2</v>
      </c>
      <c r="G2897" s="68">
        <v>9.9346000000000004E-2</v>
      </c>
      <c r="J2897">
        <f t="shared" ref="J2897:J2960" si="108">$J$458-G2897+$J$457</f>
        <v>1.0654000000000002E-2</v>
      </c>
      <c r="P2897">
        <f t="shared" si="107"/>
        <v>9.4055015228426408E-2</v>
      </c>
    </row>
    <row r="2898" spans="2:16">
      <c r="B2898" s="68">
        <v>-3.3600999999999999E-2</v>
      </c>
      <c r="G2898" s="68">
        <v>9.9335000000000007E-2</v>
      </c>
      <c r="J2898">
        <f t="shared" si="108"/>
        <v>1.0664999999999999E-2</v>
      </c>
      <c r="P2898">
        <f t="shared" ref="P2898:P2961" si="109">$P$458-G2898+$P$457</f>
        <v>9.4066015228426406E-2</v>
      </c>
    </row>
    <row r="2899" spans="2:16">
      <c r="B2899" s="68">
        <v>-3.3478000000000001E-2</v>
      </c>
      <c r="G2899" s="68">
        <v>9.9324999999999997E-2</v>
      </c>
      <c r="J2899">
        <f t="shared" si="108"/>
        <v>1.0675000000000009E-2</v>
      </c>
      <c r="P2899">
        <f t="shared" si="109"/>
        <v>9.4076015228426416E-2</v>
      </c>
    </row>
    <row r="2900" spans="2:16">
      <c r="B2900" s="68">
        <v>-3.3355000000000003E-2</v>
      </c>
      <c r="G2900" s="68">
        <v>9.9315000000000001E-2</v>
      </c>
      <c r="J2900">
        <f t="shared" si="108"/>
        <v>1.0685000000000005E-2</v>
      </c>
      <c r="P2900">
        <f t="shared" si="109"/>
        <v>9.4086015228426412E-2</v>
      </c>
    </row>
    <row r="2901" spans="2:16">
      <c r="B2901" s="68">
        <v>-3.3231999999999998E-2</v>
      </c>
      <c r="G2901" s="68">
        <v>9.9305000000000004E-2</v>
      </c>
      <c r="J2901">
        <f t="shared" si="108"/>
        <v>1.0695000000000001E-2</v>
      </c>
      <c r="P2901">
        <f t="shared" si="109"/>
        <v>9.4096015228426408E-2</v>
      </c>
    </row>
    <row r="2902" spans="2:16">
      <c r="B2902" s="68">
        <v>-3.3107999999999999E-2</v>
      </c>
      <c r="G2902" s="68">
        <v>9.9295999999999995E-2</v>
      </c>
      <c r="J2902">
        <f t="shared" si="108"/>
        <v>1.070400000000001E-2</v>
      </c>
      <c r="P2902">
        <f t="shared" si="109"/>
        <v>9.4105015228426417E-2</v>
      </c>
    </row>
    <row r="2903" spans="2:16">
      <c r="B2903" s="68">
        <v>-3.2983999999999999E-2</v>
      </c>
      <c r="G2903" s="68">
        <v>9.9287E-2</v>
      </c>
      <c r="J2903">
        <f t="shared" si="108"/>
        <v>1.0713000000000006E-2</v>
      </c>
      <c r="P2903">
        <f t="shared" si="109"/>
        <v>9.4114015228426412E-2</v>
      </c>
    </row>
    <row r="2904" spans="2:16">
      <c r="B2904" s="68">
        <v>-3.2858999999999999E-2</v>
      </c>
      <c r="G2904" s="68">
        <v>9.9279000000000006E-2</v>
      </c>
      <c r="J2904">
        <f t="shared" si="108"/>
        <v>1.0721E-2</v>
      </c>
      <c r="P2904">
        <f t="shared" si="109"/>
        <v>9.4122015228426406E-2</v>
      </c>
    </row>
    <row r="2905" spans="2:16">
      <c r="B2905" s="68">
        <v>-3.2733999999999999E-2</v>
      </c>
      <c r="G2905" s="68">
        <v>9.9270999999999998E-2</v>
      </c>
      <c r="J2905">
        <f t="shared" si="108"/>
        <v>1.0729000000000008E-2</v>
      </c>
      <c r="P2905">
        <f t="shared" si="109"/>
        <v>9.4130015228426414E-2</v>
      </c>
    </row>
    <row r="2906" spans="2:16">
      <c r="B2906" s="68">
        <v>-3.2607999999999998E-2</v>
      </c>
      <c r="G2906" s="68">
        <v>9.9264000000000005E-2</v>
      </c>
      <c r="J2906">
        <f t="shared" si="108"/>
        <v>1.0736000000000001E-2</v>
      </c>
      <c r="P2906">
        <f t="shared" si="109"/>
        <v>9.4137015228426407E-2</v>
      </c>
    </row>
    <row r="2907" spans="2:16">
      <c r="B2907" s="68">
        <v>-3.2481999999999997E-2</v>
      </c>
      <c r="G2907" s="68">
        <v>9.9256999999999998E-2</v>
      </c>
      <c r="J2907">
        <f t="shared" si="108"/>
        <v>1.0743000000000008E-2</v>
      </c>
      <c r="P2907">
        <f t="shared" si="109"/>
        <v>9.4144015228426414E-2</v>
      </c>
    </row>
    <row r="2908" spans="2:16">
      <c r="B2908" s="68">
        <v>-3.2356000000000003E-2</v>
      </c>
      <c r="G2908" s="68">
        <v>9.9251000000000006E-2</v>
      </c>
      <c r="J2908">
        <f t="shared" si="108"/>
        <v>1.0749E-2</v>
      </c>
      <c r="P2908">
        <f t="shared" si="109"/>
        <v>9.4150015228426406E-2</v>
      </c>
    </row>
    <row r="2909" spans="2:16">
      <c r="B2909" s="68">
        <v>-3.2229000000000001E-2</v>
      </c>
      <c r="G2909" s="68">
        <v>9.9245E-2</v>
      </c>
      <c r="J2909">
        <f t="shared" si="108"/>
        <v>1.0755000000000006E-2</v>
      </c>
      <c r="P2909">
        <f t="shared" si="109"/>
        <v>9.4156015228426412E-2</v>
      </c>
    </row>
    <row r="2910" spans="2:16">
      <c r="B2910" s="68">
        <v>-3.2101999999999999E-2</v>
      </c>
      <c r="G2910" s="68">
        <v>9.9238999999999994E-2</v>
      </c>
      <c r="J2910">
        <f t="shared" si="108"/>
        <v>1.0761000000000012E-2</v>
      </c>
      <c r="P2910">
        <f t="shared" si="109"/>
        <v>9.4162015228426418E-2</v>
      </c>
    </row>
    <row r="2911" spans="2:16">
      <c r="B2911" s="68">
        <v>-3.1974000000000002E-2</v>
      </c>
      <c r="G2911" s="68">
        <v>9.9234000000000003E-2</v>
      </c>
      <c r="J2911">
        <f t="shared" si="108"/>
        <v>1.0766000000000003E-2</v>
      </c>
      <c r="P2911">
        <f t="shared" si="109"/>
        <v>9.4167015228426409E-2</v>
      </c>
    </row>
    <row r="2912" spans="2:16">
      <c r="B2912" s="68">
        <v>-3.1847E-2</v>
      </c>
      <c r="G2912" s="68">
        <v>9.9229999999999999E-2</v>
      </c>
      <c r="J2912">
        <f t="shared" si="108"/>
        <v>1.0770000000000007E-2</v>
      </c>
      <c r="P2912">
        <f t="shared" si="109"/>
        <v>9.4171015228426413E-2</v>
      </c>
    </row>
    <row r="2913" spans="2:16">
      <c r="B2913" s="68">
        <v>-3.1718000000000003E-2</v>
      </c>
      <c r="G2913" s="68">
        <v>9.9225999999999995E-2</v>
      </c>
      <c r="J2913">
        <f t="shared" si="108"/>
        <v>1.0774000000000011E-2</v>
      </c>
      <c r="P2913">
        <f t="shared" si="109"/>
        <v>9.4175015228426417E-2</v>
      </c>
    </row>
    <row r="2914" spans="2:16">
      <c r="B2914" s="68">
        <v>-3.159E-2</v>
      </c>
      <c r="G2914" s="68">
        <v>9.9222000000000005E-2</v>
      </c>
      <c r="J2914">
        <f t="shared" si="108"/>
        <v>1.0778000000000001E-2</v>
      </c>
      <c r="P2914">
        <f t="shared" si="109"/>
        <v>9.4179015228426408E-2</v>
      </c>
    </row>
    <row r="2915" spans="2:16">
      <c r="B2915" s="68">
        <v>-3.1461000000000003E-2</v>
      </c>
      <c r="G2915" s="68">
        <v>9.9219000000000002E-2</v>
      </c>
      <c r="J2915">
        <f t="shared" si="108"/>
        <v>1.0781000000000004E-2</v>
      </c>
      <c r="P2915">
        <f t="shared" si="109"/>
        <v>9.4182015228426411E-2</v>
      </c>
    </row>
    <row r="2916" spans="2:16">
      <c r="B2916" s="68">
        <v>-3.1331999999999999E-2</v>
      </c>
      <c r="G2916" s="68">
        <v>9.9217E-2</v>
      </c>
      <c r="J2916">
        <f t="shared" si="108"/>
        <v>1.0783000000000006E-2</v>
      </c>
      <c r="P2916">
        <f t="shared" si="109"/>
        <v>9.4184015228426413E-2</v>
      </c>
    </row>
    <row r="2917" spans="2:16">
      <c r="B2917" s="68">
        <v>-3.1203000000000002E-2</v>
      </c>
      <c r="G2917" s="68">
        <v>9.9214999999999998E-2</v>
      </c>
      <c r="J2917">
        <f t="shared" si="108"/>
        <v>1.0785000000000008E-2</v>
      </c>
      <c r="P2917">
        <f t="shared" si="109"/>
        <v>9.4186015228426415E-2</v>
      </c>
    </row>
    <row r="2918" spans="2:16">
      <c r="B2918" s="68">
        <v>-3.1073E-2</v>
      </c>
      <c r="G2918" s="68">
        <v>9.9213999999999997E-2</v>
      </c>
      <c r="J2918">
        <f t="shared" si="108"/>
        <v>1.0786000000000009E-2</v>
      </c>
      <c r="P2918">
        <f t="shared" si="109"/>
        <v>9.4187015228426416E-2</v>
      </c>
    </row>
    <row r="2919" spans="2:16">
      <c r="B2919" s="68">
        <v>-3.0942999999999998E-2</v>
      </c>
      <c r="G2919" s="68">
        <v>9.9212999999999996E-2</v>
      </c>
      <c r="J2919">
        <f t="shared" si="108"/>
        <v>1.078700000000001E-2</v>
      </c>
      <c r="P2919">
        <f t="shared" si="109"/>
        <v>9.4188015228426417E-2</v>
      </c>
    </row>
    <row r="2920" spans="2:16">
      <c r="B2920" s="68">
        <v>-3.0813E-2</v>
      </c>
      <c r="G2920" s="68">
        <v>9.9212999999999996E-2</v>
      </c>
      <c r="J2920">
        <f t="shared" si="108"/>
        <v>1.078700000000001E-2</v>
      </c>
      <c r="P2920">
        <f t="shared" si="109"/>
        <v>9.4188015228426417E-2</v>
      </c>
    </row>
    <row r="2921" spans="2:16">
      <c r="B2921" s="68">
        <v>-3.0682999999999998E-2</v>
      </c>
      <c r="G2921" s="68">
        <v>9.9212999999999996E-2</v>
      </c>
      <c r="J2921">
        <f t="shared" si="108"/>
        <v>1.078700000000001E-2</v>
      </c>
      <c r="P2921">
        <f t="shared" si="109"/>
        <v>9.4188015228426417E-2</v>
      </c>
    </row>
    <row r="2922" spans="2:16">
      <c r="B2922" s="68">
        <v>-3.0551999999999999E-2</v>
      </c>
      <c r="G2922" s="68">
        <v>9.9213999999999997E-2</v>
      </c>
      <c r="J2922">
        <f t="shared" si="108"/>
        <v>1.0786000000000009E-2</v>
      </c>
      <c r="P2922">
        <f t="shared" si="109"/>
        <v>9.4187015228426416E-2</v>
      </c>
    </row>
    <row r="2923" spans="2:16">
      <c r="B2923" s="68">
        <v>-3.0421E-2</v>
      </c>
      <c r="G2923" s="68">
        <v>9.9215999999999999E-2</v>
      </c>
      <c r="J2923">
        <f t="shared" si="108"/>
        <v>1.0784000000000007E-2</v>
      </c>
      <c r="P2923">
        <f t="shared" si="109"/>
        <v>9.4185015228426414E-2</v>
      </c>
    </row>
    <row r="2924" spans="2:16">
      <c r="B2924" s="68">
        <v>-3.0290000000000001E-2</v>
      </c>
      <c r="G2924" s="68">
        <v>9.9218000000000001E-2</v>
      </c>
      <c r="J2924">
        <f t="shared" si="108"/>
        <v>1.0782000000000005E-2</v>
      </c>
      <c r="P2924">
        <f t="shared" si="109"/>
        <v>9.4183015228426412E-2</v>
      </c>
    </row>
    <row r="2925" spans="2:16">
      <c r="B2925" s="68">
        <v>-3.0158000000000001E-2</v>
      </c>
      <c r="G2925" s="68">
        <v>9.9220000000000003E-2</v>
      </c>
      <c r="J2925">
        <f t="shared" si="108"/>
        <v>1.0780000000000003E-2</v>
      </c>
      <c r="P2925">
        <f t="shared" si="109"/>
        <v>9.418101522842641E-2</v>
      </c>
    </row>
    <row r="2926" spans="2:16">
      <c r="B2926" s="68">
        <v>-3.0027000000000002E-2</v>
      </c>
      <c r="G2926" s="68">
        <v>9.9223000000000006E-2</v>
      </c>
      <c r="J2926">
        <f t="shared" si="108"/>
        <v>1.0777E-2</v>
      </c>
      <c r="P2926">
        <f t="shared" si="109"/>
        <v>9.4178015228426407E-2</v>
      </c>
    </row>
    <row r="2927" spans="2:16">
      <c r="B2927" s="68">
        <v>-2.9895000000000001E-2</v>
      </c>
      <c r="G2927" s="68">
        <v>9.9226999999999996E-2</v>
      </c>
      <c r="J2927">
        <f t="shared" si="108"/>
        <v>1.077300000000001E-2</v>
      </c>
      <c r="P2927">
        <f t="shared" si="109"/>
        <v>9.4174015228426416E-2</v>
      </c>
    </row>
    <row r="2928" spans="2:16">
      <c r="B2928" s="68">
        <v>-2.9763000000000001E-2</v>
      </c>
      <c r="G2928" s="68">
        <v>9.9231E-2</v>
      </c>
      <c r="J2928">
        <f t="shared" si="108"/>
        <v>1.0769000000000006E-2</v>
      </c>
      <c r="P2928">
        <f t="shared" si="109"/>
        <v>9.4170015228426412E-2</v>
      </c>
    </row>
    <row r="2929" spans="2:16">
      <c r="B2929" s="68">
        <v>-2.9631000000000001E-2</v>
      </c>
      <c r="G2929" s="68">
        <v>9.9236000000000005E-2</v>
      </c>
      <c r="J2929">
        <f t="shared" si="108"/>
        <v>1.0764000000000001E-2</v>
      </c>
      <c r="P2929">
        <f t="shared" si="109"/>
        <v>9.4165015228426407E-2</v>
      </c>
    </row>
    <row r="2930" spans="2:16">
      <c r="B2930" s="68">
        <v>-2.9499000000000001E-2</v>
      </c>
      <c r="G2930" s="68">
        <v>9.9241999999999997E-2</v>
      </c>
      <c r="J2930">
        <f t="shared" si="108"/>
        <v>1.0758000000000009E-2</v>
      </c>
      <c r="P2930">
        <f t="shared" si="109"/>
        <v>9.4159015228426415E-2</v>
      </c>
    </row>
    <row r="2931" spans="2:16">
      <c r="B2931" s="68">
        <v>-2.9366E-2</v>
      </c>
      <c r="G2931" s="68">
        <v>9.9248000000000003E-2</v>
      </c>
      <c r="J2931">
        <f t="shared" si="108"/>
        <v>1.0752000000000003E-2</v>
      </c>
      <c r="P2931">
        <f t="shared" si="109"/>
        <v>9.4153015228426409E-2</v>
      </c>
    </row>
    <row r="2932" spans="2:16">
      <c r="B2932" s="68">
        <v>-2.9234E-2</v>
      </c>
      <c r="G2932" s="68">
        <v>9.9253999999999995E-2</v>
      </c>
      <c r="J2932">
        <f t="shared" si="108"/>
        <v>1.0746000000000011E-2</v>
      </c>
      <c r="P2932">
        <f t="shared" si="109"/>
        <v>9.4147015228426417E-2</v>
      </c>
    </row>
    <row r="2933" spans="2:16">
      <c r="B2933" s="68">
        <v>-2.9100999999999998E-2</v>
      </c>
      <c r="G2933" s="68">
        <v>9.9262000000000003E-2</v>
      </c>
      <c r="J2933">
        <f t="shared" si="108"/>
        <v>1.0738000000000003E-2</v>
      </c>
      <c r="P2933">
        <f t="shared" si="109"/>
        <v>9.4139015228426409E-2</v>
      </c>
    </row>
    <row r="2934" spans="2:16">
      <c r="B2934" s="68">
        <v>-2.8968000000000001E-2</v>
      </c>
      <c r="G2934" s="68">
        <v>9.9268999999999996E-2</v>
      </c>
      <c r="J2934">
        <f t="shared" si="108"/>
        <v>1.073100000000001E-2</v>
      </c>
      <c r="P2934">
        <f t="shared" si="109"/>
        <v>9.4132015228426416E-2</v>
      </c>
    </row>
    <row r="2935" spans="2:16">
      <c r="B2935" s="68">
        <v>-2.8835E-2</v>
      </c>
      <c r="G2935" s="68">
        <v>9.9278000000000005E-2</v>
      </c>
      <c r="J2935">
        <f t="shared" si="108"/>
        <v>1.0722000000000001E-2</v>
      </c>
      <c r="P2935">
        <f t="shared" si="109"/>
        <v>9.4123015228426407E-2</v>
      </c>
    </row>
    <row r="2936" spans="2:16">
      <c r="B2936" s="68">
        <v>-2.8701999999999998E-2</v>
      </c>
      <c r="G2936" s="68">
        <v>9.9287E-2</v>
      </c>
      <c r="J2936">
        <f t="shared" si="108"/>
        <v>1.0713000000000006E-2</v>
      </c>
      <c r="P2936">
        <f t="shared" si="109"/>
        <v>9.4114015228426412E-2</v>
      </c>
    </row>
    <row r="2937" spans="2:16">
      <c r="B2937" s="68">
        <v>-2.8569000000000001E-2</v>
      </c>
      <c r="G2937" s="68">
        <v>9.9295999999999995E-2</v>
      </c>
      <c r="J2937">
        <f t="shared" si="108"/>
        <v>1.070400000000001E-2</v>
      </c>
      <c r="P2937">
        <f t="shared" si="109"/>
        <v>9.4105015228426417E-2</v>
      </c>
    </row>
    <row r="2938" spans="2:16">
      <c r="B2938" s="68">
        <v>-2.8434999999999998E-2</v>
      </c>
      <c r="G2938" s="68">
        <v>9.9306000000000005E-2</v>
      </c>
      <c r="J2938">
        <f t="shared" si="108"/>
        <v>1.0694E-2</v>
      </c>
      <c r="P2938">
        <f t="shared" si="109"/>
        <v>9.4095015228426407E-2</v>
      </c>
    </row>
    <row r="2939" spans="2:16">
      <c r="B2939" s="68">
        <v>-2.8302000000000001E-2</v>
      </c>
      <c r="G2939" s="68">
        <v>9.9317000000000003E-2</v>
      </c>
      <c r="J2939">
        <f t="shared" si="108"/>
        <v>1.0683000000000003E-2</v>
      </c>
      <c r="P2939">
        <f t="shared" si="109"/>
        <v>9.408401522842641E-2</v>
      </c>
    </row>
    <row r="2940" spans="2:16">
      <c r="B2940" s="68">
        <v>-2.8167999999999999E-2</v>
      </c>
      <c r="G2940" s="68">
        <v>9.9328E-2</v>
      </c>
      <c r="J2940">
        <f t="shared" si="108"/>
        <v>1.0672000000000006E-2</v>
      </c>
      <c r="P2940">
        <f t="shared" si="109"/>
        <v>9.4073015228426413E-2</v>
      </c>
    </row>
    <row r="2941" spans="2:16">
      <c r="B2941" s="68">
        <v>-2.8035000000000001E-2</v>
      </c>
      <c r="G2941" s="68">
        <v>9.9338999999999997E-2</v>
      </c>
      <c r="J2941">
        <f t="shared" si="108"/>
        <v>1.0661000000000009E-2</v>
      </c>
      <c r="P2941">
        <f t="shared" si="109"/>
        <v>9.4062015228426415E-2</v>
      </c>
    </row>
    <row r="2942" spans="2:16">
      <c r="B2942" s="68">
        <v>-2.7900999999999999E-2</v>
      </c>
      <c r="G2942" s="68">
        <v>9.9351999999999996E-2</v>
      </c>
      <c r="J2942">
        <f t="shared" si="108"/>
        <v>1.064800000000001E-2</v>
      </c>
      <c r="P2942">
        <f t="shared" si="109"/>
        <v>9.4049015228426416E-2</v>
      </c>
    </row>
    <row r="2943" spans="2:16">
      <c r="B2943" s="68">
        <v>-2.7768000000000001E-2</v>
      </c>
      <c r="G2943" s="68">
        <v>9.9363999999999994E-2</v>
      </c>
      <c r="J2943">
        <f t="shared" si="108"/>
        <v>1.0636000000000012E-2</v>
      </c>
      <c r="P2943">
        <f t="shared" si="109"/>
        <v>9.4037015228426418E-2</v>
      </c>
    </row>
    <row r="2944" spans="2:16">
      <c r="B2944" s="68">
        <v>-2.7633999999999999E-2</v>
      </c>
      <c r="G2944" s="68">
        <v>9.9377999999999994E-2</v>
      </c>
      <c r="J2944">
        <f t="shared" si="108"/>
        <v>1.0622000000000012E-2</v>
      </c>
      <c r="P2944">
        <f t="shared" si="109"/>
        <v>9.4023015228426418E-2</v>
      </c>
    </row>
    <row r="2945" spans="2:16">
      <c r="B2945" s="68">
        <v>-2.75E-2</v>
      </c>
      <c r="G2945" s="68">
        <v>9.9391999999999994E-2</v>
      </c>
      <c r="J2945">
        <f t="shared" si="108"/>
        <v>1.0608000000000012E-2</v>
      </c>
      <c r="P2945">
        <f t="shared" si="109"/>
        <v>9.4009015228426418E-2</v>
      </c>
    </row>
    <row r="2946" spans="2:16">
      <c r="B2946" s="68">
        <v>-2.7366000000000001E-2</v>
      </c>
      <c r="G2946" s="68">
        <v>9.9405999999999994E-2</v>
      </c>
      <c r="J2946">
        <f t="shared" si="108"/>
        <v>1.0594000000000011E-2</v>
      </c>
      <c r="P2946">
        <f t="shared" si="109"/>
        <v>9.3995015228426418E-2</v>
      </c>
    </row>
    <row r="2947" spans="2:16">
      <c r="B2947" s="68">
        <v>-2.7231999999999999E-2</v>
      </c>
      <c r="G2947" s="68">
        <v>9.9420999999999995E-2</v>
      </c>
      <c r="J2947">
        <f t="shared" si="108"/>
        <v>1.057900000000001E-2</v>
      </c>
      <c r="P2947">
        <f t="shared" si="109"/>
        <v>9.3980015228426417E-2</v>
      </c>
    </row>
    <row r="2948" spans="2:16">
      <c r="B2948" s="68">
        <v>-2.7099000000000002E-2</v>
      </c>
      <c r="G2948" s="68">
        <v>9.9435999999999997E-2</v>
      </c>
      <c r="J2948">
        <f t="shared" si="108"/>
        <v>1.0564000000000009E-2</v>
      </c>
      <c r="P2948">
        <f t="shared" si="109"/>
        <v>9.3965015228426416E-2</v>
      </c>
    </row>
    <row r="2949" spans="2:16">
      <c r="B2949" s="68">
        <v>-2.6964999999999999E-2</v>
      </c>
      <c r="G2949" s="68">
        <v>9.9451999999999999E-2</v>
      </c>
      <c r="J2949">
        <f t="shared" si="108"/>
        <v>1.0548000000000007E-2</v>
      </c>
      <c r="P2949">
        <f t="shared" si="109"/>
        <v>9.3949015228426414E-2</v>
      </c>
    </row>
    <row r="2950" spans="2:16">
      <c r="B2950" s="68">
        <v>-2.6831000000000001E-2</v>
      </c>
      <c r="G2950" s="68">
        <v>9.9468000000000001E-2</v>
      </c>
      <c r="J2950">
        <f t="shared" si="108"/>
        <v>1.0532000000000005E-2</v>
      </c>
      <c r="P2950">
        <f t="shared" si="109"/>
        <v>9.3933015228426411E-2</v>
      </c>
    </row>
    <row r="2951" spans="2:16">
      <c r="B2951" s="68">
        <v>-2.6696999999999999E-2</v>
      </c>
      <c r="G2951" s="68">
        <v>9.9485000000000004E-2</v>
      </c>
      <c r="J2951">
        <f t="shared" si="108"/>
        <v>1.0515000000000002E-2</v>
      </c>
      <c r="P2951">
        <f t="shared" si="109"/>
        <v>9.3916015228426408E-2</v>
      </c>
    </row>
    <row r="2952" spans="2:16">
      <c r="B2952" s="68">
        <v>-2.6563E-2</v>
      </c>
      <c r="G2952" s="68">
        <v>9.9501999999999993E-2</v>
      </c>
      <c r="J2952">
        <f t="shared" si="108"/>
        <v>1.0498000000000013E-2</v>
      </c>
      <c r="P2952">
        <f t="shared" si="109"/>
        <v>9.3899015228426419E-2</v>
      </c>
    </row>
    <row r="2953" spans="2:16">
      <c r="B2953" s="68">
        <v>-2.6429999999999999E-2</v>
      </c>
      <c r="G2953" s="68">
        <v>9.9519999999999997E-2</v>
      </c>
      <c r="J2953">
        <f t="shared" si="108"/>
        <v>1.0480000000000008E-2</v>
      </c>
      <c r="P2953">
        <f t="shared" si="109"/>
        <v>9.3881015228426415E-2</v>
      </c>
    </row>
    <row r="2954" spans="2:16">
      <c r="B2954" s="68">
        <v>-2.6296E-2</v>
      </c>
      <c r="G2954" s="68">
        <v>9.9538000000000001E-2</v>
      </c>
      <c r="J2954">
        <f t="shared" si="108"/>
        <v>1.0462000000000004E-2</v>
      </c>
      <c r="P2954">
        <f t="shared" si="109"/>
        <v>9.3863015228426411E-2</v>
      </c>
    </row>
    <row r="2955" spans="2:16">
      <c r="B2955" s="68">
        <v>-2.6162000000000001E-2</v>
      </c>
      <c r="G2955" s="68">
        <v>9.9556000000000006E-2</v>
      </c>
      <c r="J2955">
        <f t="shared" si="108"/>
        <v>1.0444E-2</v>
      </c>
      <c r="P2955">
        <f t="shared" si="109"/>
        <v>9.3845015228426407E-2</v>
      </c>
    </row>
    <row r="2956" spans="2:16">
      <c r="B2956" s="68">
        <v>-2.6029E-2</v>
      </c>
      <c r="G2956" s="68">
        <v>9.9574999999999997E-2</v>
      </c>
      <c r="J2956">
        <f t="shared" si="108"/>
        <v>1.0425000000000009E-2</v>
      </c>
      <c r="P2956">
        <f t="shared" si="109"/>
        <v>9.3826015228426415E-2</v>
      </c>
    </row>
    <row r="2957" spans="2:16">
      <c r="B2957" s="68">
        <v>-2.5895000000000001E-2</v>
      </c>
      <c r="G2957" s="68">
        <v>9.9594000000000002E-2</v>
      </c>
      <c r="J2957">
        <f t="shared" si="108"/>
        <v>1.0406000000000004E-2</v>
      </c>
      <c r="P2957">
        <f t="shared" si="109"/>
        <v>9.380701522842641E-2</v>
      </c>
    </row>
    <row r="2958" spans="2:16">
      <c r="B2958" s="68">
        <v>-2.5762E-2</v>
      </c>
      <c r="G2958" s="68">
        <v>9.9613999999999994E-2</v>
      </c>
      <c r="J2958">
        <f t="shared" si="108"/>
        <v>1.0386000000000012E-2</v>
      </c>
      <c r="P2958">
        <f t="shared" si="109"/>
        <v>9.3787015228426418E-2</v>
      </c>
    </row>
    <row r="2959" spans="2:16">
      <c r="B2959" s="68">
        <v>-2.5628000000000001E-2</v>
      </c>
      <c r="G2959" s="68">
        <v>9.9634E-2</v>
      </c>
      <c r="J2959">
        <f t="shared" si="108"/>
        <v>1.0366000000000005E-2</v>
      </c>
      <c r="P2959">
        <f t="shared" si="109"/>
        <v>9.3767015228426412E-2</v>
      </c>
    </row>
    <row r="2960" spans="2:16">
      <c r="B2960" s="68">
        <v>-2.5495E-2</v>
      </c>
      <c r="G2960" s="68">
        <v>9.9654000000000006E-2</v>
      </c>
      <c r="J2960">
        <f t="shared" si="108"/>
        <v>1.0345999999999999E-2</v>
      </c>
      <c r="P2960">
        <f t="shared" si="109"/>
        <v>9.3747015228426406E-2</v>
      </c>
    </row>
    <row r="2961" spans="2:16">
      <c r="B2961" s="68">
        <v>-2.5361999999999999E-2</v>
      </c>
      <c r="G2961" s="68">
        <v>9.9675E-2</v>
      </c>
      <c r="J2961">
        <f t="shared" ref="J2961:J3024" si="110">$J$458-G2961+$J$457</f>
        <v>1.0325000000000006E-2</v>
      </c>
      <c r="P2961">
        <f t="shared" si="109"/>
        <v>9.3726015228426413E-2</v>
      </c>
    </row>
    <row r="2962" spans="2:16">
      <c r="B2962" s="68">
        <v>-2.5229000000000001E-2</v>
      </c>
      <c r="G2962" s="68">
        <v>9.9696000000000007E-2</v>
      </c>
      <c r="J2962">
        <f t="shared" si="110"/>
        <v>1.0303999999999999E-2</v>
      </c>
      <c r="P2962">
        <f t="shared" ref="P2962:P3025" si="111">$P$458-G2962+$P$457</f>
        <v>9.3705015228426405E-2</v>
      </c>
    </row>
    <row r="2963" spans="2:16">
      <c r="B2963" s="68">
        <v>-2.5096E-2</v>
      </c>
      <c r="G2963" s="68">
        <v>9.9717E-2</v>
      </c>
      <c r="J2963">
        <f t="shared" si="110"/>
        <v>1.0283000000000006E-2</v>
      </c>
      <c r="P2963">
        <f t="shared" si="111"/>
        <v>9.3684015228426412E-2</v>
      </c>
    </row>
    <row r="2964" spans="2:16">
      <c r="B2964" s="68">
        <v>-2.4962999999999999E-2</v>
      </c>
      <c r="G2964" s="68">
        <v>9.9738999999999994E-2</v>
      </c>
      <c r="J2964">
        <f t="shared" si="110"/>
        <v>1.0261000000000011E-2</v>
      </c>
      <c r="P2964">
        <f t="shared" si="111"/>
        <v>9.3662015228426418E-2</v>
      </c>
    </row>
    <row r="2965" spans="2:16">
      <c r="B2965" s="68">
        <v>-2.4830000000000001E-2</v>
      </c>
      <c r="G2965" s="68">
        <v>9.9761000000000002E-2</v>
      </c>
      <c r="J2965">
        <f t="shared" si="110"/>
        <v>1.0239000000000003E-2</v>
      </c>
      <c r="P2965">
        <f t="shared" si="111"/>
        <v>9.364001522842641E-2</v>
      </c>
    </row>
    <row r="2966" spans="2:16">
      <c r="B2966" s="68">
        <v>-2.4697E-2</v>
      </c>
      <c r="G2966" s="68">
        <v>9.9782999999999997E-2</v>
      </c>
      <c r="J2966">
        <f t="shared" si="110"/>
        <v>1.0217000000000009E-2</v>
      </c>
      <c r="P2966">
        <f t="shared" si="111"/>
        <v>9.3618015228426416E-2</v>
      </c>
    </row>
    <row r="2967" spans="2:16">
      <c r="B2967" s="68">
        <v>-2.4565E-2</v>
      </c>
      <c r="G2967" s="68">
        <v>9.9805000000000005E-2</v>
      </c>
      <c r="J2967">
        <f t="shared" si="110"/>
        <v>1.0195000000000001E-2</v>
      </c>
      <c r="P2967">
        <f t="shared" si="111"/>
        <v>9.3596015228426407E-2</v>
      </c>
    </row>
    <row r="2968" spans="2:16">
      <c r="B2968" s="68">
        <v>-2.4431999999999999E-2</v>
      </c>
      <c r="G2968" s="68">
        <v>9.9826999999999999E-2</v>
      </c>
      <c r="J2968">
        <f t="shared" si="110"/>
        <v>1.0173000000000007E-2</v>
      </c>
      <c r="P2968">
        <f t="shared" si="111"/>
        <v>9.3574015228426413E-2</v>
      </c>
    </row>
    <row r="2969" spans="2:16">
      <c r="B2969" s="68">
        <v>-2.4299999999999999E-2</v>
      </c>
      <c r="G2969" s="68">
        <v>9.9849999999999994E-2</v>
      </c>
      <c r="J2969">
        <f t="shared" si="110"/>
        <v>1.0150000000000011E-2</v>
      </c>
      <c r="P2969">
        <f t="shared" si="111"/>
        <v>9.3551015228426418E-2</v>
      </c>
    </row>
    <row r="2970" spans="2:16">
      <c r="B2970" s="68">
        <v>-2.4167999999999999E-2</v>
      </c>
      <c r="G2970" s="68">
        <v>9.9873000000000003E-2</v>
      </c>
      <c r="J2970">
        <f t="shared" si="110"/>
        <v>1.0127000000000002E-2</v>
      </c>
      <c r="P2970">
        <f t="shared" si="111"/>
        <v>9.3528015228426409E-2</v>
      </c>
    </row>
    <row r="2971" spans="2:16">
      <c r="B2971" s="68">
        <v>-2.4035999999999998E-2</v>
      </c>
      <c r="G2971" s="68">
        <v>9.9894999999999998E-2</v>
      </c>
      <c r="J2971">
        <f t="shared" si="110"/>
        <v>1.0105000000000008E-2</v>
      </c>
      <c r="P2971">
        <f t="shared" si="111"/>
        <v>9.3506015228426415E-2</v>
      </c>
    </row>
    <row r="2972" spans="2:16">
      <c r="B2972" s="68">
        <v>-2.3904000000000002E-2</v>
      </c>
      <c r="G2972" s="68">
        <v>9.9918000000000007E-2</v>
      </c>
      <c r="J2972">
        <f t="shared" si="110"/>
        <v>1.0081999999999999E-2</v>
      </c>
      <c r="P2972">
        <f t="shared" si="111"/>
        <v>9.3483015228426405E-2</v>
      </c>
    </row>
    <row r="2973" spans="2:16">
      <c r="B2973" s="68">
        <v>-2.3772999999999999E-2</v>
      </c>
      <c r="G2973" s="68">
        <v>9.9941000000000002E-2</v>
      </c>
      <c r="J2973">
        <f t="shared" si="110"/>
        <v>1.0059000000000004E-2</v>
      </c>
      <c r="P2973">
        <f t="shared" si="111"/>
        <v>9.346001522842641E-2</v>
      </c>
    </row>
    <row r="2974" spans="2:16">
      <c r="B2974" s="68">
        <v>-2.3640999999999999E-2</v>
      </c>
      <c r="G2974" s="68">
        <v>9.9963999999999997E-2</v>
      </c>
      <c r="J2974">
        <f t="shared" si="110"/>
        <v>1.0036000000000008E-2</v>
      </c>
      <c r="P2974">
        <f t="shared" si="111"/>
        <v>9.3437015228426415E-2</v>
      </c>
    </row>
    <row r="2975" spans="2:16">
      <c r="B2975" s="68">
        <v>-2.351E-2</v>
      </c>
      <c r="G2975" s="68">
        <v>9.9987999999999994E-2</v>
      </c>
      <c r="J2975">
        <f t="shared" si="110"/>
        <v>1.0012000000000012E-2</v>
      </c>
      <c r="P2975">
        <f t="shared" si="111"/>
        <v>9.3413015228426419E-2</v>
      </c>
    </row>
    <row r="2976" spans="2:16">
      <c r="B2976" s="68">
        <v>-2.3379E-2</v>
      </c>
      <c r="G2976" s="68">
        <v>0.100011</v>
      </c>
      <c r="J2976">
        <f t="shared" si="110"/>
        <v>9.9890000000000031E-3</v>
      </c>
      <c r="P2976">
        <f t="shared" si="111"/>
        <v>9.339001522842641E-2</v>
      </c>
    </row>
    <row r="2977" spans="2:16">
      <c r="B2977" s="68">
        <v>-2.3248000000000001E-2</v>
      </c>
      <c r="G2977" s="68">
        <v>0.100034</v>
      </c>
      <c r="J2977">
        <f t="shared" si="110"/>
        <v>9.9660000000000078E-3</v>
      </c>
      <c r="P2977">
        <f t="shared" si="111"/>
        <v>9.3367015228426414E-2</v>
      </c>
    </row>
    <row r="2978" spans="2:16">
      <c r="B2978" s="68">
        <v>-2.3118E-2</v>
      </c>
      <c r="G2978" s="68">
        <v>0.10005699999999999</v>
      </c>
      <c r="J2978">
        <f t="shared" si="110"/>
        <v>9.9430000000000126E-3</v>
      </c>
      <c r="P2978">
        <f t="shared" si="111"/>
        <v>9.3344015228426419E-2</v>
      </c>
    </row>
    <row r="2979" spans="2:16">
      <c r="B2979" s="68">
        <v>-2.2987E-2</v>
      </c>
      <c r="G2979" s="68">
        <v>0.10008</v>
      </c>
      <c r="J2979">
        <f t="shared" si="110"/>
        <v>9.9200000000000035E-3</v>
      </c>
      <c r="P2979">
        <f t="shared" si="111"/>
        <v>9.332101522842641E-2</v>
      </c>
    </row>
    <row r="2980" spans="2:16">
      <c r="B2980" s="68">
        <v>-2.2856999999999999E-2</v>
      </c>
      <c r="G2980" s="68">
        <v>0.100103</v>
      </c>
      <c r="J2980">
        <f t="shared" si="110"/>
        <v>9.8970000000000082E-3</v>
      </c>
      <c r="P2980">
        <f t="shared" si="111"/>
        <v>9.3298015228426415E-2</v>
      </c>
    </row>
    <row r="2981" spans="2:16">
      <c r="B2981" s="68">
        <v>-2.2727000000000001E-2</v>
      </c>
      <c r="G2981" s="68">
        <v>0.10012600000000001</v>
      </c>
      <c r="J2981">
        <f t="shared" si="110"/>
        <v>9.8739999999999991E-3</v>
      </c>
      <c r="P2981">
        <f t="shared" si="111"/>
        <v>9.3275015228426406E-2</v>
      </c>
    </row>
    <row r="2982" spans="2:16">
      <c r="B2982" s="68">
        <v>-2.2596999999999999E-2</v>
      </c>
      <c r="G2982" s="68">
        <v>0.100149</v>
      </c>
      <c r="J2982">
        <f t="shared" si="110"/>
        <v>9.8510000000000039E-3</v>
      </c>
      <c r="P2982">
        <f t="shared" si="111"/>
        <v>9.325201522842641E-2</v>
      </c>
    </row>
    <row r="2983" spans="2:16">
      <c r="B2983" s="68">
        <v>-2.2467999999999998E-2</v>
      </c>
      <c r="G2983" s="68">
        <v>0.100171</v>
      </c>
      <c r="J2983">
        <f t="shared" si="110"/>
        <v>9.8290000000000096E-3</v>
      </c>
      <c r="P2983">
        <f t="shared" si="111"/>
        <v>9.3230015228426416E-2</v>
      </c>
    </row>
    <row r="2984" spans="2:16">
      <c r="B2984" s="68">
        <v>-2.2338E-2</v>
      </c>
      <c r="G2984" s="68">
        <v>0.100193</v>
      </c>
      <c r="J2984">
        <f t="shared" si="110"/>
        <v>9.8070000000000015E-3</v>
      </c>
      <c r="P2984">
        <f t="shared" si="111"/>
        <v>9.3208015228426408E-2</v>
      </c>
    </row>
    <row r="2985" spans="2:16">
      <c r="B2985" s="68">
        <v>-2.2209E-2</v>
      </c>
      <c r="G2985" s="68">
        <v>0.100216</v>
      </c>
      <c r="J2985">
        <f t="shared" si="110"/>
        <v>9.7840000000000062E-3</v>
      </c>
      <c r="P2985">
        <f t="shared" si="111"/>
        <v>9.3185015228426413E-2</v>
      </c>
    </row>
    <row r="2986" spans="2:16">
      <c r="B2986" s="68">
        <v>-2.2081E-2</v>
      </c>
      <c r="G2986" s="68">
        <v>0.10023799999999999</v>
      </c>
      <c r="J2986">
        <f t="shared" si="110"/>
        <v>9.762000000000012E-3</v>
      </c>
      <c r="P2986">
        <f t="shared" si="111"/>
        <v>9.3163015228426418E-2</v>
      </c>
    </row>
    <row r="2987" spans="2:16">
      <c r="B2987" s="68">
        <v>-2.1951999999999999E-2</v>
      </c>
      <c r="G2987" s="68">
        <v>0.100259</v>
      </c>
      <c r="J2987">
        <f t="shared" si="110"/>
        <v>9.7410000000000049E-3</v>
      </c>
      <c r="P2987">
        <f t="shared" si="111"/>
        <v>9.3142015228426411E-2</v>
      </c>
    </row>
    <row r="2988" spans="2:16">
      <c r="B2988" s="68">
        <v>-2.1824E-2</v>
      </c>
      <c r="G2988" s="68">
        <v>0.100281</v>
      </c>
      <c r="J2988">
        <f t="shared" si="110"/>
        <v>9.7190000000000106E-3</v>
      </c>
      <c r="P2988">
        <f t="shared" si="111"/>
        <v>9.3120015228426417E-2</v>
      </c>
    </row>
    <row r="2989" spans="2:16">
      <c r="B2989" s="68">
        <v>-2.1696E-2</v>
      </c>
      <c r="G2989" s="68">
        <v>0.100302</v>
      </c>
      <c r="J2989">
        <f t="shared" si="110"/>
        <v>9.6980000000000035E-3</v>
      </c>
      <c r="P2989">
        <f t="shared" si="111"/>
        <v>9.309901522842641E-2</v>
      </c>
    </row>
    <row r="2990" spans="2:16">
      <c r="B2990" s="68">
        <v>-2.1568E-2</v>
      </c>
      <c r="G2990" s="68">
        <v>0.10032199999999999</v>
      </c>
      <c r="J2990">
        <f t="shared" si="110"/>
        <v>9.6780000000000112E-3</v>
      </c>
      <c r="P2990">
        <f t="shared" si="111"/>
        <v>9.3079015228426418E-2</v>
      </c>
    </row>
    <row r="2991" spans="2:16">
      <c r="B2991" s="68">
        <v>-2.1441000000000002E-2</v>
      </c>
      <c r="G2991" s="68">
        <v>0.100343</v>
      </c>
      <c r="J2991">
        <f t="shared" si="110"/>
        <v>9.6570000000000041E-3</v>
      </c>
      <c r="P2991">
        <f t="shared" si="111"/>
        <v>9.3058015228426411E-2</v>
      </c>
    </row>
    <row r="2992" spans="2:16">
      <c r="B2992" s="68">
        <v>-2.1314E-2</v>
      </c>
      <c r="G2992" s="68">
        <v>0.10036299999999999</v>
      </c>
      <c r="J2992">
        <f t="shared" si="110"/>
        <v>9.6370000000000119E-3</v>
      </c>
      <c r="P2992">
        <f t="shared" si="111"/>
        <v>9.3038015228426418E-2</v>
      </c>
    </row>
    <row r="2993" spans="2:16">
      <c r="B2993" s="68">
        <v>-2.1187000000000001E-2</v>
      </c>
      <c r="G2993" s="68">
        <v>0.100382</v>
      </c>
      <c r="J2993">
        <f t="shared" si="110"/>
        <v>9.6180000000000068E-3</v>
      </c>
      <c r="P2993">
        <f t="shared" si="111"/>
        <v>9.3019015228426413E-2</v>
      </c>
    </row>
    <row r="2994" spans="2:16">
      <c r="B2994" s="68">
        <v>-2.1059999999999999E-2</v>
      </c>
      <c r="G2994" s="68">
        <v>0.10040200000000001</v>
      </c>
      <c r="J2994">
        <f t="shared" si="110"/>
        <v>9.5980000000000006E-3</v>
      </c>
      <c r="P2994">
        <f t="shared" si="111"/>
        <v>9.2999015228426407E-2</v>
      </c>
    </row>
    <row r="2995" spans="2:16">
      <c r="B2995" s="68">
        <v>-2.0934000000000001E-2</v>
      </c>
      <c r="G2995" s="68">
        <v>0.10042</v>
      </c>
      <c r="J2995">
        <f t="shared" si="110"/>
        <v>9.5800000000000104E-3</v>
      </c>
      <c r="P2995">
        <f t="shared" si="111"/>
        <v>9.2981015228426417E-2</v>
      </c>
    </row>
    <row r="2996" spans="2:16">
      <c r="B2996" s="68">
        <v>-2.0808E-2</v>
      </c>
      <c r="G2996" s="68">
        <v>0.100439</v>
      </c>
      <c r="J2996">
        <f t="shared" si="110"/>
        <v>9.5610000000000053E-3</v>
      </c>
      <c r="P2996">
        <f t="shared" si="111"/>
        <v>9.2962015228426412E-2</v>
      </c>
    </row>
    <row r="2997" spans="2:16">
      <c r="B2997" s="68">
        <v>-2.0683E-2</v>
      </c>
      <c r="G2997" s="68">
        <v>0.100456</v>
      </c>
      <c r="J2997">
        <f t="shared" si="110"/>
        <v>9.5440000000000021E-3</v>
      </c>
      <c r="P2997">
        <f t="shared" si="111"/>
        <v>9.2945015228426409E-2</v>
      </c>
    </row>
    <row r="2998" spans="2:16">
      <c r="B2998" s="68">
        <v>-2.0556999999999999E-2</v>
      </c>
      <c r="G2998" s="68">
        <v>0.10047300000000001</v>
      </c>
      <c r="J2998">
        <f t="shared" si="110"/>
        <v>9.526999999999999E-3</v>
      </c>
      <c r="P2998">
        <f t="shared" si="111"/>
        <v>9.2928015228426405E-2</v>
      </c>
    </row>
    <row r="2999" spans="2:16">
      <c r="B2999" s="68">
        <v>-2.0431999999999999E-2</v>
      </c>
      <c r="G2999" s="68">
        <v>0.10049</v>
      </c>
      <c r="J2999">
        <f t="shared" si="110"/>
        <v>9.5100000000000098E-3</v>
      </c>
      <c r="P2999">
        <f t="shared" si="111"/>
        <v>9.2911015228426416E-2</v>
      </c>
    </row>
    <row r="3000" spans="2:16">
      <c r="B3000" s="68">
        <v>-2.0308E-2</v>
      </c>
      <c r="G3000" s="68">
        <v>0.100506</v>
      </c>
      <c r="J3000">
        <f t="shared" si="110"/>
        <v>9.4940000000000076E-3</v>
      </c>
      <c r="P3000">
        <f t="shared" si="111"/>
        <v>9.2895015228426414E-2</v>
      </c>
    </row>
    <row r="3001" spans="2:16">
      <c r="B3001" s="68">
        <v>-2.0183E-2</v>
      </c>
      <c r="G3001" s="68">
        <v>0.100522</v>
      </c>
      <c r="J3001">
        <f t="shared" si="110"/>
        <v>9.4780000000000055E-3</v>
      </c>
      <c r="P3001">
        <f t="shared" si="111"/>
        <v>9.2879015228426412E-2</v>
      </c>
    </row>
    <row r="3002" spans="2:16">
      <c r="B3002" s="68">
        <v>-2.0059E-2</v>
      </c>
      <c r="G3002" s="68">
        <v>0.100537</v>
      </c>
      <c r="J3002">
        <f t="shared" si="110"/>
        <v>9.4630000000000044E-3</v>
      </c>
      <c r="P3002">
        <f t="shared" si="111"/>
        <v>9.2864015228426411E-2</v>
      </c>
    </row>
    <row r="3003" spans="2:16">
      <c r="B3003" s="68">
        <v>-1.9935999999999999E-2</v>
      </c>
      <c r="G3003" s="68">
        <v>0.100551</v>
      </c>
      <c r="J3003">
        <f t="shared" si="110"/>
        <v>9.4490000000000043E-3</v>
      </c>
      <c r="P3003">
        <f t="shared" si="111"/>
        <v>9.2850015228426411E-2</v>
      </c>
    </row>
    <row r="3004" spans="2:16">
      <c r="B3004" s="68">
        <v>-1.9812E-2</v>
      </c>
      <c r="G3004" s="68">
        <v>0.100564</v>
      </c>
      <c r="J3004">
        <f t="shared" si="110"/>
        <v>9.4360000000000051E-3</v>
      </c>
      <c r="P3004">
        <f t="shared" si="111"/>
        <v>9.2837015228426412E-2</v>
      </c>
    </row>
    <row r="3005" spans="2:16">
      <c r="B3005" s="68">
        <v>-1.9689000000000002E-2</v>
      </c>
      <c r="G3005" s="68">
        <v>0.100577</v>
      </c>
      <c r="J3005">
        <f t="shared" si="110"/>
        <v>9.423000000000006E-3</v>
      </c>
      <c r="P3005">
        <f t="shared" si="111"/>
        <v>9.2824015228426413E-2</v>
      </c>
    </row>
    <row r="3006" spans="2:16">
      <c r="B3006" s="68">
        <v>-1.9567000000000001E-2</v>
      </c>
      <c r="G3006" s="68">
        <v>0.10059</v>
      </c>
      <c r="J3006">
        <f t="shared" si="110"/>
        <v>9.4100000000000069E-3</v>
      </c>
      <c r="P3006">
        <f t="shared" si="111"/>
        <v>9.2811015228426413E-2</v>
      </c>
    </row>
    <row r="3007" spans="2:16">
      <c r="B3007" s="68">
        <v>-1.9445E-2</v>
      </c>
      <c r="G3007" s="68">
        <v>0.100601</v>
      </c>
      <c r="J3007">
        <f t="shared" si="110"/>
        <v>9.3990000000000098E-3</v>
      </c>
      <c r="P3007">
        <f t="shared" si="111"/>
        <v>9.2800015228426416E-2</v>
      </c>
    </row>
    <row r="3008" spans="2:16">
      <c r="B3008" s="68">
        <v>-1.9323E-2</v>
      </c>
      <c r="G3008" s="68">
        <v>0.10061199999999999</v>
      </c>
      <c r="J3008">
        <f t="shared" si="110"/>
        <v>9.3880000000000127E-3</v>
      </c>
      <c r="P3008">
        <f t="shared" si="111"/>
        <v>9.2789015228426419E-2</v>
      </c>
    </row>
    <row r="3009" spans="2:16">
      <c r="B3009" s="68">
        <v>-1.9200999999999999E-2</v>
      </c>
      <c r="G3009" s="68">
        <v>0.100622</v>
      </c>
      <c r="J3009">
        <f t="shared" si="110"/>
        <v>9.3780000000000027E-3</v>
      </c>
      <c r="P3009">
        <f t="shared" si="111"/>
        <v>9.2779015228426409E-2</v>
      </c>
    </row>
    <row r="3010" spans="2:16">
      <c r="B3010" s="68">
        <v>-1.908E-2</v>
      </c>
      <c r="G3010" s="68">
        <v>0.100631</v>
      </c>
      <c r="J3010">
        <f t="shared" si="110"/>
        <v>9.3690000000000075E-3</v>
      </c>
      <c r="P3010">
        <f t="shared" si="111"/>
        <v>9.2770015228426414E-2</v>
      </c>
    </row>
    <row r="3011" spans="2:16">
      <c r="B3011" s="68">
        <v>-1.8959E-2</v>
      </c>
      <c r="G3011" s="68">
        <v>0.10063999999999999</v>
      </c>
      <c r="J3011">
        <f t="shared" si="110"/>
        <v>9.3600000000000124E-3</v>
      </c>
      <c r="P3011">
        <f t="shared" si="111"/>
        <v>9.2761015228426419E-2</v>
      </c>
    </row>
    <row r="3012" spans="2:16">
      <c r="B3012" s="68">
        <v>-1.8839000000000002E-2</v>
      </c>
      <c r="G3012" s="68">
        <v>0.100648</v>
      </c>
      <c r="J3012">
        <f t="shared" si="110"/>
        <v>9.3520000000000044E-3</v>
      </c>
      <c r="P3012">
        <f t="shared" si="111"/>
        <v>9.2753015228426411E-2</v>
      </c>
    </row>
    <row r="3013" spans="2:16">
      <c r="B3013" s="68">
        <v>-1.8719E-2</v>
      </c>
      <c r="G3013" s="68">
        <v>0.10065499999999999</v>
      </c>
      <c r="J3013">
        <f t="shared" si="110"/>
        <v>9.3450000000000113E-3</v>
      </c>
      <c r="P3013">
        <f t="shared" si="111"/>
        <v>9.2746015228426418E-2</v>
      </c>
    </row>
    <row r="3014" spans="2:16">
      <c r="B3014" s="68">
        <v>-1.8599000000000001E-2</v>
      </c>
      <c r="G3014" s="68">
        <v>0.100661</v>
      </c>
      <c r="J3014">
        <f t="shared" si="110"/>
        <v>9.3390000000000053E-3</v>
      </c>
      <c r="P3014">
        <f t="shared" si="111"/>
        <v>9.2740015228426412E-2</v>
      </c>
    </row>
    <row r="3015" spans="2:16">
      <c r="B3015" s="68">
        <v>-1.848E-2</v>
      </c>
      <c r="G3015" s="68">
        <v>0.10066600000000001</v>
      </c>
      <c r="J3015">
        <f t="shared" si="110"/>
        <v>9.3340000000000003E-3</v>
      </c>
      <c r="P3015">
        <f t="shared" si="111"/>
        <v>9.2735015228426407E-2</v>
      </c>
    </row>
    <row r="3016" spans="2:16">
      <c r="B3016" s="68">
        <v>-1.8360999999999999E-2</v>
      </c>
      <c r="G3016" s="68">
        <v>0.100671</v>
      </c>
      <c r="J3016">
        <f t="shared" si="110"/>
        <v>9.3290000000000092E-3</v>
      </c>
      <c r="P3016">
        <f t="shared" si="111"/>
        <v>9.2730015228426416E-2</v>
      </c>
    </row>
    <row r="3017" spans="2:16">
      <c r="B3017" s="68">
        <v>-1.8242000000000001E-2</v>
      </c>
      <c r="G3017" s="68">
        <v>0.100674</v>
      </c>
      <c r="J3017">
        <f t="shared" si="110"/>
        <v>9.3260000000000062E-3</v>
      </c>
      <c r="P3017">
        <f t="shared" si="111"/>
        <v>9.2727015228426413E-2</v>
      </c>
    </row>
    <row r="3018" spans="2:16">
      <c r="B3018" s="68">
        <v>-1.8124000000000001E-2</v>
      </c>
      <c r="G3018" s="68">
        <v>0.100677</v>
      </c>
      <c r="J3018">
        <f t="shared" si="110"/>
        <v>9.3230000000000032E-3</v>
      </c>
      <c r="P3018">
        <f t="shared" si="111"/>
        <v>9.272401522842641E-2</v>
      </c>
    </row>
    <row r="3019" spans="2:16">
      <c r="B3019" s="68">
        <v>-1.8006000000000001E-2</v>
      </c>
      <c r="G3019" s="68">
        <v>0.100679</v>
      </c>
      <c r="J3019">
        <f t="shared" si="110"/>
        <v>9.3210000000000012E-3</v>
      </c>
      <c r="P3019">
        <f t="shared" si="111"/>
        <v>9.2722015228426408E-2</v>
      </c>
    </row>
    <row r="3020" spans="2:16">
      <c r="B3020" s="68">
        <v>-1.7888999999999999E-2</v>
      </c>
      <c r="G3020" s="68">
        <v>0.10068000000000001</v>
      </c>
      <c r="J3020">
        <f t="shared" si="110"/>
        <v>9.3200000000000002E-3</v>
      </c>
      <c r="P3020">
        <f t="shared" si="111"/>
        <v>9.2721015228426407E-2</v>
      </c>
    </row>
    <row r="3021" spans="2:16">
      <c r="B3021" s="68">
        <v>-1.7772E-2</v>
      </c>
      <c r="G3021" s="68">
        <v>0.10068000000000001</v>
      </c>
      <c r="J3021">
        <f t="shared" si="110"/>
        <v>9.3200000000000002E-3</v>
      </c>
      <c r="P3021">
        <f t="shared" si="111"/>
        <v>9.2721015228426407E-2</v>
      </c>
    </row>
    <row r="3022" spans="2:16">
      <c r="B3022" s="68">
        <v>-1.7656000000000002E-2</v>
      </c>
      <c r="G3022" s="68">
        <v>0.10068000000000001</v>
      </c>
      <c r="J3022">
        <f t="shared" si="110"/>
        <v>9.3200000000000002E-3</v>
      </c>
      <c r="P3022">
        <f t="shared" si="111"/>
        <v>9.2721015228426407E-2</v>
      </c>
    </row>
    <row r="3023" spans="2:16">
      <c r="B3023" s="68">
        <v>-1.7538999999999999E-2</v>
      </c>
      <c r="G3023" s="68">
        <v>0.100678</v>
      </c>
      <c r="J3023">
        <f t="shared" si="110"/>
        <v>9.3220000000000022E-3</v>
      </c>
      <c r="P3023">
        <f t="shared" si="111"/>
        <v>9.2723015228426409E-2</v>
      </c>
    </row>
    <row r="3024" spans="2:16">
      <c r="B3024" s="68">
        <v>-1.7423999999999999E-2</v>
      </c>
      <c r="G3024" s="68">
        <v>0.100676</v>
      </c>
      <c r="J3024">
        <f t="shared" si="110"/>
        <v>9.3240000000000042E-3</v>
      </c>
      <c r="P3024">
        <f t="shared" si="111"/>
        <v>9.2725015228426411E-2</v>
      </c>
    </row>
    <row r="3025" spans="2:16">
      <c r="B3025" s="68">
        <v>-1.7308E-2</v>
      </c>
      <c r="G3025" s="68">
        <v>0.100672</v>
      </c>
      <c r="J3025">
        <f t="shared" ref="J3025:J3088" si="112">$J$458-G3025+$J$457</f>
        <v>9.3280000000000082E-3</v>
      </c>
      <c r="P3025">
        <f t="shared" si="111"/>
        <v>9.2729015228426415E-2</v>
      </c>
    </row>
    <row r="3026" spans="2:16">
      <c r="B3026" s="68">
        <v>-1.7193E-2</v>
      </c>
      <c r="G3026" s="68">
        <v>0.10066799999999999</v>
      </c>
      <c r="J3026">
        <f t="shared" si="112"/>
        <v>9.3320000000000122E-3</v>
      </c>
      <c r="P3026">
        <f t="shared" ref="P3026:P3089" si="113">$P$458-G3026+$P$457</f>
        <v>9.2733015228426419E-2</v>
      </c>
    </row>
    <row r="3027" spans="2:16">
      <c r="B3027" s="68">
        <v>-1.7079E-2</v>
      </c>
      <c r="G3027" s="68">
        <v>0.100663</v>
      </c>
      <c r="J3027">
        <f t="shared" si="112"/>
        <v>9.3370000000000033E-3</v>
      </c>
      <c r="P3027">
        <f t="shared" si="113"/>
        <v>9.273801522842641E-2</v>
      </c>
    </row>
    <row r="3028" spans="2:16">
      <c r="B3028" s="68">
        <v>-1.6965000000000001E-2</v>
      </c>
      <c r="G3028" s="68">
        <v>0.100657</v>
      </c>
      <c r="J3028">
        <f t="shared" si="112"/>
        <v>9.3430000000000093E-3</v>
      </c>
      <c r="P3028">
        <f t="shared" si="113"/>
        <v>9.2744015228426416E-2</v>
      </c>
    </row>
    <row r="3029" spans="2:16">
      <c r="B3029" s="68">
        <v>-1.6851000000000001E-2</v>
      </c>
      <c r="G3029" s="68">
        <v>0.10065</v>
      </c>
      <c r="J3029">
        <f t="shared" si="112"/>
        <v>9.3500000000000024E-3</v>
      </c>
      <c r="P3029">
        <f t="shared" si="113"/>
        <v>9.2751015228426409E-2</v>
      </c>
    </row>
    <row r="3030" spans="2:16">
      <c r="B3030" s="68">
        <v>-1.6737999999999999E-2</v>
      </c>
      <c r="G3030" s="68">
        <v>0.100643</v>
      </c>
      <c r="J3030">
        <f t="shared" si="112"/>
        <v>9.3570000000000094E-3</v>
      </c>
      <c r="P3030">
        <f t="shared" si="113"/>
        <v>9.2758015228426416E-2</v>
      </c>
    </row>
    <row r="3031" spans="2:16">
      <c r="B3031" s="68">
        <v>-1.6625000000000001E-2</v>
      </c>
      <c r="G3031" s="68">
        <v>0.100634</v>
      </c>
      <c r="J3031">
        <f t="shared" si="112"/>
        <v>9.3660000000000045E-3</v>
      </c>
      <c r="P3031">
        <f t="shared" si="113"/>
        <v>9.2767015228426411E-2</v>
      </c>
    </row>
    <row r="3032" spans="2:16">
      <c r="B3032" s="68">
        <v>-1.6513E-2</v>
      </c>
      <c r="G3032" s="68">
        <v>0.10062500000000001</v>
      </c>
      <c r="J3032">
        <f t="shared" si="112"/>
        <v>9.3749999999999997E-3</v>
      </c>
      <c r="P3032">
        <f t="shared" si="113"/>
        <v>9.2776015228426406E-2</v>
      </c>
    </row>
    <row r="3033" spans="2:16">
      <c r="B3033" s="68">
        <v>-1.6400000000000001E-2</v>
      </c>
      <c r="G3033" s="68">
        <v>0.100615</v>
      </c>
      <c r="J3033">
        <f t="shared" si="112"/>
        <v>9.3850000000000097E-3</v>
      </c>
      <c r="P3033">
        <f t="shared" si="113"/>
        <v>9.2786015228426416E-2</v>
      </c>
    </row>
    <row r="3034" spans="2:16">
      <c r="B3034" s="68">
        <v>-1.6289000000000001E-2</v>
      </c>
      <c r="G3034" s="68">
        <v>0.100604</v>
      </c>
      <c r="J3034">
        <f t="shared" si="112"/>
        <v>9.3960000000000068E-3</v>
      </c>
      <c r="P3034">
        <f t="shared" si="113"/>
        <v>9.2797015228426413E-2</v>
      </c>
    </row>
    <row r="3035" spans="2:16">
      <c r="B3035" s="68">
        <v>-1.6178000000000001E-2</v>
      </c>
      <c r="G3035" s="68">
        <v>0.100592</v>
      </c>
      <c r="J3035">
        <f t="shared" si="112"/>
        <v>9.4080000000000049E-3</v>
      </c>
      <c r="P3035">
        <f t="shared" si="113"/>
        <v>9.2809015228426411E-2</v>
      </c>
    </row>
    <row r="3036" spans="2:16">
      <c r="B3036" s="68">
        <v>-1.6067000000000001E-2</v>
      </c>
      <c r="G3036" s="68">
        <v>0.10058</v>
      </c>
      <c r="J3036">
        <f t="shared" si="112"/>
        <v>9.420000000000003E-3</v>
      </c>
      <c r="P3036">
        <f t="shared" si="113"/>
        <v>9.282101522842641E-2</v>
      </c>
    </row>
    <row r="3037" spans="2:16">
      <c r="B3037" s="68">
        <v>-1.5956999999999999E-2</v>
      </c>
      <c r="G3037" s="68">
        <v>0.100566</v>
      </c>
      <c r="J3037">
        <f t="shared" si="112"/>
        <v>9.4340000000000031E-3</v>
      </c>
      <c r="P3037">
        <f t="shared" si="113"/>
        <v>9.283501522842641E-2</v>
      </c>
    </row>
    <row r="3038" spans="2:16">
      <c r="B3038" s="68">
        <v>-1.5847E-2</v>
      </c>
      <c r="G3038" s="68">
        <v>0.100552</v>
      </c>
      <c r="J3038">
        <f t="shared" si="112"/>
        <v>9.4480000000000033E-3</v>
      </c>
      <c r="P3038">
        <f t="shared" si="113"/>
        <v>9.284901522842641E-2</v>
      </c>
    </row>
    <row r="3039" spans="2:16">
      <c r="B3039" s="68">
        <v>-1.5737000000000001E-2</v>
      </c>
      <c r="G3039" s="68">
        <v>0.100537</v>
      </c>
      <c r="J3039">
        <f t="shared" si="112"/>
        <v>9.4630000000000044E-3</v>
      </c>
      <c r="P3039">
        <f t="shared" si="113"/>
        <v>9.2864015228426411E-2</v>
      </c>
    </row>
    <row r="3040" spans="2:16">
      <c r="B3040" s="68">
        <v>-1.5628E-2</v>
      </c>
      <c r="G3040" s="68">
        <v>0.100522</v>
      </c>
      <c r="J3040">
        <f t="shared" si="112"/>
        <v>9.4780000000000055E-3</v>
      </c>
      <c r="P3040">
        <f t="shared" si="113"/>
        <v>9.2879015228426412E-2</v>
      </c>
    </row>
    <row r="3041" spans="2:16">
      <c r="B3041" s="68">
        <v>-1.5519E-2</v>
      </c>
      <c r="G3041" s="68">
        <v>0.100505</v>
      </c>
      <c r="J3041">
        <f t="shared" si="112"/>
        <v>9.4950000000000086E-3</v>
      </c>
      <c r="P3041">
        <f t="shared" si="113"/>
        <v>9.2896015228426415E-2</v>
      </c>
    </row>
    <row r="3042" spans="2:16">
      <c r="B3042" s="68">
        <v>-1.5410999999999999E-2</v>
      </c>
      <c r="G3042" s="68">
        <v>0.10048799999999999</v>
      </c>
      <c r="J3042">
        <f t="shared" si="112"/>
        <v>9.5120000000000118E-3</v>
      </c>
      <c r="P3042">
        <f t="shared" si="113"/>
        <v>9.2913015228426418E-2</v>
      </c>
    </row>
    <row r="3043" spans="2:16">
      <c r="B3043" s="68">
        <v>-1.5303000000000001E-2</v>
      </c>
      <c r="G3043" s="68">
        <v>0.10047</v>
      </c>
      <c r="J3043">
        <f t="shared" si="112"/>
        <v>9.530000000000002E-3</v>
      </c>
      <c r="P3043">
        <f t="shared" si="113"/>
        <v>9.2931015228426408E-2</v>
      </c>
    </row>
    <row r="3044" spans="2:16">
      <c r="B3044" s="68">
        <v>-1.5195999999999999E-2</v>
      </c>
      <c r="G3044" s="68">
        <v>0.100452</v>
      </c>
      <c r="J3044">
        <f t="shared" si="112"/>
        <v>9.5480000000000061E-3</v>
      </c>
      <c r="P3044">
        <f t="shared" si="113"/>
        <v>9.2949015228426413E-2</v>
      </c>
    </row>
    <row r="3045" spans="2:16">
      <c r="B3045" s="68">
        <v>-1.5089E-2</v>
      </c>
      <c r="G3045" s="68">
        <v>0.10043299999999999</v>
      </c>
      <c r="J3045">
        <f t="shared" si="112"/>
        <v>9.5670000000000113E-3</v>
      </c>
      <c r="P3045">
        <f t="shared" si="113"/>
        <v>9.2968015228426418E-2</v>
      </c>
    </row>
    <row r="3046" spans="2:16">
      <c r="B3046" s="68">
        <v>-1.4983E-2</v>
      </c>
      <c r="G3046" s="68">
        <v>0.100414</v>
      </c>
      <c r="J3046">
        <f t="shared" si="112"/>
        <v>9.5860000000000025E-3</v>
      </c>
      <c r="P3046">
        <f t="shared" si="113"/>
        <v>9.2987015228426409E-2</v>
      </c>
    </row>
    <row r="3047" spans="2:16">
      <c r="B3047" s="68">
        <v>-1.4876E-2</v>
      </c>
      <c r="G3047" s="68">
        <v>0.100393</v>
      </c>
      <c r="J3047">
        <f t="shared" si="112"/>
        <v>9.6070000000000096E-3</v>
      </c>
      <c r="P3047">
        <f t="shared" si="113"/>
        <v>9.3008015228426416E-2</v>
      </c>
    </row>
    <row r="3048" spans="2:16">
      <c r="B3048" s="68">
        <v>-1.4770999999999999E-2</v>
      </c>
      <c r="G3048" s="68">
        <v>0.100373</v>
      </c>
      <c r="J3048">
        <f t="shared" si="112"/>
        <v>9.6270000000000019E-3</v>
      </c>
      <c r="P3048">
        <f t="shared" si="113"/>
        <v>9.3028015228426408E-2</v>
      </c>
    </row>
    <row r="3049" spans="2:16">
      <c r="B3049" s="68">
        <v>-1.4664999999999999E-2</v>
      </c>
      <c r="G3049" s="68">
        <v>0.100352</v>
      </c>
      <c r="J3049">
        <f t="shared" si="112"/>
        <v>9.648000000000009E-3</v>
      </c>
      <c r="P3049">
        <f t="shared" si="113"/>
        <v>9.3049015228426415E-2</v>
      </c>
    </row>
    <row r="3050" spans="2:16">
      <c r="B3050" s="68">
        <v>-1.4560999999999999E-2</v>
      </c>
      <c r="G3050" s="68">
        <v>0.10033</v>
      </c>
      <c r="J3050">
        <f t="shared" si="112"/>
        <v>9.6700000000000032E-3</v>
      </c>
      <c r="P3050">
        <f t="shared" si="113"/>
        <v>9.307101522842641E-2</v>
      </c>
    </row>
    <row r="3051" spans="2:16">
      <c r="B3051" s="68">
        <v>-1.4456E-2</v>
      </c>
      <c r="G3051" s="68">
        <v>0.10030799999999999</v>
      </c>
      <c r="J3051">
        <f t="shared" si="112"/>
        <v>9.6920000000000114E-3</v>
      </c>
      <c r="P3051">
        <f t="shared" si="113"/>
        <v>9.3093015228426418E-2</v>
      </c>
    </row>
    <row r="3052" spans="2:16">
      <c r="B3052" s="68">
        <v>-1.4352E-2</v>
      </c>
      <c r="G3052" s="68">
        <v>0.100285</v>
      </c>
      <c r="J3052">
        <f t="shared" si="112"/>
        <v>9.7150000000000066E-3</v>
      </c>
      <c r="P3052">
        <f t="shared" si="113"/>
        <v>9.3116015228426413E-2</v>
      </c>
    </row>
    <row r="3053" spans="2:16">
      <c r="B3053" s="68">
        <v>-1.4249E-2</v>
      </c>
      <c r="G3053" s="68">
        <v>0.100262</v>
      </c>
      <c r="J3053">
        <f t="shared" si="112"/>
        <v>9.7380000000000019E-3</v>
      </c>
      <c r="P3053">
        <f t="shared" si="113"/>
        <v>9.3139015228426408E-2</v>
      </c>
    </row>
    <row r="3054" spans="2:16">
      <c r="B3054" s="68">
        <v>-1.4146000000000001E-2</v>
      </c>
      <c r="G3054" s="68">
        <v>0.10023899999999999</v>
      </c>
      <c r="J3054">
        <f t="shared" si="112"/>
        <v>9.761000000000011E-3</v>
      </c>
      <c r="P3054">
        <f t="shared" si="113"/>
        <v>9.3162015228426417E-2</v>
      </c>
    </row>
    <row r="3055" spans="2:16">
      <c r="B3055" s="68">
        <v>-1.4043E-2</v>
      </c>
      <c r="G3055" s="68">
        <v>0.100215</v>
      </c>
      <c r="J3055">
        <f t="shared" si="112"/>
        <v>9.7850000000000072E-3</v>
      </c>
      <c r="P3055">
        <f t="shared" si="113"/>
        <v>9.3186015228426414E-2</v>
      </c>
    </row>
    <row r="3056" spans="2:16">
      <c r="B3056" s="68">
        <v>-1.3941E-2</v>
      </c>
      <c r="G3056" s="68">
        <v>0.100191</v>
      </c>
      <c r="J3056">
        <f t="shared" si="112"/>
        <v>9.8090000000000035E-3</v>
      </c>
      <c r="P3056">
        <f t="shared" si="113"/>
        <v>9.321001522842641E-2</v>
      </c>
    </row>
    <row r="3057" spans="2:16">
      <c r="B3057" s="68">
        <v>-1.3839000000000001E-2</v>
      </c>
      <c r="G3057" s="68">
        <v>0.10016600000000001</v>
      </c>
      <c r="J3057">
        <f t="shared" si="112"/>
        <v>9.8340000000000007E-3</v>
      </c>
      <c r="P3057">
        <f t="shared" si="113"/>
        <v>9.3235015228426407E-2</v>
      </c>
    </row>
    <row r="3058" spans="2:16">
      <c r="B3058" s="68">
        <v>-1.3736999999999999E-2</v>
      </c>
      <c r="G3058" s="68">
        <v>0.10014199999999999</v>
      </c>
      <c r="J3058">
        <f t="shared" si="112"/>
        <v>9.8580000000000109E-3</v>
      </c>
      <c r="P3058">
        <f t="shared" si="113"/>
        <v>9.3259015228426417E-2</v>
      </c>
    </row>
    <row r="3059" spans="2:16">
      <c r="B3059" s="68">
        <v>-1.3636000000000001E-2</v>
      </c>
      <c r="G3059" s="68">
        <v>0.100117</v>
      </c>
      <c r="J3059">
        <f t="shared" si="112"/>
        <v>9.8830000000000081E-3</v>
      </c>
      <c r="P3059">
        <f t="shared" si="113"/>
        <v>9.3284015228426415E-2</v>
      </c>
    </row>
    <row r="3060" spans="2:16">
      <c r="B3060" s="68">
        <v>-1.3535999999999999E-2</v>
      </c>
      <c r="G3060" s="68">
        <v>0.100092</v>
      </c>
      <c r="J3060">
        <f t="shared" si="112"/>
        <v>9.9080000000000053E-3</v>
      </c>
      <c r="P3060">
        <f t="shared" si="113"/>
        <v>9.3309015228426412E-2</v>
      </c>
    </row>
    <row r="3061" spans="2:16">
      <c r="B3061" s="68">
        <v>-1.3436E-2</v>
      </c>
      <c r="G3061" s="68">
        <v>0.100067</v>
      </c>
      <c r="J3061">
        <f t="shared" si="112"/>
        <v>9.9330000000000026E-3</v>
      </c>
      <c r="P3061">
        <f t="shared" si="113"/>
        <v>9.3334015228426409E-2</v>
      </c>
    </row>
    <row r="3062" spans="2:16">
      <c r="B3062" s="68">
        <v>-1.3336000000000001E-2</v>
      </c>
      <c r="G3062" s="68">
        <v>0.10004200000000001</v>
      </c>
      <c r="J3062">
        <f t="shared" si="112"/>
        <v>9.9579999999999998E-3</v>
      </c>
      <c r="P3062">
        <f t="shared" si="113"/>
        <v>9.3359015228426406E-2</v>
      </c>
    </row>
    <row r="3063" spans="2:16">
      <c r="B3063" s="68">
        <v>-1.3236E-2</v>
      </c>
      <c r="G3063" s="68">
        <v>0.10001699999999999</v>
      </c>
      <c r="J3063">
        <f t="shared" si="112"/>
        <v>9.983000000000011E-3</v>
      </c>
      <c r="P3063">
        <f t="shared" si="113"/>
        <v>9.3384015228426417E-2</v>
      </c>
    </row>
    <row r="3064" spans="2:16">
      <c r="B3064" s="68">
        <v>-1.3138E-2</v>
      </c>
      <c r="G3064" s="68">
        <v>9.9991999999999998E-2</v>
      </c>
      <c r="J3064">
        <f t="shared" si="112"/>
        <v>1.0008000000000008E-2</v>
      </c>
      <c r="P3064">
        <f t="shared" si="113"/>
        <v>9.3409015228426415E-2</v>
      </c>
    </row>
    <row r="3065" spans="2:16">
      <c r="B3065" s="68">
        <v>-1.3039E-2</v>
      </c>
      <c r="G3065" s="68">
        <v>9.9965999999999999E-2</v>
      </c>
      <c r="J3065">
        <f t="shared" si="112"/>
        <v>1.0034000000000006E-2</v>
      </c>
      <c r="P3065">
        <f t="shared" si="113"/>
        <v>9.3435015228426413E-2</v>
      </c>
    </row>
    <row r="3066" spans="2:16">
      <c r="B3066" s="68">
        <v>-1.2940999999999999E-2</v>
      </c>
      <c r="G3066" s="68">
        <v>9.9941000000000002E-2</v>
      </c>
      <c r="J3066">
        <f t="shared" si="112"/>
        <v>1.0059000000000004E-2</v>
      </c>
      <c r="P3066">
        <f t="shared" si="113"/>
        <v>9.346001522842641E-2</v>
      </c>
    </row>
    <row r="3067" spans="2:16">
      <c r="B3067" s="68">
        <v>-1.2843E-2</v>
      </c>
      <c r="G3067" s="68">
        <v>9.9916000000000005E-2</v>
      </c>
      <c r="J3067">
        <f t="shared" si="112"/>
        <v>1.0084000000000001E-2</v>
      </c>
      <c r="P3067">
        <f t="shared" si="113"/>
        <v>9.3485015228426407E-2</v>
      </c>
    </row>
    <row r="3068" spans="2:16">
      <c r="B3068" s="68">
        <v>-1.2746E-2</v>
      </c>
      <c r="G3068" s="68">
        <v>9.9890999999999994E-2</v>
      </c>
      <c r="J3068">
        <f t="shared" si="112"/>
        <v>1.0109000000000012E-2</v>
      </c>
      <c r="P3068">
        <f t="shared" si="113"/>
        <v>9.3510015228426419E-2</v>
      </c>
    </row>
    <row r="3069" spans="2:16">
      <c r="B3069" s="68">
        <v>-1.2649000000000001E-2</v>
      </c>
      <c r="G3069" s="68">
        <v>9.9865999999999996E-2</v>
      </c>
      <c r="J3069">
        <f t="shared" si="112"/>
        <v>1.0134000000000009E-2</v>
      </c>
      <c r="P3069">
        <f t="shared" si="113"/>
        <v>9.3535015228426416E-2</v>
      </c>
    </row>
    <row r="3070" spans="2:16">
      <c r="B3070" s="68">
        <v>-1.2553E-2</v>
      </c>
      <c r="G3070" s="68">
        <v>9.9842E-2</v>
      </c>
      <c r="J3070">
        <f t="shared" si="112"/>
        <v>1.0158000000000006E-2</v>
      </c>
      <c r="P3070">
        <f t="shared" si="113"/>
        <v>9.3559015228426412E-2</v>
      </c>
    </row>
    <row r="3071" spans="2:16">
      <c r="B3071" s="68">
        <v>-1.2456999999999999E-2</v>
      </c>
      <c r="G3071" s="68">
        <v>9.9817000000000003E-2</v>
      </c>
      <c r="J3071">
        <f t="shared" si="112"/>
        <v>1.0183000000000003E-2</v>
      </c>
      <c r="P3071">
        <f t="shared" si="113"/>
        <v>9.3584015228426409E-2</v>
      </c>
    </row>
    <row r="3072" spans="2:16">
      <c r="B3072" s="68">
        <v>-1.2361E-2</v>
      </c>
      <c r="G3072" s="68">
        <v>9.9793000000000007E-2</v>
      </c>
      <c r="J3072">
        <f t="shared" si="112"/>
        <v>1.0206999999999999E-2</v>
      </c>
      <c r="P3072">
        <f t="shared" si="113"/>
        <v>9.3608015228426406E-2</v>
      </c>
    </row>
    <row r="3073" spans="2:16">
      <c r="B3073" s="68">
        <v>-1.2266000000000001E-2</v>
      </c>
      <c r="G3073" s="68">
        <v>9.9768999999999997E-2</v>
      </c>
      <c r="J3073">
        <f t="shared" si="112"/>
        <v>1.0231000000000009E-2</v>
      </c>
      <c r="P3073">
        <f t="shared" si="113"/>
        <v>9.3632015228426416E-2</v>
      </c>
    </row>
    <row r="3074" spans="2:16">
      <c r="B3074" s="68">
        <v>-1.2172000000000001E-2</v>
      </c>
      <c r="G3074" s="68">
        <v>9.9746000000000001E-2</v>
      </c>
      <c r="J3074">
        <f t="shared" si="112"/>
        <v>1.0254000000000004E-2</v>
      </c>
      <c r="P3074">
        <f t="shared" si="113"/>
        <v>9.3655015228426411E-2</v>
      </c>
    </row>
    <row r="3075" spans="2:16">
      <c r="B3075" s="68">
        <v>-1.2076999999999999E-2</v>
      </c>
      <c r="G3075" s="68">
        <v>9.9723000000000006E-2</v>
      </c>
      <c r="J3075">
        <f t="shared" si="112"/>
        <v>1.0277E-2</v>
      </c>
      <c r="P3075">
        <f t="shared" si="113"/>
        <v>9.3678015228426406E-2</v>
      </c>
    </row>
    <row r="3076" spans="2:16">
      <c r="B3076" s="68">
        <v>-1.1983000000000001E-2</v>
      </c>
      <c r="G3076" s="68">
        <v>9.9699999999999997E-2</v>
      </c>
      <c r="J3076">
        <f t="shared" si="112"/>
        <v>1.0300000000000009E-2</v>
      </c>
      <c r="P3076">
        <f t="shared" si="113"/>
        <v>9.3701015228426415E-2</v>
      </c>
    </row>
    <row r="3077" spans="2:16">
      <c r="B3077" s="68">
        <v>-1.189E-2</v>
      </c>
      <c r="G3077" s="68">
        <v>9.9678000000000003E-2</v>
      </c>
      <c r="J3077">
        <f t="shared" si="112"/>
        <v>1.0322000000000003E-2</v>
      </c>
      <c r="P3077">
        <f t="shared" si="113"/>
        <v>9.372301522842641E-2</v>
      </c>
    </row>
    <row r="3078" spans="2:16">
      <c r="B3078" s="68">
        <v>-1.1797E-2</v>
      </c>
      <c r="G3078" s="68">
        <v>9.9655999999999995E-2</v>
      </c>
      <c r="J3078">
        <f t="shared" si="112"/>
        <v>1.0344000000000011E-2</v>
      </c>
      <c r="P3078">
        <f t="shared" si="113"/>
        <v>9.3745015228426418E-2</v>
      </c>
    </row>
    <row r="3079" spans="2:16">
      <c r="B3079" s="68">
        <v>-1.1704000000000001E-2</v>
      </c>
      <c r="G3079" s="68">
        <v>9.9635000000000001E-2</v>
      </c>
      <c r="J3079">
        <f t="shared" si="112"/>
        <v>1.0365000000000004E-2</v>
      </c>
      <c r="P3079">
        <f t="shared" si="113"/>
        <v>9.3766015228426411E-2</v>
      </c>
    </row>
    <row r="3080" spans="2:16">
      <c r="B3080" s="68">
        <v>-1.1612000000000001E-2</v>
      </c>
      <c r="G3080" s="68">
        <v>9.9613999999999994E-2</v>
      </c>
      <c r="J3080">
        <f t="shared" si="112"/>
        <v>1.0386000000000012E-2</v>
      </c>
      <c r="P3080">
        <f t="shared" si="113"/>
        <v>9.3787015228426418E-2</v>
      </c>
    </row>
    <row r="3081" spans="2:16">
      <c r="B3081" s="68">
        <v>-1.1520000000000001E-2</v>
      </c>
      <c r="G3081" s="68">
        <v>9.9594000000000002E-2</v>
      </c>
      <c r="J3081">
        <f t="shared" si="112"/>
        <v>1.0406000000000004E-2</v>
      </c>
      <c r="P3081">
        <f t="shared" si="113"/>
        <v>9.380701522842641E-2</v>
      </c>
    </row>
    <row r="3082" spans="2:16">
      <c r="B3082" s="68">
        <v>-1.1428000000000001E-2</v>
      </c>
      <c r="G3082" s="68">
        <v>9.9574999999999997E-2</v>
      </c>
      <c r="J3082">
        <f t="shared" si="112"/>
        <v>1.0425000000000009E-2</v>
      </c>
      <c r="P3082">
        <f t="shared" si="113"/>
        <v>9.3826015228426415E-2</v>
      </c>
    </row>
    <row r="3083" spans="2:16">
      <c r="B3083" s="68">
        <v>-1.1337E-2</v>
      </c>
      <c r="G3083" s="68">
        <v>9.9556000000000006E-2</v>
      </c>
      <c r="J3083">
        <f t="shared" si="112"/>
        <v>1.0444E-2</v>
      </c>
      <c r="P3083">
        <f t="shared" si="113"/>
        <v>9.3845015228426407E-2</v>
      </c>
    </row>
    <row r="3084" spans="2:16">
      <c r="B3084" s="68">
        <v>-1.1247E-2</v>
      </c>
      <c r="G3084" s="68">
        <v>9.9538000000000001E-2</v>
      </c>
      <c r="J3084">
        <f t="shared" si="112"/>
        <v>1.0462000000000004E-2</v>
      </c>
      <c r="P3084">
        <f t="shared" si="113"/>
        <v>9.3863015228426411E-2</v>
      </c>
    </row>
    <row r="3085" spans="2:16">
      <c r="B3085" s="68">
        <v>-1.1155999999999999E-2</v>
      </c>
      <c r="G3085" s="68">
        <v>9.9520999999999998E-2</v>
      </c>
      <c r="J3085">
        <f t="shared" si="112"/>
        <v>1.0479000000000007E-2</v>
      </c>
      <c r="P3085">
        <f t="shared" si="113"/>
        <v>9.3880015228426414E-2</v>
      </c>
    </row>
    <row r="3086" spans="2:16">
      <c r="B3086" s="68">
        <v>-1.1067E-2</v>
      </c>
      <c r="G3086" s="68">
        <v>9.9503999999999995E-2</v>
      </c>
      <c r="J3086">
        <f t="shared" si="112"/>
        <v>1.0496000000000011E-2</v>
      </c>
      <c r="P3086">
        <f t="shared" si="113"/>
        <v>9.3897015228426417E-2</v>
      </c>
    </row>
    <row r="3087" spans="2:16">
      <c r="B3087" s="68">
        <v>-1.0977000000000001E-2</v>
      </c>
      <c r="G3087" s="68">
        <v>9.9487999999999993E-2</v>
      </c>
      <c r="J3087">
        <f t="shared" si="112"/>
        <v>1.0512000000000013E-2</v>
      </c>
      <c r="P3087">
        <f t="shared" si="113"/>
        <v>9.3913015228426419E-2</v>
      </c>
    </row>
    <row r="3088" spans="2:16">
      <c r="B3088" s="68">
        <v>-1.0888E-2</v>
      </c>
      <c r="G3088" s="68">
        <v>9.9473000000000006E-2</v>
      </c>
      <c r="J3088">
        <f t="shared" si="112"/>
        <v>1.0527E-2</v>
      </c>
      <c r="P3088">
        <f t="shared" si="113"/>
        <v>9.3928015228426406E-2</v>
      </c>
    </row>
    <row r="3089" spans="2:16">
      <c r="B3089" s="68">
        <v>-1.0799E-2</v>
      </c>
      <c r="G3089" s="68">
        <v>9.9459000000000006E-2</v>
      </c>
      <c r="J3089">
        <f t="shared" ref="J3089:J3152" si="114">$J$458-G3089+$J$457</f>
        <v>1.0541E-2</v>
      </c>
      <c r="P3089">
        <f t="shared" si="113"/>
        <v>9.3942015228426407E-2</v>
      </c>
    </row>
    <row r="3090" spans="2:16">
      <c r="B3090" s="68">
        <v>-1.0711E-2</v>
      </c>
      <c r="G3090" s="68">
        <v>9.9445000000000006E-2</v>
      </c>
      <c r="J3090">
        <f t="shared" si="114"/>
        <v>1.0555E-2</v>
      </c>
      <c r="P3090">
        <f t="shared" ref="P3090:P3153" si="115">$P$458-G3090+$P$457</f>
        <v>9.3956015228426407E-2</v>
      </c>
    </row>
    <row r="3091" spans="2:16">
      <c r="B3091" s="68">
        <v>-1.0623E-2</v>
      </c>
      <c r="G3091" s="68">
        <v>9.9432000000000006E-2</v>
      </c>
      <c r="J3091">
        <f t="shared" si="114"/>
        <v>1.0567999999999999E-2</v>
      </c>
      <c r="P3091">
        <f t="shared" si="115"/>
        <v>9.3969015228426406E-2</v>
      </c>
    </row>
    <row r="3092" spans="2:16">
      <c r="B3092" s="68">
        <v>-1.0536E-2</v>
      </c>
      <c r="G3092" s="68">
        <v>9.9420999999999995E-2</v>
      </c>
      <c r="J3092">
        <f t="shared" si="114"/>
        <v>1.057900000000001E-2</v>
      </c>
      <c r="P3092">
        <f t="shared" si="115"/>
        <v>9.3980015228426417E-2</v>
      </c>
    </row>
    <row r="3093" spans="2:16">
      <c r="B3093" s="68">
        <v>-1.0449E-2</v>
      </c>
      <c r="G3093" s="68">
        <v>9.9409999999999998E-2</v>
      </c>
      <c r="J3093">
        <f t="shared" si="114"/>
        <v>1.0590000000000007E-2</v>
      </c>
      <c r="P3093">
        <f t="shared" si="115"/>
        <v>9.3991015228426414E-2</v>
      </c>
    </row>
    <row r="3094" spans="2:16">
      <c r="B3094" s="68">
        <v>-1.0362E-2</v>
      </c>
      <c r="G3094" s="68">
        <v>9.9400000000000002E-2</v>
      </c>
      <c r="J3094">
        <f t="shared" si="114"/>
        <v>1.0600000000000004E-2</v>
      </c>
      <c r="P3094">
        <f t="shared" si="115"/>
        <v>9.400101522842641E-2</v>
      </c>
    </row>
    <row r="3095" spans="2:16">
      <c r="B3095" s="68">
        <v>-1.0276E-2</v>
      </c>
      <c r="G3095" s="68">
        <v>9.9390999999999993E-2</v>
      </c>
      <c r="J3095">
        <f t="shared" si="114"/>
        <v>1.0609000000000013E-2</v>
      </c>
      <c r="P3095">
        <f t="shared" si="115"/>
        <v>9.4010015228426419E-2</v>
      </c>
    </row>
    <row r="3096" spans="2:16">
      <c r="B3096" s="68">
        <v>-1.0189999999999999E-2</v>
      </c>
      <c r="G3096" s="68">
        <v>9.9382999999999999E-2</v>
      </c>
      <c r="J3096">
        <f t="shared" si="114"/>
        <v>1.0617000000000007E-2</v>
      </c>
      <c r="P3096">
        <f t="shared" si="115"/>
        <v>9.4018015228426413E-2</v>
      </c>
    </row>
    <row r="3097" spans="2:16">
      <c r="B3097" s="68">
        <v>-1.0104E-2</v>
      </c>
      <c r="G3097" s="68">
        <v>9.9376000000000006E-2</v>
      </c>
      <c r="J3097">
        <f t="shared" si="114"/>
        <v>1.0624E-2</v>
      </c>
      <c r="P3097">
        <f t="shared" si="115"/>
        <v>9.4025015228426406E-2</v>
      </c>
    </row>
    <row r="3098" spans="2:16">
      <c r="B3098" s="68">
        <v>-1.0019E-2</v>
      </c>
      <c r="G3098" s="68">
        <v>9.937E-2</v>
      </c>
      <c r="J3098">
        <f t="shared" si="114"/>
        <v>1.0630000000000006E-2</v>
      </c>
      <c r="P3098">
        <f t="shared" si="115"/>
        <v>9.4031015228426412E-2</v>
      </c>
    </row>
    <row r="3099" spans="2:16">
      <c r="B3099" s="68">
        <v>-9.9340000000000001E-3</v>
      </c>
      <c r="G3099" s="68">
        <v>9.9364999999999995E-2</v>
      </c>
      <c r="J3099">
        <f t="shared" si="114"/>
        <v>1.0635000000000011E-2</v>
      </c>
      <c r="P3099">
        <f t="shared" si="115"/>
        <v>9.4036015228426417E-2</v>
      </c>
    </row>
    <row r="3100" spans="2:16">
      <c r="B3100" s="68">
        <v>-9.8499999999999994E-3</v>
      </c>
      <c r="G3100" s="68">
        <v>9.9361000000000005E-2</v>
      </c>
      <c r="J3100">
        <f t="shared" si="114"/>
        <v>1.0639000000000001E-2</v>
      </c>
      <c r="P3100">
        <f t="shared" si="115"/>
        <v>9.4040015228426407E-2</v>
      </c>
    </row>
    <row r="3101" spans="2:16">
      <c r="B3101" s="68">
        <v>-9.7660000000000004E-3</v>
      </c>
      <c r="G3101" s="68">
        <v>9.9357000000000001E-2</v>
      </c>
      <c r="J3101">
        <f t="shared" si="114"/>
        <v>1.0643000000000005E-2</v>
      </c>
      <c r="P3101">
        <f t="shared" si="115"/>
        <v>9.4044015228426411E-2</v>
      </c>
    </row>
    <row r="3102" spans="2:16">
      <c r="B3102" s="68">
        <v>-9.6819999999999996E-3</v>
      </c>
      <c r="G3102" s="68">
        <v>9.9354999999999999E-2</v>
      </c>
      <c r="J3102">
        <f t="shared" si="114"/>
        <v>1.0645000000000007E-2</v>
      </c>
      <c r="P3102">
        <f t="shared" si="115"/>
        <v>9.4046015228426413E-2</v>
      </c>
    </row>
    <row r="3103" spans="2:16">
      <c r="B3103" s="68">
        <v>-9.5989999999999999E-3</v>
      </c>
      <c r="G3103" s="68">
        <v>9.9353999999999998E-2</v>
      </c>
      <c r="J3103">
        <f t="shared" si="114"/>
        <v>1.0646000000000008E-2</v>
      </c>
      <c r="P3103">
        <f t="shared" si="115"/>
        <v>9.4047015228426414E-2</v>
      </c>
    </row>
    <row r="3104" spans="2:16">
      <c r="B3104" s="68">
        <v>-9.5160000000000002E-3</v>
      </c>
      <c r="G3104" s="68">
        <v>9.9353999999999998E-2</v>
      </c>
      <c r="J3104">
        <f t="shared" si="114"/>
        <v>1.0646000000000008E-2</v>
      </c>
      <c r="P3104">
        <f t="shared" si="115"/>
        <v>9.4047015228426414E-2</v>
      </c>
    </row>
    <row r="3105" spans="2:16">
      <c r="B3105" s="68">
        <v>-9.4339999999999997E-3</v>
      </c>
      <c r="G3105" s="68">
        <v>9.9354999999999999E-2</v>
      </c>
      <c r="J3105">
        <f t="shared" si="114"/>
        <v>1.0645000000000007E-2</v>
      </c>
      <c r="P3105">
        <f t="shared" si="115"/>
        <v>9.4046015228426413E-2</v>
      </c>
    </row>
    <row r="3106" spans="2:16">
      <c r="B3106" s="68">
        <v>-9.3519999999999992E-3</v>
      </c>
      <c r="G3106" s="68">
        <v>9.9357000000000001E-2</v>
      </c>
      <c r="J3106">
        <f t="shared" si="114"/>
        <v>1.0643000000000005E-2</v>
      </c>
      <c r="P3106">
        <f t="shared" si="115"/>
        <v>9.4044015228426411E-2</v>
      </c>
    </row>
    <row r="3107" spans="2:16">
      <c r="B3107" s="68">
        <v>-9.2700000000000005E-3</v>
      </c>
      <c r="G3107" s="68">
        <v>9.9360000000000004E-2</v>
      </c>
      <c r="J3107">
        <f t="shared" si="114"/>
        <v>1.0640000000000002E-2</v>
      </c>
      <c r="P3107">
        <f t="shared" si="115"/>
        <v>9.4041015228426408E-2</v>
      </c>
    </row>
    <row r="3108" spans="2:16">
      <c r="B3108" s="68">
        <v>-9.188E-3</v>
      </c>
      <c r="G3108" s="68">
        <v>9.9363999999999994E-2</v>
      </c>
      <c r="J3108">
        <f t="shared" si="114"/>
        <v>1.0636000000000012E-2</v>
      </c>
      <c r="P3108">
        <f t="shared" si="115"/>
        <v>9.4037015228426418E-2</v>
      </c>
    </row>
    <row r="3109" spans="2:16">
      <c r="B3109" s="68">
        <v>-9.1070000000000005E-3</v>
      </c>
      <c r="G3109" s="68">
        <v>9.9368999999999999E-2</v>
      </c>
      <c r="J3109">
        <f t="shared" si="114"/>
        <v>1.0631000000000007E-2</v>
      </c>
      <c r="P3109">
        <f t="shared" si="115"/>
        <v>9.4032015228426413E-2</v>
      </c>
    </row>
    <row r="3110" spans="2:16">
      <c r="B3110" s="68">
        <v>-9.0270000000000003E-3</v>
      </c>
      <c r="G3110" s="68">
        <v>9.9375000000000005E-2</v>
      </c>
      <c r="J3110">
        <f t="shared" si="114"/>
        <v>1.0625000000000001E-2</v>
      </c>
      <c r="P3110">
        <f t="shared" si="115"/>
        <v>9.4026015228426407E-2</v>
      </c>
    </row>
    <row r="3111" spans="2:16">
      <c r="B3111" s="68">
        <v>-8.9460000000000008E-3</v>
      </c>
      <c r="G3111" s="68">
        <v>9.9381999999999998E-2</v>
      </c>
      <c r="J3111">
        <f t="shared" si="114"/>
        <v>1.0618000000000008E-2</v>
      </c>
      <c r="P3111">
        <f t="shared" si="115"/>
        <v>9.4019015228426414E-2</v>
      </c>
    </row>
    <row r="3112" spans="2:16">
      <c r="B3112" s="68">
        <v>-8.8660000000000006E-3</v>
      </c>
      <c r="G3112" s="68">
        <v>9.9390999999999993E-2</v>
      </c>
      <c r="J3112">
        <f t="shared" si="114"/>
        <v>1.0609000000000013E-2</v>
      </c>
      <c r="P3112">
        <f t="shared" si="115"/>
        <v>9.4010015228426419E-2</v>
      </c>
    </row>
    <row r="3113" spans="2:16">
      <c r="B3113" s="68">
        <v>-8.7869999999999997E-3</v>
      </c>
      <c r="G3113" s="68">
        <v>9.9400000000000002E-2</v>
      </c>
      <c r="J3113">
        <f t="shared" si="114"/>
        <v>1.0600000000000004E-2</v>
      </c>
      <c r="P3113">
        <f t="shared" si="115"/>
        <v>9.400101522842641E-2</v>
      </c>
    </row>
    <row r="3114" spans="2:16">
      <c r="B3114" s="68">
        <v>-8.7069999999999995E-3</v>
      </c>
      <c r="G3114" s="68">
        <v>9.9409999999999998E-2</v>
      </c>
      <c r="J3114">
        <f t="shared" si="114"/>
        <v>1.0590000000000007E-2</v>
      </c>
      <c r="P3114">
        <f t="shared" si="115"/>
        <v>9.3991015228426414E-2</v>
      </c>
    </row>
    <row r="3115" spans="2:16">
      <c r="B3115" s="68">
        <v>-8.6289999999999995E-3</v>
      </c>
      <c r="G3115" s="68">
        <v>9.9420999999999995E-2</v>
      </c>
      <c r="J3115">
        <f t="shared" si="114"/>
        <v>1.057900000000001E-2</v>
      </c>
      <c r="P3115">
        <f t="shared" si="115"/>
        <v>9.3980015228426417E-2</v>
      </c>
    </row>
    <row r="3116" spans="2:16">
      <c r="B3116" s="68">
        <v>-8.5500000000000003E-3</v>
      </c>
      <c r="G3116" s="68">
        <v>9.9432000000000006E-2</v>
      </c>
      <c r="J3116">
        <f t="shared" si="114"/>
        <v>1.0567999999999999E-2</v>
      </c>
      <c r="P3116">
        <f t="shared" si="115"/>
        <v>9.3969015228426406E-2</v>
      </c>
    </row>
    <row r="3117" spans="2:16">
      <c r="B3117" s="68">
        <v>-8.4720000000000004E-3</v>
      </c>
      <c r="G3117" s="68">
        <v>9.9445000000000006E-2</v>
      </c>
      <c r="J3117">
        <f t="shared" si="114"/>
        <v>1.0555E-2</v>
      </c>
      <c r="P3117">
        <f t="shared" si="115"/>
        <v>9.3956015228426407E-2</v>
      </c>
    </row>
    <row r="3118" spans="2:16">
      <c r="B3118" s="68">
        <v>-8.3940000000000004E-3</v>
      </c>
      <c r="G3118" s="68">
        <v>9.9459000000000006E-2</v>
      </c>
      <c r="J3118">
        <f t="shared" si="114"/>
        <v>1.0541E-2</v>
      </c>
      <c r="P3118">
        <f t="shared" si="115"/>
        <v>9.3942015228426407E-2</v>
      </c>
    </row>
    <row r="3119" spans="2:16">
      <c r="B3119" s="68">
        <v>-8.3160000000000005E-3</v>
      </c>
      <c r="G3119" s="68">
        <v>9.9473000000000006E-2</v>
      </c>
      <c r="J3119">
        <f t="shared" si="114"/>
        <v>1.0527E-2</v>
      </c>
      <c r="P3119">
        <f t="shared" si="115"/>
        <v>9.3928015228426406E-2</v>
      </c>
    </row>
    <row r="3120" spans="2:16">
      <c r="B3120" s="68">
        <v>-8.2389999999999998E-3</v>
      </c>
      <c r="G3120" s="68">
        <v>9.9488999999999994E-2</v>
      </c>
      <c r="J3120">
        <f t="shared" si="114"/>
        <v>1.0511000000000012E-2</v>
      </c>
      <c r="P3120">
        <f t="shared" si="115"/>
        <v>9.3912015228426418E-2</v>
      </c>
    </row>
    <row r="3121" spans="2:16">
      <c r="B3121" s="68">
        <v>-8.1620000000000009E-3</v>
      </c>
      <c r="G3121" s="68">
        <v>9.9504999999999996E-2</v>
      </c>
      <c r="J3121">
        <f t="shared" si="114"/>
        <v>1.049500000000001E-2</v>
      </c>
      <c r="P3121">
        <f t="shared" si="115"/>
        <v>9.3896015228426416E-2</v>
      </c>
    </row>
    <row r="3122" spans="2:16">
      <c r="B3122" s="68">
        <v>-8.0859999999999994E-3</v>
      </c>
      <c r="G3122" s="68">
        <v>9.9521999999999999E-2</v>
      </c>
      <c r="J3122">
        <f t="shared" si="114"/>
        <v>1.0478000000000006E-2</v>
      </c>
      <c r="P3122">
        <f t="shared" si="115"/>
        <v>9.3879015228426413E-2</v>
      </c>
    </row>
    <row r="3123" spans="2:16">
      <c r="B3123" s="68">
        <v>-8.0090000000000005E-3</v>
      </c>
      <c r="G3123" s="68">
        <v>9.9540000000000003E-2</v>
      </c>
      <c r="J3123">
        <f t="shared" si="114"/>
        <v>1.0460000000000002E-2</v>
      </c>
      <c r="P3123">
        <f t="shared" si="115"/>
        <v>9.3861015228426409E-2</v>
      </c>
    </row>
    <row r="3124" spans="2:16">
      <c r="B3124" s="68">
        <v>-7.9340000000000001E-3</v>
      </c>
      <c r="G3124" s="68">
        <v>9.9557999999999994E-2</v>
      </c>
      <c r="J3124">
        <f t="shared" si="114"/>
        <v>1.0442000000000012E-2</v>
      </c>
      <c r="P3124">
        <f t="shared" si="115"/>
        <v>9.3843015228426419E-2</v>
      </c>
    </row>
    <row r="3125" spans="2:16">
      <c r="B3125" s="68">
        <v>-7.8580000000000004E-3</v>
      </c>
      <c r="G3125" s="68">
        <v>9.9578E-2</v>
      </c>
      <c r="J3125">
        <f t="shared" si="114"/>
        <v>1.0422000000000006E-2</v>
      </c>
      <c r="P3125">
        <f t="shared" si="115"/>
        <v>9.3823015228426412E-2</v>
      </c>
    </row>
    <row r="3126" spans="2:16">
      <c r="B3126" s="68">
        <v>-7.783E-3</v>
      </c>
      <c r="G3126" s="68">
        <v>9.9598000000000006E-2</v>
      </c>
      <c r="J3126">
        <f t="shared" si="114"/>
        <v>1.0402E-2</v>
      </c>
      <c r="P3126">
        <f t="shared" si="115"/>
        <v>9.3803015228426406E-2</v>
      </c>
    </row>
    <row r="3127" spans="2:16">
      <c r="B3127" s="68">
        <v>-7.7079999999999996E-3</v>
      </c>
      <c r="G3127" s="68">
        <v>9.9617999999999998E-2</v>
      </c>
      <c r="J3127">
        <f t="shared" si="114"/>
        <v>1.0382000000000008E-2</v>
      </c>
      <c r="P3127">
        <f t="shared" si="115"/>
        <v>9.3783015228426414E-2</v>
      </c>
    </row>
    <row r="3128" spans="2:16">
      <c r="B3128" s="68">
        <v>-7.633E-3</v>
      </c>
      <c r="G3128" s="68">
        <v>9.9640000000000006E-2</v>
      </c>
      <c r="J3128">
        <f t="shared" si="114"/>
        <v>1.0359999999999999E-2</v>
      </c>
      <c r="P3128">
        <f t="shared" si="115"/>
        <v>9.3761015228426406E-2</v>
      </c>
    </row>
    <row r="3129" spans="2:16">
      <c r="B3129" s="68">
        <v>-7.5589999999999997E-3</v>
      </c>
      <c r="G3129" s="68">
        <v>9.9661E-2</v>
      </c>
      <c r="J3129">
        <f t="shared" si="114"/>
        <v>1.0339000000000006E-2</v>
      </c>
      <c r="P3129">
        <f t="shared" si="115"/>
        <v>9.3740015228426413E-2</v>
      </c>
    </row>
    <row r="3130" spans="2:16">
      <c r="B3130" s="68">
        <v>-7.4850000000000003E-3</v>
      </c>
      <c r="G3130" s="68">
        <v>9.9683999999999995E-2</v>
      </c>
      <c r="J3130">
        <f t="shared" si="114"/>
        <v>1.0316000000000011E-2</v>
      </c>
      <c r="P3130">
        <f t="shared" si="115"/>
        <v>9.3717015228426417E-2</v>
      </c>
    </row>
    <row r="3131" spans="2:16">
      <c r="B3131" s="68">
        <v>-7.4110000000000001E-3</v>
      </c>
      <c r="G3131" s="68">
        <v>9.9707000000000004E-2</v>
      </c>
      <c r="J3131">
        <f t="shared" si="114"/>
        <v>1.0293000000000002E-2</v>
      </c>
      <c r="P3131">
        <f t="shared" si="115"/>
        <v>9.3694015228426408E-2</v>
      </c>
    </row>
    <row r="3132" spans="2:16">
      <c r="B3132" s="68">
        <v>-7.3379999999999999E-3</v>
      </c>
      <c r="G3132" s="68">
        <v>9.9729999999999999E-2</v>
      </c>
      <c r="J3132">
        <f t="shared" si="114"/>
        <v>1.0270000000000007E-2</v>
      </c>
      <c r="P3132">
        <f t="shared" si="115"/>
        <v>9.3671015228426413E-2</v>
      </c>
    </row>
    <row r="3133" spans="2:16">
      <c r="B3133" s="68">
        <v>-7.2649999999999998E-3</v>
      </c>
      <c r="G3133" s="68">
        <v>9.9753999999999995E-2</v>
      </c>
      <c r="J3133">
        <f t="shared" si="114"/>
        <v>1.024600000000001E-2</v>
      </c>
      <c r="P3133">
        <f t="shared" si="115"/>
        <v>9.3647015228426417E-2</v>
      </c>
    </row>
    <row r="3134" spans="2:16">
      <c r="B3134" s="68">
        <v>-7.1919999999999996E-3</v>
      </c>
      <c r="G3134" s="68">
        <v>9.9778000000000006E-2</v>
      </c>
      <c r="J3134">
        <f t="shared" si="114"/>
        <v>1.0222E-2</v>
      </c>
      <c r="P3134">
        <f t="shared" si="115"/>
        <v>9.3623015228426407E-2</v>
      </c>
    </row>
    <row r="3135" spans="2:16">
      <c r="B3135" s="68">
        <v>-7.1199999999999996E-3</v>
      </c>
      <c r="G3135" s="68">
        <v>9.9803000000000003E-2</v>
      </c>
      <c r="J3135">
        <f t="shared" si="114"/>
        <v>1.0197000000000003E-2</v>
      </c>
      <c r="P3135">
        <f t="shared" si="115"/>
        <v>9.3598015228426409E-2</v>
      </c>
    </row>
    <row r="3136" spans="2:16">
      <c r="B3136" s="68">
        <v>-7.0470000000000003E-3</v>
      </c>
      <c r="G3136" s="68">
        <v>9.9828E-2</v>
      </c>
      <c r="J3136">
        <f t="shared" si="114"/>
        <v>1.0172000000000006E-2</v>
      </c>
      <c r="P3136">
        <f t="shared" si="115"/>
        <v>9.3573015228426412E-2</v>
      </c>
    </row>
    <row r="3137" spans="2:16">
      <c r="B3137" s="68">
        <v>-6.9760000000000004E-3</v>
      </c>
      <c r="G3137" s="68">
        <v>9.9852999999999997E-2</v>
      </c>
      <c r="J3137">
        <f t="shared" si="114"/>
        <v>1.0147000000000008E-2</v>
      </c>
      <c r="P3137">
        <f t="shared" si="115"/>
        <v>9.3548015228426415E-2</v>
      </c>
    </row>
    <row r="3138" spans="2:16">
      <c r="B3138" s="68">
        <v>-6.9040000000000004E-3</v>
      </c>
      <c r="G3138" s="68">
        <v>9.9877999999999995E-2</v>
      </c>
      <c r="J3138">
        <f t="shared" si="114"/>
        <v>1.0122000000000011E-2</v>
      </c>
      <c r="P3138">
        <f t="shared" si="115"/>
        <v>9.3523015228426418E-2</v>
      </c>
    </row>
    <row r="3139" spans="2:16">
      <c r="B3139" s="68">
        <v>-6.8329999999999997E-3</v>
      </c>
      <c r="G3139" s="68">
        <v>9.9904000000000007E-2</v>
      </c>
      <c r="J3139">
        <f t="shared" si="114"/>
        <v>1.0095999999999999E-2</v>
      </c>
      <c r="P3139">
        <f t="shared" si="115"/>
        <v>9.3497015228426406E-2</v>
      </c>
    </row>
    <row r="3140" spans="2:16">
      <c r="B3140" s="68">
        <v>-6.7619999999999998E-3</v>
      </c>
      <c r="G3140" s="68">
        <v>9.9930000000000005E-2</v>
      </c>
      <c r="J3140">
        <f t="shared" si="114"/>
        <v>1.0070000000000001E-2</v>
      </c>
      <c r="P3140">
        <f t="shared" si="115"/>
        <v>9.3471015228426407E-2</v>
      </c>
    </row>
    <row r="3141" spans="2:16">
      <c r="B3141" s="68">
        <v>-6.6909999999999999E-3</v>
      </c>
      <c r="G3141" s="68">
        <v>9.9955000000000002E-2</v>
      </c>
      <c r="J3141">
        <f t="shared" si="114"/>
        <v>1.0045000000000004E-2</v>
      </c>
      <c r="P3141">
        <f t="shared" si="115"/>
        <v>9.344601522842641E-2</v>
      </c>
    </row>
    <row r="3142" spans="2:16">
      <c r="B3142" s="68">
        <v>-6.6210000000000001E-3</v>
      </c>
      <c r="G3142" s="68">
        <v>9.9981E-2</v>
      </c>
      <c r="J3142">
        <f t="shared" si="114"/>
        <v>1.0019000000000005E-2</v>
      </c>
      <c r="P3142">
        <f t="shared" si="115"/>
        <v>9.3420015228426412E-2</v>
      </c>
    </row>
    <row r="3143" spans="2:16">
      <c r="B3143" s="68">
        <v>-6.5500000000000003E-3</v>
      </c>
      <c r="G3143" s="68">
        <v>0.100008</v>
      </c>
      <c r="J3143">
        <f t="shared" si="114"/>
        <v>9.9920000000000061E-3</v>
      </c>
      <c r="P3143">
        <f t="shared" si="115"/>
        <v>9.3393015228426413E-2</v>
      </c>
    </row>
    <row r="3144" spans="2:16">
      <c r="B3144" s="68">
        <v>-6.4809999999999998E-3</v>
      </c>
      <c r="G3144" s="68">
        <v>0.100034</v>
      </c>
      <c r="J3144">
        <f t="shared" si="114"/>
        <v>9.9660000000000078E-3</v>
      </c>
      <c r="P3144">
        <f t="shared" si="115"/>
        <v>9.3367015228426414E-2</v>
      </c>
    </row>
    <row r="3145" spans="2:16">
      <c r="B3145" s="68">
        <v>-6.411E-3</v>
      </c>
      <c r="G3145" s="68">
        <v>0.100059</v>
      </c>
      <c r="J3145">
        <f t="shared" si="114"/>
        <v>9.9410000000000106E-3</v>
      </c>
      <c r="P3145">
        <f t="shared" si="115"/>
        <v>9.3342015228426417E-2</v>
      </c>
    </row>
    <row r="3146" spans="2:16">
      <c r="B3146" s="68">
        <v>-6.3420000000000004E-3</v>
      </c>
      <c r="G3146" s="68">
        <v>0.10008499999999999</v>
      </c>
      <c r="J3146">
        <f t="shared" si="114"/>
        <v>9.9150000000000123E-3</v>
      </c>
      <c r="P3146">
        <f t="shared" si="115"/>
        <v>9.3316015228426419E-2</v>
      </c>
    </row>
    <row r="3147" spans="2:16">
      <c r="B3147" s="68">
        <v>-6.2729999999999999E-3</v>
      </c>
      <c r="G3147" s="68">
        <v>0.10011100000000001</v>
      </c>
      <c r="J3147">
        <f t="shared" si="114"/>
        <v>9.8890000000000002E-3</v>
      </c>
      <c r="P3147">
        <f t="shared" si="115"/>
        <v>9.3290015228426407E-2</v>
      </c>
    </row>
    <row r="3148" spans="2:16">
      <c r="B3148" s="68">
        <v>-6.2040000000000003E-3</v>
      </c>
      <c r="G3148" s="68">
        <v>0.100137</v>
      </c>
      <c r="J3148">
        <f t="shared" si="114"/>
        <v>9.863000000000002E-3</v>
      </c>
      <c r="P3148">
        <f t="shared" si="115"/>
        <v>9.3264015228426408E-2</v>
      </c>
    </row>
    <row r="3149" spans="2:16">
      <c r="B3149" s="68">
        <v>-6.1349999999999998E-3</v>
      </c>
      <c r="G3149" s="68">
        <v>0.100162</v>
      </c>
      <c r="J3149">
        <f t="shared" si="114"/>
        <v>9.8380000000000047E-3</v>
      </c>
      <c r="P3149">
        <f t="shared" si="115"/>
        <v>9.3239015228426411E-2</v>
      </c>
    </row>
    <row r="3150" spans="2:16">
      <c r="B3150" s="68">
        <v>-6.0670000000000003E-3</v>
      </c>
      <c r="G3150" s="68">
        <v>0.100187</v>
      </c>
      <c r="J3150">
        <f t="shared" si="114"/>
        <v>9.8130000000000075E-3</v>
      </c>
      <c r="P3150">
        <f t="shared" si="115"/>
        <v>9.3214015228426414E-2</v>
      </c>
    </row>
    <row r="3151" spans="2:16">
      <c r="B3151" s="68">
        <v>-5.999E-3</v>
      </c>
      <c r="G3151" s="68">
        <v>0.100212</v>
      </c>
      <c r="J3151">
        <f t="shared" si="114"/>
        <v>9.7880000000000102E-3</v>
      </c>
      <c r="P3151">
        <f t="shared" si="115"/>
        <v>9.3189015228426417E-2</v>
      </c>
    </row>
    <row r="3152" spans="2:16">
      <c r="B3152" s="68">
        <v>-5.9309999999999996E-3</v>
      </c>
      <c r="G3152" s="68">
        <v>0.10023600000000001</v>
      </c>
      <c r="J3152">
        <f t="shared" si="114"/>
        <v>9.7640000000000001E-3</v>
      </c>
      <c r="P3152">
        <f t="shared" si="115"/>
        <v>9.3165015228426407E-2</v>
      </c>
    </row>
    <row r="3153" spans="2:16">
      <c r="B3153" s="68">
        <v>-5.8640000000000003E-3</v>
      </c>
      <c r="G3153" s="68">
        <v>0.10026</v>
      </c>
      <c r="J3153">
        <f t="shared" ref="J3153:J3216" si="116">$J$458-G3153+$J$457</f>
        <v>9.7400000000000039E-3</v>
      </c>
      <c r="P3153">
        <f t="shared" si="115"/>
        <v>9.314101522842641E-2</v>
      </c>
    </row>
    <row r="3154" spans="2:16">
      <c r="B3154" s="68">
        <v>-5.7970000000000001E-3</v>
      </c>
      <c r="G3154" s="68">
        <v>0.100283</v>
      </c>
      <c r="J3154">
        <f t="shared" si="116"/>
        <v>9.7170000000000086E-3</v>
      </c>
      <c r="P3154">
        <f t="shared" ref="P3154:P3217" si="117">$P$458-G3154+$P$457</f>
        <v>9.3118015228426415E-2</v>
      </c>
    </row>
    <row r="3155" spans="2:16">
      <c r="B3155" s="68">
        <v>-5.7299999999999999E-3</v>
      </c>
      <c r="G3155" s="68">
        <v>0.10030699999999999</v>
      </c>
      <c r="J3155">
        <f t="shared" si="116"/>
        <v>9.6930000000000124E-3</v>
      </c>
      <c r="P3155">
        <f t="shared" si="117"/>
        <v>9.3094015228426419E-2</v>
      </c>
    </row>
    <row r="3156" spans="2:16">
      <c r="B3156" s="68">
        <v>-5.6629999999999996E-3</v>
      </c>
      <c r="G3156" s="68">
        <v>0.100329</v>
      </c>
      <c r="J3156">
        <f t="shared" si="116"/>
        <v>9.6710000000000042E-3</v>
      </c>
      <c r="P3156">
        <f t="shared" si="117"/>
        <v>9.3072015228426411E-2</v>
      </c>
    </row>
    <row r="3157" spans="2:16">
      <c r="B3157" s="68">
        <v>-5.5960000000000003E-3</v>
      </c>
      <c r="G3157" s="68">
        <v>0.100351</v>
      </c>
      <c r="J3157">
        <f t="shared" si="116"/>
        <v>9.64900000000001E-3</v>
      </c>
      <c r="P3157">
        <f t="shared" si="117"/>
        <v>9.3050015228426416E-2</v>
      </c>
    </row>
    <row r="3158" spans="2:16">
      <c r="B3158" s="68">
        <v>-5.5300000000000002E-3</v>
      </c>
      <c r="G3158" s="68">
        <v>0.100372</v>
      </c>
      <c r="J3158">
        <f t="shared" si="116"/>
        <v>9.6280000000000029E-3</v>
      </c>
      <c r="P3158">
        <f t="shared" si="117"/>
        <v>9.3029015228426409E-2</v>
      </c>
    </row>
    <row r="3159" spans="2:16">
      <c r="B3159" s="68">
        <v>-5.4640000000000001E-3</v>
      </c>
      <c r="G3159" s="68">
        <v>0.100393</v>
      </c>
      <c r="J3159">
        <f t="shared" si="116"/>
        <v>9.6070000000000096E-3</v>
      </c>
      <c r="P3159">
        <f t="shared" si="117"/>
        <v>9.3008015228426416E-2</v>
      </c>
    </row>
    <row r="3160" spans="2:16">
      <c r="B3160" s="68">
        <v>-5.398E-3</v>
      </c>
      <c r="G3160" s="68">
        <v>0.100413</v>
      </c>
      <c r="J3160">
        <f t="shared" si="116"/>
        <v>9.5870000000000035E-3</v>
      </c>
      <c r="P3160">
        <f t="shared" si="117"/>
        <v>9.298801522842641E-2</v>
      </c>
    </row>
    <row r="3161" spans="2:16">
      <c r="B3161" s="68">
        <v>-5.3330000000000001E-3</v>
      </c>
      <c r="G3161" s="68">
        <v>0.10043299999999999</v>
      </c>
      <c r="J3161">
        <f t="shared" si="116"/>
        <v>9.5670000000000113E-3</v>
      </c>
      <c r="P3161">
        <f t="shared" si="117"/>
        <v>9.2968015228426418E-2</v>
      </c>
    </row>
    <row r="3162" spans="2:16">
      <c r="B3162" s="68">
        <v>-5.267E-3</v>
      </c>
      <c r="G3162" s="68">
        <v>0.100452</v>
      </c>
      <c r="J3162">
        <f t="shared" si="116"/>
        <v>9.5480000000000061E-3</v>
      </c>
      <c r="P3162">
        <f t="shared" si="117"/>
        <v>9.2949015228426413E-2</v>
      </c>
    </row>
    <row r="3163" spans="2:16">
      <c r="B3163" s="68">
        <v>-5.202E-3</v>
      </c>
      <c r="G3163" s="68">
        <v>0.100469</v>
      </c>
      <c r="J3163">
        <f t="shared" si="116"/>
        <v>9.531000000000003E-3</v>
      </c>
      <c r="P3163">
        <f t="shared" si="117"/>
        <v>9.2932015228426409E-2</v>
      </c>
    </row>
    <row r="3164" spans="2:16">
      <c r="B3164" s="68">
        <v>-5.1370000000000001E-3</v>
      </c>
      <c r="G3164" s="68">
        <v>0.10048700000000001</v>
      </c>
      <c r="J3164">
        <f t="shared" si="116"/>
        <v>9.5129999999999989E-3</v>
      </c>
      <c r="P3164">
        <f t="shared" si="117"/>
        <v>9.2914015228426405E-2</v>
      </c>
    </row>
    <row r="3165" spans="2:16">
      <c r="B3165" s="68">
        <v>-5.0730000000000003E-3</v>
      </c>
      <c r="G3165" s="68">
        <v>0.100503</v>
      </c>
      <c r="J3165">
        <f t="shared" si="116"/>
        <v>9.4970000000000106E-3</v>
      </c>
      <c r="P3165">
        <f t="shared" si="117"/>
        <v>9.2898015228426417E-2</v>
      </c>
    </row>
    <row r="3166" spans="2:16">
      <c r="B3166" s="68">
        <v>-5.0080000000000003E-3</v>
      </c>
      <c r="G3166" s="68">
        <v>0.100518</v>
      </c>
      <c r="J3166">
        <f t="shared" si="116"/>
        <v>9.4820000000000095E-3</v>
      </c>
      <c r="P3166">
        <f t="shared" si="117"/>
        <v>9.2883015228426416E-2</v>
      </c>
    </row>
    <row r="3167" spans="2:16">
      <c r="B3167" s="68">
        <v>-4.9439999999999996E-3</v>
      </c>
      <c r="G3167" s="68">
        <v>0.100533</v>
      </c>
      <c r="J3167">
        <f t="shared" si="116"/>
        <v>9.4670000000000084E-3</v>
      </c>
      <c r="P3167">
        <f t="shared" si="117"/>
        <v>9.2868015228426415E-2</v>
      </c>
    </row>
    <row r="3168" spans="2:16">
      <c r="B3168" s="68">
        <v>-4.8799999999999998E-3</v>
      </c>
      <c r="G3168" s="68">
        <v>0.100547</v>
      </c>
      <c r="J3168">
        <f t="shared" si="116"/>
        <v>9.4530000000000083E-3</v>
      </c>
      <c r="P3168">
        <f t="shared" si="117"/>
        <v>9.2854015228426415E-2</v>
      </c>
    </row>
    <row r="3169" spans="2:16">
      <c r="B3169" s="68">
        <v>-4.8170000000000001E-3</v>
      </c>
      <c r="G3169" s="68">
        <v>0.10056</v>
      </c>
      <c r="J3169">
        <f t="shared" si="116"/>
        <v>9.4400000000000091E-3</v>
      </c>
      <c r="P3169">
        <f t="shared" si="117"/>
        <v>9.2841015228426416E-2</v>
      </c>
    </row>
    <row r="3170" spans="2:16">
      <c r="B3170" s="68">
        <v>-4.7530000000000003E-3</v>
      </c>
      <c r="G3170" s="68">
        <v>0.10057099999999999</v>
      </c>
      <c r="J3170">
        <f t="shared" si="116"/>
        <v>9.429000000000012E-3</v>
      </c>
      <c r="P3170">
        <f t="shared" si="117"/>
        <v>9.2830015228426419E-2</v>
      </c>
    </row>
    <row r="3171" spans="2:16">
      <c r="B3171" s="68">
        <v>-4.6899999999999997E-3</v>
      </c>
      <c r="G3171" s="68">
        <v>0.100582</v>
      </c>
      <c r="J3171">
        <f t="shared" si="116"/>
        <v>9.418000000000001E-3</v>
      </c>
      <c r="P3171">
        <f t="shared" si="117"/>
        <v>9.2819015228426408E-2</v>
      </c>
    </row>
    <row r="3172" spans="2:16">
      <c r="B3172" s="68">
        <v>-4.627E-3</v>
      </c>
      <c r="G3172" s="68">
        <v>0.100592</v>
      </c>
      <c r="J3172">
        <f t="shared" si="116"/>
        <v>9.4080000000000049E-3</v>
      </c>
      <c r="P3172">
        <f t="shared" si="117"/>
        <v>9.2809015228426411E-2</v>
      </c>
    </row>
    <row r="3173" spans="2:16">
      <c r="B3173" s="68">
        <v>-4.5640000000000003E-3</v>
      </c>
      <c r="G3173" s="68">
        <v>0.100601</v>
      </c>
      <c r="J3173">
        <f t="shared" si="116"/>
        <v>9.3990000000000098E-3</v>
      </c>
      <c r="P3173">
        <f t="shared" si="117"/>
        <v>9.2800015228426416E-2</v>
      </c>
    </row>
    <row r="3174" spans="2:16">
      <c r="B3174" s="68">
        <v>-4.5009999999999998E-3</v>
      </c>
      <c r="G3174" s="68">
        <v>0.100609</v>
      </c>
      <c r="J3174">
        <f t="shared" si="116"/>
        <v>9.3910000000000018E-3</v>
      </c>
      <c r="P3174">
        <f t="shared" si="117"/>
        <v>9.2792015228426408E-2</v>
      </c>
    </row>
    <row r="3175" spans="2:16">
      <c r="B3175" s="68">
        <v>-4.4390000000000002E-3</v>
      </c>
      <c r="G3175" s="68">
        <v>0.100616</v>
      </c>
      <c r="J3175">
        <f t="shared" si="116"/>
        <v>9.3840000000000087E-3</v>
      </c>
      <c r="P3175">
        <f t="shared" si="117"/>
        <v>9.2785015228426415E-2</v>
      </c>
    </row>
    <row r="3176" spans="2:16">
      <c r="B3176" s="68">
        <v>-4.3759999999999997E-3</v>
      </c>
      <c r="G3176" s="68">
        <v>0.100622</v>
      </c>
      <c r="J3176">
        <f t="shared" si="116"/>
        <v>9.3780000000000027E-3</v>
      </c>
      <c r="P3176">
        <f t="shared" si="117"/>
        <v>9.2779015228426409E-2</v>
      </c>
    </row>
    <row r="3177" spans="2:16">
      <c r="B3177" s="68">
        <v>-4.3140000000000001E-3</v>
      </c>
      <c r="G3177" s="68">
        <v>0.10062599999999999</v>
      </c>
      <c r="J3177">
        <f t="shared" si="116"/>
        <v>9.3740000000000125E-3</v>
      </c>
      <c r="P3177">
        <f t="shared" si="117"/>
        <v>9.2775015228426419E-2</v>
      </c>
    </row>
    <row r="3178" spans="2:16">
      <c r="B3178" s="68">
        <v>-4.2519999999999997E-3</v>
      </c>
      <c r="G3178" s="68">
        <v>0.10063</v>
      </c>
      <c r="J3178">
        <f t="shared" si="116"/>
        <v>9.3700000000000085E-3</v>
      </c>
      <c r="P3178">
        <f t="shared" si="117"/>
        <v>9.2771015228426415E-2</v>
      </c>
    </row>
    <row r="3179" spans="2:16">
      <c r="B3179" s="68">
        <v>-4.1910000000000003E-3</v>
      </c>
      <c r="G3179" s="68">
        <v>0.100633</v>
      </c>
      <c r="J3179">
        <f t="shared" si="116"/>
        <v>9.3670000000000055E-3</v>
      </c>
      <c r="P3179">
        <f t="shared" si="117"/>
        <v>9.2768015228426412E-2</v>
      </c>
    </row>
    <row r="3180" spans="2:16">
      <c r="B3180" s="68">
        <v>-4.1289999999999999E-3</v>
      </c>
      <c r="G3180" s="68">
        <v>0.100634</v>
      </c>
      <c r="J3180">
        <f t="shared" si="116"/>
        <v>9.3660000000000045E-3</v>
      </c>
      <c r="P3180">
        <f t="shared" si="117"/>
        <v>9.2767015228426411E-2</v>
      </c>
    </row>
    <row r="3181" spans="2:16">
      <c r="B3181" s="68">
        <v>-4.0679999999999996E-3</v>
      </c>
      <c r="G3181" s="68">
        <v>0.100635</v>
      </c>
      <c r="J3181">
        <f t="shared" si="116"/>
        <v>9.3650000000000035E-3</v>
      </c>
      <c r="P3181">
        <f t="shared" si="117"/>
        <v>9.276601522842641E-2</v>
      </c>
    </row>
    <row r="3182" spans="2:16">
      <c r="B3182" s="68">
        <v>-4.0070000000000001E-3</v>
      </c>
      <c r="G3182" s="68">
        <v>0.100634</v>
      </c>
      <c r="J3182">
        <f t="shared" si="116"/>
        <v>9.3660000000000045E-3</v>
      </c>
      <c r="P3182">
        <f t="shared" si="117"/>
        <v>9.2767015228426411E-2</v>
      </c>
    </row>
    <row r="3183" spans="2:16">
      <c r="B3183" s="68">
        <v>-3.9459999999999999E-3</v>
      </c>
      <c r="G3183" s="68">
        <v>0.100633</v>
      </c>
      <c r="J3183">
        <f t="shared" si="116"/>
        <v>9.3670000000000055E-3</v>
      </c>
      <c r="P3183">
        <f t="shared" si="117"/>
        <v>9.2768015228426412E-2</v>
      </c>
    </row>
    <row r="3184" spans="2:16">
      <c r="B3184" s="68">
        <v>-3.885E-3</v>
      </c>
      <c r="G3184" s="68">
        <v>0.10063</v>
      </c>
      <c r="J3184">
        <f t="shared" si="116"/>
        <v>9.3700000000000085E-3</v>
      </c>
      <c r="P3184">
        <f t="shared" si="117"/>
        <v>9.2771015228426415E-2</v>
      </c>
    </row>
    <row r="3185" spans="2:16">
      <c r="B3185" s="68">
        <v>-3.8240000000000001E-3</v>
      </c>
      <c r="G3185" s="68">
        <v>0.10062599999999999</v>
      </c>
      <c r="J3185">
        <f t="shared" si="116"/>
        <v>9.3740000000000125E-3</v>
      </c>
      <c r="P3185">
        <f t="shared" si="117"/>
        <v>9.2775015228426419E-2</v>
      </c>
    </row>
    <row r="3186" spans="2:16">
      <c r="B3186" s="68">
        <v>-3.764E-3</v>
      </c>
      <c r="G3186" s="68">
        <v>0.100621</v>
      </c>
      <c r="J3186">
        <f t="shared" si="116"/>
        <v>9.3790000000000037E-3</v>
      </c>
      <c r="P3186">
        <f t="shared" si="117"/>
        <v>9.278001522842641E-2</v>
      </c>
    </row>
    <row r="3187" spans="2:16">
      <c r="B3187" s="68">
        <v>-3.7039999999999998E-3</v>
      </c>
      <c r="G3187" s="68">
        <v>0.100615</v>
      </c>
      <c r="J3187">
        <f t="shared" si="116"/>
        <v>9.3850000000000097E-3</v>
      </c>
      <c r="P3187">
        <f t="shared" si="117"/>
        <v>9.2786015228426416E-2</v>
      </c>
    </row>
    <row r="3188" spans="2:16">
      <c r="B3188" s="68">
        <v>-3.643E-3</v>
      </c>
      <c r="G3188" s="68">
        <v>0.100608</v>
      </c>
      <c r="J3188">
        <f t="shared" si="116"/>
        <v>9.3920000000000028E-3</v>
      </c>
      <c r="P3188">
        <f t="shared" si="117"/>
        <v>9.2793015228426409E-2</v>
      </c>
    </row>
    <row r="3189" spans="2:16">
      <c r="B3189" s="68">
        <v>-3.5839999999999999E-3</v>
      </c>
      <c r="G3189" s="68">
        <v>0.10059999999999999</v>
      </c>
      <c r="J3189">
        <f t="shared" si="116"/>
        <v>9.4000000000000108E-3</v>
      </c>
      <c r="P3189">
        <f t="shared" si="117"/>
        <v>9.2801015228426417E-2</v>
      </c>
    </row>
    <row r="3190" spans="2:16">
      <c r="B3190" s="68">
        <v>-3.5239999999999998E-3</v>
      </c>
      <c r="G3190" s="68">
        <v>0.100591</v>
      </c>
      <c r="J3190">
        <f t="shared" si="116"/>
        <v>9.4090000000000059E-3</v>
      </c>
      <c r="P3190">
        <f t="shared" si="117"/>
        <v>9.2810015228426412E-2</v>
      </c>
    </row>
    <row r="3191" spans="2:16">
      <c r="B3191" s="68">
        <v>-3.4640000000000001E-3</v>
      </c>
      <c r="G3191" s="68">
        <v>0.100581</v>
      </c>
      <c r="J3191">
        <f t="shared" si="116"/>
        <v>9.419000000000002E-3</v>
      </c>
      <c r="P3191">
        <f t="shared" si="117"/>
        <v>9.2820015228426409E-2</v>
      </c>
    </row>
    <row r="3192" spans="2:16">
      <c r="B3192" s="68">
        <v>-3.405E-3</v>
      </c>
      <c r="G3192" s="68">
        <v>0.10057000000000001</v>
      </c>
      <c r="J3192">
        <f t="shared" si="116"/>
        <v>9.4299999999999991E-3</v>
      </c>
      <c r="P3192">
        <f t="shared" si="117"/>
        <v>9.2831015228426406E-2</v>
      </c>
    </row>
    <row r="3193" spans="2:16">
      <c r="B3193" s="68">
        <v>-3.3449999999999999E-3</v>
      </c>
      <c r="G3193" s="68">
        <v>0.10055799999999999</v>
      </c>
      <c r="J3193">
        <f t="shared" si="116"/>
        <v>9.4420000000000111E-3</v>
      </c>
      <c r="P3193">
        <f t="shared" si="117"/>
        <v>9.2843015228426418E-2</v>
      </c>
    </row>
    <row r="3194" spans="2:16">
      <c r="B3194" s="68">
        <v>-3.2859999999999999E-3</v>
      </c>
      <c r="G3194" s="68">
        <v>0.100545</v>
      </c>
      <c r="J3194">
        <f t="shared" si="116"/>
        <v>9.4550000000000103E-3</v>
      </c>
      <c r="P3194">
        <f t="shared" si="117"/>
        <v>9.2856015228426417E-2</v>
      </c>
    </row>
    <row r="3195" spans="2:16">
      <c r="B3195" s="68">
        <v>-3.2269999999999998E-3</v>
      </c>
      <c r="G3195" s="68">
        <v>0.100531</v>
      </c>
      <c r="J3195">
        <f t="shared" si="116"/>
        <v>9.4690000000000104E-3</v>
      </c>
      <c r="P3195">
        <f t="shared" si="117"/>
        <v>9.2870015228426417E-2</v>
      </c>
    </row>
    <row r="3196" spans="2:16">
      <c r="B3196" s="68">
        <v>-3.1679999999999998E-3</v>
      </c>
      <c r="G3196" s="68">
        <v>0.10051599999999999</v>
      </c>
      <c r="J3196">
        <f t="shared" si="116"/>
        <v>9.4840000000000115E-3</v>
      </c>
      <c r="P3196">
        <f t="shared" si="117"/>
        <v>9.2885015228426418E-2</v>
      </c>
    </row>
    <row r="3197" spans="2:16">
      <c r="B3197" s="68">
        <v>-3.1099999999999999E-3</v>
      </c>
      <c r="G3197" s="68">
        <v>0.10050000000000001</v>
      </c>
      <c r="J3197">
        <f t="shared" si="116"/>
        <v>9.4999999999999998E-3</v>
      </c>
      <c r="P3197">
        <f t="shared" si="117"/>
        <v>9.2901015228426406E-2</v>
      </c>
    </row>
    <row r="3198" spans="2:16">
      <c r="B3198" s="68">
        <v>-3.0509999999999999E-3</v>
      </c>
      <c r="G3198" s="68">
        <v>0.100484</v>
      </c>
      <c r="J3198">
        <f t="shared" si="116"/>
        <v>9.5160000000000019E-3</v>
      </c>
      <c r="P3198">
        <f t="shared" si="117"/>
        <v>9.2917015228426408E-2</v>
      </c>
    </row>
    <row r="3199" spans="2:16">
      <c r="B3199" s="68">
        <v>-2.993E-3</v>
      </c>
      <c r="G3199" s="68">
        <v>0.100466</v>
      </c>
      <c r="J3199">
        <f t="shared" si="116"/>
        <v>9.534000000000006E-3</v>
      </c>
      <c r="P3199">
        <f t="shared" si="117"/>
        <v>9.2935015228426412E-2</v>
      </c>
    </row>
    <row r="3200" spans="2:16">
      <c r="B3200" s="68">
        <v>-2.934E-3</v>
      </c>
      <c r="G3200" s="68">
        <v>0.100448</v>
      </c>
      <c r="J3200">
        <f t="shared" si="116"/>
        <v>9.5520000000000101E-3</v>
      </c>
      <c r="P3200">
        <f t="shared" si="117"/>
        <v>9.2953015228426417E-2</v>
      </c>
    </row>
    <row r="3201" spans="2:16">
      <c r="B3201" s="68">
        <v>-2.8760000000000001E-3</v>
      </c>
      <c r="G3201" s="68">
        <v>0.100429</v>
      </c>
      <c r="J3201">
        <f t="shared" si="116"/>
        <v>9.5710000000000014E-3</v>
      </c>
      <c r="P3201">
        <f t="shared" si="117"/>
        <v>9.2972015228426408E-2</v>
      </c>
    </row>
    <row r="3202" spans="2:16">
      <c r="B3202" s="68">
        <v>-2.8180000000000002E-3</v>
      </c>
      <c r="G3202" s="68">
        <v>0.100409</v>
      </c>
      <c r="J3202">
        <f t="shared" si="116"/>
        <v>9.5910000000000075E-3</v>
      </c>
      <c r="P3202">
        <f t="shared" si="117"/>
        <v>9.2992015228426414E-2</v>
      </c>
    </row>
    <row r="3203" spans="2:16">
      <c r="B3203" s="68">
        <v>-2.7599999999999999E-3</v>
      </c>
      <c r="G3203" s="68">
        <v>0.10038900000000001</v>
      </c>
      <c r="J3203">
        <f t="shared" si="116"/>
        <v>9.6109999999999998E-3</v>
      </c>
      <c r="P3203">
        <f t="shared" si="117"/>
        <v>9.3012015228426406E-2</v>
      </c>
    </row>
    <row r="3204" spans="2:16">
      <c r="B3204" s="68">
        <v>-2.7030000000000001E-3</v>
      </c>
      <c r="G3204" s="68">
        <v>0.100368</v>
      </c>
      <c r="J3204">
        <f t="shared" si="116"/>
        <v>9.6320000000000069E-3</v>
      </c>
      <c r="P3204">
        <f t="shared" si="117"/>
        <v>9.3033015228426413E-2</v>
      </c>
    </row>
    <row r="3205" spans="2:16">
      <c r="B3205" s="68">
        <v>-2.6450000000000002E-3</v>
      </c>
      <c r="G3205" s="68">
        <v>0.100346</v>
      </c>
      <c r="J3205">
        <f t="shared" si="116"/>
        <v>9.6540000000000011E-3</v>
      </c>
      <c r="P3205">
        <f t="shared" si="117"/>
        <v>9.3055015228426408E-2</v>
      </c>
    </row>
    <row r="3206" spans="2:16">
      <c r="B3206" s="68">
        <v>-2.5869999999999999E-3</v>
      </c>
      <c r="G3206" s="68">
        <v>0.100324</v>
      </c>
      <c r="J3206">
        <f t="shared" si="116"/>
        <v>9.6760000000000092E-3</v>
      </c>
      <c r="P3206">
        <f t="shared" si="117"/>
        <v>9.3077015228426416E-2</v>
      </c>
    </row>
    <row r="3207" spans="2:16">
      <c r="B3207" s="68">
        <v>-2.5300000000000001E-3</v>
      </c>
      <c r="G3207" s="68">
        <v>0.100301</v>
      </c>
      <c r="J3207">
        <f t="shared" si="116"/>
        <v>9.6990000000000045E-3</v>
      </c>
      <c r="P3207">
        <f t="shared" si="117"/>
        <v>9.3100015228426411E-2</v>
      </c>
    </row>
    <row r="3208" spans="2:16">
      <c r="B3208" s="68">
        <v>-2.4729999999999999E-3</v>
      </c>
      <c r="G3208" s="68">
        <v>0.10027800000000001</v>
      </c>
      <c r="J3208">
        <f t="shared" si="116"/>
        <v>9.7219999999999997E-3</v>
      </c>
      <c r="P3208">
        <f t="shared" si="117"/>
        <v>9.3123015228426406E-2</v>
      </c>
    </row>
    <row r="3209" spans="2:16">
      <c r="B3209" s="68">
        <v>-2.4160000000000002E-3</v>
      </c>
      <c r="G3209" s="68">
        <v>0.100254</v>
      </c>
      <c r="J3209">
        <f t="shared" si="116"/>
        <v>9.7460000000000099E-3</v>
      </c>
      <c r="P3209">
        <f t="shared" si="117"/>
        <v>9.3147015228426416E-2</v>
      </c>
    </row>
    <row r="3210" spans="2:16">
      <c r="B3210" s="68">
        <v>-2.3579999999999999E-3</v>
      </c>
      <c r="G3210" s="68">
        <v>0.10023</v>
      </c>
      <c r="J3210">
        <f t="shared" si="116"/>
        <v>9.7700000000000061E-3</v>
      </c>
      <c r="P3210">
        <f t="shared" si="117"/>
        <v>9.3171015228426413E-2</v>
      </c>
    </row>
    <row r="3211" spans="2:16">
      <c r="B3211" s="68">
        <v>-2.3010000000000001E-3</v>
      </c>
      <c r="G3211" s="68">
        <v>0.100205</v>
      </c>
      <c r="J3211">
        <f t="shared" si="116"/>
        <v>9.7950000000000034E-3</v>
      </c>
      <c r="P3211">
        <f t="shared" si="117"/>
        <v>9.319601522842641E-2</v>
      </c>
    </row>
    <row r="3212" spans="2:16">
      <c r="B3212" s="68">
        <v>-2.245E-3</v>
      </c>
      <c r="G3212" s="68">
        <v>0.10018000000000001</v>
      </c>
      <c r="J3212">
        <f t="shared" si="116"/>
        <v>9.8200000000000006E-3</v>
      </c>
      <c r="P3212">
        <f t="shared" si="117"/>
        <v>9.3221015228426407E-2</v>
      </c>
    </row>
    <row r="3213" spans="2:16">
      <c r="B3213" s="68">
        <v>-2.1879999999999998E-3</v>
      </c>
      <c r="G3213" s="68">
        <v>0.10015499999999999</v>
      </c>
      <c r="J3213">
        <f t="shared" si="116"/>
        <v>9.8450000000000117E-3</v>
      </c>
      <c r="P3213">
        <f t="shared" si="117"/>
        <v>9.3246015228426418E-2</v>
      </c>
    </row>
    <row r="3214" spans="2:16">
      <c r="B3214" s="68">
        <v>-2.1310000000000001E-3</v>
      </c>
      <c r="G3214" s="68">
        <v>0.100129</v>
      </c>
      <c r="J3214">
        <f t="shared" si="116"/>
        <v>9.87100000000001E-3</v>
      </c>
      <c r="P3214">
        <f t="shared" si="117"/>
        <v>9.3272015228426416E-2</v>
      </c>
    </row>
    <row r="3215" spans="2:16">
      <c r="B3215" s="68">
        <v>-2.075E-3</v>
      </c>
      <c r="G3215" s="68">
        <v>0.100103</v>
      </c>
      <c r="J3215">
        <f t="shared" si="116"/>
        <v>9.8970000000000082E-3</v>
      </c>
      <c r="P3215">
        <f t="shared" si="117"/>
        <v>9.3298015228426415E-2</v>
      </c>
    </row>
    <row r="3216" spans="2:16">
      <c r="B3216" s="68">
        <v>-2.0179999999999998E-3</v>
      </c>
      <c r="G3216" s="68">
        <v>0.100077</v>
      </c>
      <c r="J3216">
        <f t="shared" si="116"/>
        <v>9.9230000000000065E-3</v>
      </c>
      <c r="P3216">
        <f t="shared" si="117"/>
        <v>9.3324015228426413E-2</v>
      </c>
    </row>
    <row r="3217" spans="2:16">
      <c r="B3217" s="68">
        <v>-1.9620000000000002E-3</v>
      </c>
      <c r="G3217" s="68">
        <v>0.100051</v>
      </c>
      <c r="J3217">
        <f t="shared" ref="J3217:J3280" si="118">$J$458-G3217+$J$457</f>
        <v>9.9490000000000047E-3</v>
      </c>
      <c r="P3217">
        <f t="shared" si="117"/>
        <v>9.3350015228426411E-2</v>
      </c>
    </row>
    <row r="3218" spans="2:16">
      <c r="B3218" s="68">
        <v>-1.9059999999999999E-3</v>
      </c>
      <c r="G3218" s="68">
        <v>0.100025</v>
      </c>
      <c r="J3218">
        <f t="shared" si="118"/>
        <v>9.975000000000003E-3</v>
      </c>
      <c r="P3218">
        <f t="shared" ref="P3218:P3281" si="119">$P$458-G3218+$P$457</f>
        <v>9.3376015228426409E-2</v>
      </c>
    </row>
    <row r="3219" spans="2:16">
      <c r="B3219" s="68">
        <v>-1.8489999999999999E-3</v>
      </c>
      <c r="G3219" s="68">
        <v>9.9999000000000005E-2</v>
      </c>
      <c r="J3219">
        <f t="shared" si="118"/>
        <v>1.0001000000000001E-2</v>
      </c>
      <c r="P3219">
        <f t="shared" si="119"/>
        <v>9.3402015228426408E-2</v>
      </c>
    </row>
    <row r="3220" spans="2:16">
      <c r="B3220" s="68">
        <v>-1.7930000000000001E-3</v>
      </c>
      <c r="G3220" s="68">
        <v>9.9972000000000005E-2</v>
      </c>
      <c r="J3220">
        <f t="shared" si="118"/>
        <v>1.0028E-2</v>
      </c>
      <c r="P3220">
        <f t="shared" si="119"/>
        <v>9.3429015228426407E-2</v>
      </c>
    </row>
    <row r="3221" spans="2:16">
      <c r="B3221" s="68">
        <v>-1.737E-3</v>
      </c>
      <c r="G3221" s="68">
        <v>9.9945999999999993E-2</v>
      </c>
      <c r="J3221">
        <f t="shared" si="118"/>
        <v>1.0054000000000013E-2</v>
      </c>
      <c r="P3221">
        <f t="shared" si="119"/>
        <v>9.3455015228426419E-2</v>
      </c>
    </row>
    <row r="3222" spans="2:16">
      <c r="B3222" s="68">
        <v>-1.681E-3</v>
      </c>
      <c r="G3222" s="68">
        <v>9.9919999999999995E-2</v>
      </c>
      <c r="J3222">
        <f t="shared" si="118"/>
        <v>1.0080000000000011E-2</v>
      </c>
      <c r="P3222">
        <f t="shared" si="119"/>
        <v>9.3481015228426417E-2</v>
      </c>
    </row>
    <row r="3223" spans="2:16">
      <c r="B3223" s="68">
        <v>-1.6249999999999999E-3</v>
      </c>
      <c r="G3223" s="68">
        <v>9.9893999999999997E-2</v>
      </c>
      <c r="J3223">
        <f t="shared" si="118"/>
        <v>1.0106000000000009E-2</v>
      </c>
      <c r="P3223">
        <f t="shared" si="119"/>
        <v>9.3507015228426416E-2</v>
      </c>
    </row>
    <row r="3224" spans="2:16">
      <c r="B3224" s="68">
        <v>-1.57E-3</v>
      </c>
      <c r="G3224" s="68">
        <v>9.9867999999999998E-2</v>
      </c>
      <c r="J3224">
        <f t="shared" si="118"/>
        <v>1.0132000000000007E-2</v>
      </c>
      <c r="P3224">
        <f t="shared" si="119"/>
        <v>9.3533015228426414E-2</v>
      </c>
    </row>
    <row r="3225" spans="2:16">
      <c r="B3225" s="68">
        <v>-1.5139999999999999E-3</v>
      </c>
      <c r="G3225" s="68">
        <v>9.9843000000000001E-2</v>
      </c>
      <c r="J3225">
        <f t="shared" si="118"/>
        <v>1.0157000000000005E-2</v>
      </c>
      <c r="P3225">
        <f t="shared" si="119"/>
        <v>9.3558015228426411E-2</v>
      </c>
    </row>
    <row r="3226" spans="2:16">
      <c r="B3226" s="68">
        <v>-1.4580000000000001E-3</v>
      </c>
      <c r="G3226" s="68">
        <v>9.9818000000000004E-2</v>
      </c>
      <c r="J3226">
        <f t="shared" si="118"/>
        <v>1.0182000000000002E-2</v>
      </c>
      <c r="P3226">
        <f t="shared" si="119"/>
        <v>9.3583015228426408E-2</v>
      </c>
    </row>
    <row r="3227" spans="2:16">
      <c r="B3227" s="68">
        <v>-1.403E-3</v>
      </c>
      <c r="G3227" s="68">
        <v>9.9793000000000007E-2</v>
      </c>
      <c r="J3227">
        <f t="shared" si="118"/>
        <v>1.0206999999999999E-2</v>
      </c>
      <c r="P3227">
        <f t="shared" si="119"/>
        <v>9.3608015228426406E-2</v>
      </c>
    </row>
    <row r="3228" spans="2:16">
      <c r="B3228" s="68">
        <v>-1.3470000000000001E-3</v>
      </c>
      <c r="G3228" s="68">
        <v>9.9767999999999996E-2</v>
      </c>
      <c r="J3228">
        <f t="shared" si="118"/>
        <v>1.023200000000001E-2</v>
      </c>
      <c r="P3228">
        <f t="shared" si="119"/>
        <v>9.3633015228426417E-2</v>
      </c>
    </row>
    <row r="3229" spans="2:16">
      <c r="B3229" s="68">
        <v>-1.292E-3</v>
      </c>
      <c r="G3229" s="68">
        <v>9.9743999999999999E-2</v>
      </c>
      <c r="J3229">
        <f t="shared" si="118"/>
        <v>1.0256000000000006E-2</v>
      </c>
      <c r="P3229">
        <f t="shared" si="119"/>
        <v>9.3657015228426413E-2</v>
      </c>
    </row>
    <row r="3230" spans="2:16">
      <c r="B3230" s="68">
        <v>-1.2359999999999999E-3</v>
      </c>
      <c r="G3230" s="68">
        <v>9.9720000000000003E-2</v>
      </c>
      <c r="J3230">
        <f t="shared" si="118"/>
        <v>1.0280000000000003E-2</v>
      </c>
      <c r="P3230">
        <f t="shared" si="119"/>
        <v>9.3681015228426409E-2</v>
      </c>
    </row>
    <row r="3231" spans="2:16">
      <c r="B3231" s="68">
        <v>-1.181E-3</v>
      </c>
      <c r="G3231" s="68">
        <v>9.9696999999999994E-2</v>
      </c>
      <c r="J3231">
        <f t="shared" si="118"/>
        <v>1.0303000000000012E-2</v>
      </c>
      <c r="P3231">
        <f t="shared" si="119"/>
        <v>9.3704015228426418E-2</v>
      </c>
    </row>
    <row r="3232" spans="2:16">
      <c r="B3232" s="68">
        <v>-1.126E-3</v>
      </c>
      <c r="G3232" s="68">
        <v>9.9673999999999999E-2</v>
      </c>
      <c r="J3232">
        <f t="shared" si="118"/>
        <v>1.0326000000000007E-2</v>
      </c>
      <c r="P3232">
        <f t="shared" si="119"/>
        <v>9.3727015228426414E-2</v>
      </c>
    </row>
    <row r="3233" spans="2:16">
      <c r="B3233" s="68">
        <v>-1.07E-3</v>
      </c>
      <c r="G3233" s="68">
        <v>9.9652000000000004E-2</v>
      </c>
      <c r="J3233">
        <f t="shared" si="118"/>
        <v>1.0348000000000001E-2</v>
      </c>
      <c r="P3233">
        <f t="shared" si="119"/>
        <v>9.3749015228426408E-2</v>
      </c>
    </row>
    <row r="3234" spans="2:16">
      <c r="B3234" s="68">
        <v>-1.0150000000000001E-3</v>
      </c>
      <c r="G3234" s="68">
        <v>9.9629999999999996E-2</v>
      </c>
      <c r="J3234">
        <f t="shared" si="118"/>
        <v>1.0370000000000009E-2</v>
      </c>
      <c r="P3234">
        <f t="shared" si="119"/>
        <v>9.3771015228426416E-2</v>
      </c>
    </row>
    <row r="3235" spans="2:16">
      <c r="B3235" s="68">
        <v>-9.6000000000000002E-4</v>
      </c>
      <c r="G3235" s="68">
        <v>9.9609000000000003E-2</v>
      </c>
      <c r="J3235">
        <f t="shared" si="118"/>
        <v>1.0391000000000003E-2</v>
      </c>
      <c r="P3235">
        <f t="shared" si="119"/>
        <v>9.3792015228426409E-2</v>
      </c>
    </row>
    <row r="3236" spans="2:16">
      <c r="B3236" s="68">
        <v>-9.0499999999999999E-4</v>
      </c>
      <c r="G3236" s="68">
        <v>9.9588999999999997E-2</v>
      </c>
      <c r="J3236">
        <f t="shared" si="118"/>
        <v>1.0411000000000009E-2</v>
      </c>
      <c r="P3236">
        <f t="shared" si="119"/>
        <v>9.3812015228426415E-2</v>
      </c>
    </row>
    <row r="3237" spans="2:16">
      <c r="B3237" s="68">
        <v>-8.4999999999999995E-4</v>
      </c>
      <c r="G3237" s="68">
        <v>9.9569000000000005E-2</v>
      </c>
      <c r="J3237">
        <f t="shared" si="118"/>
        <v>1.0431000000000001E-2</v>
      </c>
      <c r="P3237">
        <f t="shared" si="119"/>
        <v>9.3832015228426408E-2</v>
      </c>
    </row>
    <row r="3238" spans="2:16">
      <c r="B3238" s="68">
        <v>-7.9500000000000003E-4</v>
      </c>
      <c r="G3238" s="68">
        <v>9.955E-2</v>
      </c>
      <c r="J3238">
        <f t="shared" si="118"/>
        <v>1.0450000000000006E-2</v>
      </c>
      <c r="P3238">
        <f t="shared" si="119"/>
        <v>9.3851015228426413E-2</v>
      </c>
    </row>
    <row r="3239" spans="2:16">
      <c r="B3239" s="68">
        <v>-7.3999999999999999E-4</v>
      </c>
      <c r="G3239" s="68">
        <v>9.9531999999999995E-2</v>
      </c>
      <c r="J3239">
        <f t="shared" si="118"/>
        <v>1.046800000000001E-2</v>
      </c>
      <c r="P3239">
        <f t="shared" si="119"/>
        <v>9.3869015228426417E-2</v>
      </c>
    </row>
    <row r="3240" spans="2:16">
      <c r="B3240" s="68">
        <v>-6.8499999999999995E-4</v>
      </c>
      <c r="G3240" s="68">
        <v>9.9515000000000006E-2</v>
      </c>
      <c r="J3240">
        <f t="shared" si="118"/>
        <v>1.0485E-2</v>
      </c>
      <c r="P3240">
        <f t="shared" si="119"/>
        <v>9.3886015228426406E-2</v>
      </c>
    </row>
    <row r="3241" spans="2:16">
      <c r="B3241" s="68">
        <v>-6.3000000000000003E-4</v>
      </c>
      <c r="G3241" s="68">
        <v>9.9498000000000003E-2</v>
      </c>
      <c r="J3241">
        <f t="shared" si="118"/>
        <v>1.0502000000000003E-2</v>
      </c>
      <c r="P3241">
        <f t="shared" si="119"/>
        <v>9.3903015228426409E-2</v>
      </c>
    </row>
    <row r="3242" spans="2:16">
      <c r="B3242" s="68">
        <v>-5.7499999999999999E-4</v>
      </c>
      <c r="G3242" s="68">
        <v>9.9483000000000002E-2</v>
      </c>
      <c r="J3242">
        <f t="shared" si="118"/>
        <v>1.0517000000000004E-2</v>
      </c>
      <c r="P3242">
        <f t="shared" si="119"/>
        <v>9.391801522842641E-2</v>
      </c>
    </row>
    <row r="3243" spans="2:16">
      <c r="B3243" s="68">
        <v>-5.1999999999999995E-4</v>
      </c>
      <c r="G3243" s="68">
        <v>9.9468000000000001E-2</v>
      </c>
      <c r="J3243">
        <f t="shared" si="118"/>
        <v>1.0532000000000005E-2</v>
      </c>
      <c r="P3243">
        <f t="shared" si="119"/>
        <v>9.3933015228426411E-2</v>
      </c>
    </row>
    <row r="3244" spans="2:16">
      <c r="B3244" s="68">
        <v>-4.6500000000000003E-4</v>
      </c>
      <c r="G3244" s="68">
        <v>9.9454000000000001E-2</v>
      </c>
      <c r="J3244">
        <f t="shared" si="118"/>
        <v>1.0546000000000005E-2</v>
      </c>
      <c r="P3244">
        <f t="shared" si="119"/>
        <v>9.3947015228426412E-2</v>
      </c>
    </row>
    <row r="3245" spans="2:16">
      <c r="B3245" s="68">
        <v>-4.1100000000000002E-4</v>
      </c>
      <c r="G3245" s="68">
        <v>9.9442000000000003E-2</v>
      </c>
      <c r="J3245">
        <f t="shared" si="118"/>
        <v>1.0558000000000003E-2</v>
      </c>
      <c r="P3245">
        <f t="shared" si="119"/>
        <v>9.395901522842641E-2</v>
      </c>
    </row>
    <row r="3246" spans="2:16">
      <c r="B3246" s="68">
        <v>-3.5599999999999998E-4</v>
      </c>
      <c r="G3246" s="68">
        <v>9.9430000000000004E-2</v>
      </c>
      <c r="J3246">
        <f t="shared" si="118"/>
        <v>1.0570000000000001E-2</v>
      </c>
      <c r="P3246">
        <f t="shared" si="119"/>
        <v>9.3971015228426408E-2</v>
      </c>
    </row>
    <row r="3247" spans="2:16">
      <c r="B3247" s="68">
        <v>-3.01E-4</v>
      </c>
      <c r="G3247" s="68">
        <v>9.9418999999999993E-2</v>
      </c>
      <c r="J3247">
        <f t="shared" si="118"/>
        <v>1.0581000000000012E-2</v>
      </c>
      <c r="P3247">
        <f t="shared" si="119"/>
        <v>9.3982015228426419E-2</v>
      </c>
    </row>
    <row r="3248" spans="2:16">
      <c r="B3248" s="68">
        <v>-2.4600000000000002E-4</v>
      </c>
      <c r="G3248" s="68">
        <v>9.9408999999999997E-2</v>
      </c>
      <c r="J3248">
        <f t="shared" si="118"/>
        <v>1.0591000000000008E-2</v>
      </c>
      <c r="P3248">
        <f t="shared" si="119"/>
        <v>9.3992015228426415E-2</v>
      </c>
    </row>
    <row r="3249" spans="2:16">
      <c r="B3249" s="68">
        <v>-1.92E-4</v>
      </c>
      <c r="G3249" s="68">
        <v>9.9400000000000002E-2</v>
      </c>
      <c r="J3249">
        <f t="shared" si="118"/>
        <v>1.0600000000000004E-2</v>
      </c>
      <c r="P3249">
        <f t="shared" si="119"/>
        <v>9.400101522842641E-2</v>
      </c>
    </row>
    <row r="3250" spans="2:16">
      <c r="B3250" s="68">
        <v>-1.37E-4</v>
      </c>
      <c r="G3250" s="68">
        <v>9.9391999999999994E-2</v>
      </c>
      <c r="J3250">
        <f t="shared" si="118"/>
        <v>1.0608000000000012E-2</v>
      </c>
      <c r="P3250">
        <f t="shared" si="119"/>
        <v>9.4009015228426418E-2</v>
      </c>
    </row>
    <row r="3251" spans="2:16">
      <c r="B3251" s="68">
        <v>-8.2000000000000001E-5</v>
      </c>
      <c r="G3251" s="68">
        <v>9.9386000000000002E-2</v>
      </c>
      <c r="J3251">
        <f t="shared" si="118"/>
        <v>1.0614000000000004E-2</v>
      </c>
      <c r="P3251">
        <f t="shared" si="119"/>
        <v>9.401501522842641E-2</v>
      </c>
    </row>
    <row r="3252" spans="2:16">
      <c r="B3252" s="68">
        <v>-2.6999999999999999E-5</v>
      </c>
      <c r="G3252" s="68">
        <v>9.9379999999999996E-2</v>
      </c>
      <c r="J3252">
        <f t="shared" si="118"/>
        <v>1.062000000000001E-2</v>
      </c>
      <c r="P3252">
        <f t="shared" si="119"/>
        <v>9.4021015228426416E-2</v>
      </c>
    </row>
    <row r="3253" spans="2:16">
      <c r="B3253" s="68">
        <v>2.6999999999999999E-5</v>
      </c>
      <c r="G3253" s="68">
        <v>9.9375000000000005E-2</v>
      </c>
      <c r="J3253">
        <f t="shared" si="118"/>
        <v>1.0625000000000001E-2</v>
      </c>
      <c r="P3253">
        <f t="shared" si="119"/>
        <v>9.4026015228426407E-2</v>
      </c>
    </row>
    <row r="3254" spans="2:16">
      <c r="B3254" s="68">
        <v>8.2000000000000001E-5</v>
      </c>
      <c r="G3254" s="68">
        <v>9.9372000000000002E-2</v>
      </c>
      <c r="J3254">
        <f t="shared" si="118"/>
        <v>1.0628000000000004E-2</v>
      </c>
      <c r="P3254">
        <f t="shared" si="119"/>
        <v>9.402901522842641E-2</v>
      </c>
    </row>
    <row r="3255" spans="2:16">
      <c r="B3255" s="68">
        <v>1.37E-4</v>
      </c>
      <c r="G3255" s="68">
        <v>9.9368999999999999E-2</v>
      </c>
      <c r="J3255">
        <f t="shared" si="118"/>
        <v>1.0631000000000007E-2</v>
      </c>
      <c r="P3255">
        <f t="shared" si="119"/>
        <v>9.4032015228426413E-2</v>
      </c>
    </row>
    <row r="3256" spans="2:16">
      <c r="B3256" s="68">
        <v>1.92E-4</v>
      </c>
      <c r="G3256" s="68">
        <v>9.9367999999999998E-2</v>
      </c>
      <c r="J3256">
        <f t="shared" si="118"/>
        <v>1.0632000000000008E-2</v>
      </c>
      <c r="P3256">
        <f t="shared" si="119"/>
        <v>9.4033015228426414E-2</v>
      </c>
    </row>
    <row r="3257" spans="2:16">
      <c r="B3257" s="68">
        <v>2.4600000000000002E-4</v>
      </c>
      <c r="G3257" s="68">
        <v>9.9367999999999998E-2</v>
      </c>
      <c r="J3257">
        <f t="shared" si="118"/>
        <v>1.0632000000000008E-2</v>
      </c>
      <c r="P3257">
        <f t="shared" si="119"/>
        <v>9.4033015228426414E-2</v>
      </c>
    </row>
    <row r="3258" spans="2:16">
      <c r="B3258" s="68">
        <v>3.01E-4</v>
      </c>
      <c r="G3258" s="68">
        <v>9.9367999999999998E-2</v>
      </c>
      <c r="J3258">
        <f t="shared" si="118"/>
        <v>1.0632000000000008E-2</v>
      </c>
      <c r="P3258">
        <f t="shared" si="119"/>
        <v>9.4033015228426414E-2</v>
      </c>
    </row>
    <row r="3259" spans="2:16">
      <c r="B3259" s="68">
        <v>3.5599999999999998E-4</v>
      </c>
      <c r="G3259" s="68">
        <v>9.937E-2</v>
      </c>
      <c r="J3259">
        <f t="shared" si="118"/>
        <v>1.0630000000000006E-2</v>
      </c>
      <c r="P3259">
        <f t="shared" si="119"/>
        <v>9.4031015228426412E-2</v>
      </c>
    </row>
    <row r="3260" spans="2:16">
      <c r="B3260" s="68">
        <v>4.1100000000000002E-4</v>
      </c>
      <c r="G3260" s="68">
        <v>9.9373000000000003E-2</v>
      </c>
      <c r="J3260">
        <f t="shared" si="118"/>
        <v>1.0627000000000003E-2</v>
      </c>
      <c r="P3260">
        <f t="shared" si="119"/>
        <v>9.4028015228426409E-2</v>
      </c>
    </row>
    <row r="3261" spans="2:16">
      <c r="B3261" s="68">
        <v>4.66E-4</v>
      </c>
      <c r="G3261" s="68">
        <v>9.9376999999999993E-2</v>
      </c>
      <c r="J3261">
        <f t="shared" si="118"/>
        <v>1.0623000000000013E-2</v>
      </c>
      <c r="P3261">
        <f t="shared" si="119"/>
        <v>9.4024015228426419E-2</v>
      </c>
    </row>
    <row r="3262" spans="2:16">
      <c r="B3262" s="68">
        <v>5.1999999999999995E-4</v>
      </c>
      <c r="G3262" s="68">
        <v>9.9382999999999999E-2</v>
      </c>
      <c r="J3262">
        <f t="shared" si="118"/>
        <v>1.0617000000000007E-2</v>
      </c>
      <c r="P3262">
        <f t="shared" si="119"/>
        <v>9.4018015228426413E-2</v>
      </c>
    </row>
    <row r="3263" spans="2:16">
      <c r="B3263" s="68">
        <v>5.7499999999999999E-4</v>
      </c>
      <c r="G3263" s="68">
        <v>9.9389000000000005E-2</v>
      </c>
      <c r="J3263">
        <f t="shared" si="118"/>
        <v>1.0611000000000001E-2</v>
      </c>
      <c r="P3263">
        <f t="shared" si="119"/>
        <v>9.4012015228426407E-2</v>
      </c>
    </row>
    <row r="3264" spans="2:16">
      <c r="B3264" s="68">
        <v>6.3000000000000003E-4</v>
      </c>
      <c r="G3264" s="68">
        <v>9.9395999999999998E-2</v>
      </c>
      <c r="J3264">
        <f t="shared" si="118"/>
        <v>1.0604000000000008E-2</v>
      </c>
      <c r="P3264">
        <f t="shared" si="119"/>
        <v>9.4005015228426414E-2</v>
      </c>
    </row>
    <row r="3265" spans="2:16">
      <c r="B3265" s="68">
        <v>6.8499999999999995E-4</v>
      </c>
      <c r="G3265" s="68">
        <v>9.9404000000000006E-2</v>
      </c>
      <c r="J3265">
        <f t="shared" si="118"/>
        <v>1.0596E-2</v>
      </c>
      <c r="P3265">
        <f t="shared" si="119"/>
        <v>9.3997015228426406E-2</v>
      </c>
    </row>
    <row r="3266" spans="2:16">
      <c r="B3266" s="68">
        <v>7.3999999999999999E-4</v>
      </c>
      <c r="G3266" s="68">
        <v>9.9414000000000002E-2</v>
      </c>
      <c r="J3266">
        <f t="shared" si="118"/>
        <v>1.0586000000000003E-2</v>
      </c>
      <c r="P3266">
        <f t="shared" si="119"/>
        <v>9.398701522842641E-2</v>
      </c>
    </row>
    <row r="3267" spans="2:16">
      <c r="B3267" s="68">
        <v>7.9500000000000003E-4</v>
      </c>
      <c r="G3267" s="68">
        <v>9.9423999999999998E-2</v>
      </c>
      <c r="J3267">
        <f t="shared" si="118"/>
        <v>1.0576000000000007E-2</v>
      </c>
      <c r="P3267">
        <f t="shared" si="119"/>
        <v>9.3977015228426414E-2</v>
      </c>
    </row>
    <row r="3268" spans="2:16">
      <c r="B3268" s="68">
        <v>8.4999999999999995E-4</v>
      </c>
      <c r="G3268" s="68">
        <v>9.9434999999999996E-2</v>
      </c>
      <c r="J3268">
        <f t="shared" si="118"/>
        <v>1.056500000000001E-2</v>
      </c>
      <c r="P3268">
        <f t="shared" si="119"/>
        <v>9.3966015228426417E-2</v>
      </c>
    </row>
    <row r="3269" spans="2:16">
      <c r="B3269" s="68">
        <v>9.0499999999999999E-4</v>
      </c>
      <c r="G3269" s="68">
        <v>9.9447999999999995E-2</v>
      </c>
      <c r="J3269">
        <f t="shared" si="118"/>
        <v>1.0552000000000011E-2</v>
      </c>
      <c r="P3269">
        <f t="shared" si="119"/>
        <v>9.3953015228426418E-2</v>
      </c>
    </row>
    <row r="3270" spans="2:16">
      <c r="B3270" s="68">
        <v>9.6000000000000002E-4</v>
      </c>
      <c r="G3270" s="68">
        <v>9.9460999999999994E-2</v>
      </c>
      <c r="J3270">
        <f t="shared" si="118"/>
        <v>1.0539000000000012E-2</v>
      </c>
      <c r="P3270">
        <f t="shared" si="119"/>
        <v>9.3940015228426418E-2</v>
      </c>
    </row>
    <row r="3271" spans="2:16">
      <c r="B3271" s="68">
        <v>1.0150000000000001E-3</v>
      </c>
      <c r="G3271" s="68">
        <v>9.9474999999999994E-2</v>
      </c>
      <c r="J3271">
        <f t="shared" si="118"/>
        <v>1.0525000000000012E-2</v>
      </c>
      <c r="P3271">
        <f t="shared" si="119"/>
        <v>9.3926015228426418E-2</v>
      </c>
    </row>
    <row r="3272" spans="2:16">
      <c r="B3272" s="68">
        <v>1.07E-3</v>
      </c>
      <c r="G3272" s="68">
        <v>9.9489999999999995E-2</v>
      </c>
      <c r="J3272">
        <f t="shared" si="118"/>
        <v>1.0510000000000011E-2</v>
      </c>
      <c r="P3272">
        <f t="shared" si="119"/>
        <v>9.3911015228426417E-2</v>
      </c>
    </row>
    <row r="3273" spans="2:16">
      <c r="B3273" s="68">
        <v>1.126E-3</v>
      </c>
      <c r="G3273" s="68">
        <v>9.9505999999999997E-2</v>
      </c>
      <c r="J3273">
        <f t="shared" si="118"/>
        <v>1.0494000000000009E-2</v>
      </c>
      <c r="P3273">
        <f t="shared" si="119"/>
        <v>9.3895015228426415E-2</v>
      </c>
    </row>
    <row r="3274" spans="2:16">
      <c r="B3274" s="68">
        <v>1.181E-3</v>
      </c>
      <c r="G3274" s="68">
        <v>9.9523E-2</v>
      </c>
      <c r="J3274">
        <f t="shared" si="118"/>
        <v>1.0477000000000005E-2</v>
      </c>
      <c r="P3274">
        <f t="shared" si="119"/>
        <v>9.3878015228426412E-2</v>
      </c>
    </row>
    <row r="3275" spans="2:16">
      <c r="B3275" s="68">
        <v>1.2359999999999999E-3</v>
      </c>
      <c r="G3275" s="68">
        <v>9.9541000000000004E-2</v>
      </c>
      <c r="J3275">
        <f t="shared" si="118"/>
        <v>1.0459000000000001E-2</v>
      </c>
      <c r="P3275">
        <f t="shared" si="119"/>
        <v>9.3860015228426408E-2</v>
      </c>
    </row>
    <row r="3276" spans="2:16">
      <c r="B3276" s="68">
        <v>1.292E-3</v>
      </c>
      <c r="G3276" s="68">
        <v>9.9558999999999995E-2</v>
      </c>
      <c r="J3276">
        <f t="shared" si="118"/>
        <v>1.0441000000000011E-2</v>
      </c>
      <c r="P3276">
        <f t="shared" si="119"/>
        <v>9.3842015228426418E-2</v>
      </c>
    </row>
    <row r="3277" spans="2:16">
      <c r="B3277" s="68">
        <v>1.3470000000000001E-3</v>
      </c>
      <c r="G3277" s="68">
        <v>9.9578E-2</v>
      </c>
      <c r="J3277">
        <f t="shared" si="118"/>
        <v>1.0422000000000006E-2</v>
      </c>
      <c r="P3277">
        <f t="shared" si="119"/>
        <v>9.3823015228426412E-2</v>
      </c>
    </row>
    <row r="3278" spans="2:16">
      <c r="B3278" s="68">
        <v>1.403E-3</v>
      </c>
      <c r="G3278" s="68">
        <v>9.9598000000000006E-2</v>
      </c>
      <c r="J3278">
        <f t="shared" si="118"/>
        <v>1.0402E-2</v>
      </c>
      <c r="P3278">
        <f t="shared" si="119"/>
        <v>9.3803015228426406E-2</v>
      </c>
    </row>
    <row r="3279" spans="2:16">
      <c r="B3279" s="68">
        <v>1.4580000000000001E-3</v>
      </c>
      <c r="G3279" s="68">
        <v>9.9618999999999999E-2</v>
      </c>
      <c r="J3279">
        <f t="shared" si="118"/>
        <v>1.0381000000000007E-2</v>
      </c>
      <c r="P3279">
        <f t="shared" si="119"/>
        <v>9.3782015228426413E-2</v>
      </c>
    </row>
    <row r="3280" spans="2:16">
      <c r="B3280" s="68">
        <v>1.5139999999999999E-3</v>
      </c>
      <c r="G3280" s="68">
        <v>9.9640000000000006E-2</v>
      </c>
      <c r="J3280">
        <f t="shared" si="118"/>
        <v>1.0359999999999999E-2</v>
      </c>
      <c r="P3280">
        <f t="shared" si="119"/>
        <v>9.3761015228426406E-2</v>
      </c>
    </row>
    <row r="3281" spans="2:16">
      <c r="B3281" s="68">
        <v>1.57E-3</v>
      </c>
      <c r="G3281" s="68">
        <v>9.9662000000000001E-2</v>
      </c>
      <c r="J3281">
        <f t="shared" ref="J3281:J3344" si="120">$J$458-G3281+$J$457</f>
        <v>1.0338000000000005E-2</v>
      </c>
      <c r="P3281">
        <f t="shared" si="119"/>
        <v>9.3739015228426412E-2</v>
      </c>
    </row>
    <row r="3282" spans="2:16">
      <c r="B3282" s="68">
        <v>1.6249999999999999E-3</v>
      </c>
      <c r="G3282" s="68">
        <v>9.9683999999999995E-2</v>
      </c>
      <c r="J3282">
        <f t="shared" si="120"/>
        <v>1.0316000000000011E-2</v>
      </c>
      <c r="P3282">
        <f t="shared" ref="P3282:P3345" si="121">$P$458-G3282+$P$457</f>
        <v>9.3717015228426417E-2</v>
      </c>
    </row>
    <row r="3283" spans="2:16">
      <c r="B3283" s="68">
        <v>1.681E-3</v>
      </c>
      <c r="G3283" s="68">
        <v>9.9707000000000004E-2</v>
      </c>
      <c r="J3283">
        <f t="shared" si="120"/>
        <v>1.0293000000000002E-2</v>
      </c>
      <c r="P3283">
        <f t="shared" si="121"/>
        <v>9.3694015228426408E-2</v>
      </c>
    </row>
    <row r="3284" spans="2:16">
      <c r="B3284" s="68">
        <v>1.737E-3</v>
      </c>
      <c r="G3284" s="68">
        <v>9.9731E-2</v>
      </c>
      <c r="J3284">
        <f t="shared" si="120"/>
        <v>1.0269000000000006E-2</v>
      </c>
      <c r="P3284">
        <f t="shared" si="121"/>
        <v>9.3670015228426412E-2</v>
      </c>
    </row>
    <row r="3285" spans="2:16">
      <c r="B3285" s="68">
        <v>1.7930000000000001E-3</v>
      </c>
      <c r="G3285" s="68">
        <v>9.9754999999999996E-2</v>
      </c>
      <c r="J3285">
        <f t="shared" si="120"/>
        <v>1.0245000000000009E-2</v>
      </c>
      <c r="P3285">
        <f t="shared" si="121"/>
        <v>9.3646015228426416E-2</v>
      </c>
    </row>
    <row r="3286" spans="2:16">
      <c r="B3286" s="68">
        <v>1.8489999999999999E-3</v>
      </c>
      <c r="G3286" s="68">
        <v>9.9779000000000007E-2</v>
      </c>
      <c r="J3286">
        <f t="shared" si="120"/>
        <v>1.0220999999999999E-2</v>
      </c>
      <c r="P3286">
        <f t="shared" si="121"/>
        <v>9.3622015228426406E-2</v>
      </c>
    </row>
    <row r="3287" spans="2:16">
      <c r="B3287" s="68">
        <v>1.9059999999999999E-3</v>
      </c>
      <c r="G3287" s="68">
        <v>9.9804000000000004E-2</v>
      </c>
      <c r="J3287">
        <f t="shared" si="120"/>
        <v>1.0196000000000002E-2</v>
      </c>
      <c r="P3287">
        <f t="shared" si="121"/>
        <v>9.3597015228426408E-2</v>
      </c>
    </row>
    <row r="3288" spans="2:16">
      <c r="B3288" s="68">
        <v>1.9620000000000002E-3</v>
      </c>
      <c r="G3288" s="68">
        <v>9.9829000000000001E-2</v>
      </c>
      <c r="J3288">
        <f t="shared" si="120"/>
        <v>1.0171000000000005E-2</v>
      </c>
      <c r="P3288">
        <f t="shared" si="121"/>
        <v>9.3572015228426411E-2</v>
      </c>
    </row>
    <row r="3289" spans="2:16">
      <c r="B3289" s="68">
        <v>2.0179999999999998E-3</v>
      </c>
      <c r="G3289" s="68">
        <v>9.9854999999999999E-2</v>
      </c>
      <c r="J3289">
        <f t="shared" si="120"/>
        <v>1.0145000000000006E-2</v>
      </c>
      <c r="P3289">
        <f t="shared" si="121"/>
        <v>9.3546015228426413E-2</v>
      </c>
    </row>
    <row r="3290" spans="2:16">
      <c r="B3290" s="68">
        <v>2.075E-3</v>
      </c>
      <c r="G3290" s="68">
        <v>9.9879999999999997E-2</v>
      </c>
      <c r="J3290">
        <f t="shared" si="120"/>
        <v>1.0120000000000009E-2</v>
      </c>
      <c r="P3290">
        <f t="shared" si="121"/>
        <v>9.3521015228426416E-2</v>
      </c>
    </row>
    <row r="3291" spans="2:16">
      <c r="B3291" s="68">
        <v>2.1310000000000001E-3</v>
      </c>
      <c r="G3291" s="68">
        <v>9.9905999999999995E-2</v>
      </c>
      <c r="J3291">
        <f t="shared" si="120"/>
        <v>1.0094000000000011E-2</v>
      </c>
      <c r="P3291">
        <f t="shared" si="121"/>
        <v>9.3495015228426417E-2</v>
      </c>
    </row>
    <row r="3292" spans="2:16">
      <c r="B3292" s="68">
        <v>2.1879999999999998E-3</v>
      </c>
      <c r="G3292" s="68">
        <v>9.9932000000000007E-2</v>
      </c>
      <c r="J3292">
        <f t="shared" si="120"/>
        <v>1.0067999999999999E-2</v>
      </c>
      <c r="P3292">
        <f t="shared" si="121"/>
        <v>9.3469015228426405E-2</v>
      </c>
    </row>
    <row r="3293" spans="2:16">
      <c r="B3293" s="68">
        <v>2.245E-3</v>
      </c>
      <c r="G3293" s="68">
        <v>9.9958000000000005E-2</v>
      </c>
      <c r="J3293">
        <f t="shared" si="120"/>
        <v>1.0042000000000001E-2</v>
      </c>
      <c r="P3293">
        <f t="shared" si="121"/>
        <v>9.3443015228426407E-2</v>
      </c>
    </row>
    <row r="3294" spans="2:16">
      <c r="B3294" s="68">
        <v>2.3019999999999998E-3</v>
      </c>
      <c r="G3294" s="68">
        <v>9.9985000000000004E-2</v>
      </c>
      <c r="J3294">
        <f t="shared" si="120"/>
        <v>1.0015000000000001E-2</v>
      </c>
      <c r="P3294">
        <f t="shared" si="121"/>
        <v>9.3416015228426408E-2</v>
      </c>
    </row>
    <row r="3295" spans="2:16">
      <c r="B3295" s="68">
        <v>2.359E-3</v>
      </c>
      <c r="G3295" s="68">
        <v>0.100011</v>
      </c>
      <c r="J3295">
        <f t="shared" si="120"/>
        <v>9.9890000000000031E-3</v>
      </c>
      <c r="P3295">
        <f t="shared" si="121"/>
        <v>9.339001522842641E-2</v>
      </c>
    </row>
    <row r="3296" spans="2:16">
      <c r="B3296" s="68">
        <v>2.4160000000000002E-3</v>
      </c>
      <c r="G3296" s="68">
        <v>0.100037</v>
      </c>
      <c r="J3296">
        <f t="shared" si="120"/>
        <v>9.9630000000000048E-3</v>
      </c>
      <c r="P3296">
        <f t="shared" si="121"/>
        <v>9.3364015228426411E-2</v>
      </c>
    </row>
    <row r="3297" spans="2:16">
      <c r="B3297" s="68">
        <v>2.4729999999999999E-3</v>
      </c>
      <c r="G3297" s="68">
        <v>0.100063</v>
      </c>
      <c r="J3297">
        <f t="shared" si="120"/>
        <v>9.9370000000000066E-3</v>
      </c>
      <c r="P3297">
        <f t="shared" si="121"/>
        <v>9.3338015228426413E-2</v>
      </c>
    </row>
    <row r="3298" spans="2:16">
      <c r="B3298" s="68">
        <v>2.5300000000000001E-3</v>
      </c>
      <c r="G3298" s="68">
        <v>0.100089</v>
      </c>
      <c r="J3298">
        <f t="shared" si="120"/>
        <v>9.9110000000000083E-3</v>
      </c>
      <c r="P3298">
        <f t="shared" si="121"/>
        <v>9.3312015228426415E-2</v>
      </c>
    </row>
    <row r="3299" spans="2:16">
      <c r="B3299" s="68">
        <v>2.588E-3</v>
      </c>
      <c r="G3299" s="68">
        <v>0.100115</v>
      </c>
      <c r="J3299">
        <f t="shared" si="120"/>
        <v>9.8850000000000101E-3</v>
      </c>
      <c r="P3299">
        <f t="shared" si="121"/>
        <v>9.3286015228426417E-2</v>
      </c>
    </row>
    <row r="3300" spans="2:16">
      <c r="B3300" s="68">
        <v>2.6450000000000002E-3</v>
      </c>
      <c r="G3300" s="68">
        <v>0.10014099999999999</v>
      </c>
      <c r="J3300">
        <f t="shared" si="120"/>
        <v>9.8590000000000119E-3</v>
      </c>
      <c r="P3300">
        <f t="shared" si="121"/>
        <v>9.3260015228426418E-2</v>
      </c>
    </row>
    <row r="3301" spans="2:16">
      <c r="B3301" s="68">
        <v>2.7030000000000001E-3</v>
      </c>
      <c r="G3301" s="68">
        <v>0.10016600000000001</v>
      </c>
      <c r="J3301">
        <f t="shared" si="120"/>
        <v>9.8340000000000007E-3</v>
      </c>
      <c r="P3301">
        <f t="shared" si="121"/>
        <v>9.3235015228426407E-2</v>
      </c>
    </row>
    <row r="3302" spans="2:16">
      <c r="B3302" s="68">
        <v>2.761E-3</v>
      </c>
      <c r="G3302" s="68">
        <v>0.100192</v>
      </c>
      <c r="J3302">
        <f t="shared" si="120"/>
        <v>9.8080000000000025E-3</v>
      </c>
      <c r="P3302">
        <f t="shared" si="121"/>
        <v>9.3209015228426409E-2</v>
      </c>
    </row>
    <row r="3303" spans="2:16">
      <c r="B3303" s="68">
        <v>2.8180000000000002E-3</v>
      </c>
      <c r="G3303" s="68">
        <v>0.100216</v>
      </c>
      <c r="J3303">
        <f t="shared" si="120"/>
        <v>9.7840000000000062E-3</v>
      </c>
      <c r="P3303">
        <f t="shared" si="121"/>
        <v>9.3185015228426413E-2</v>
      </c>
    </row>
    <row r="3304" spans="2:16">
      <c r="B3304" s="68">
        <v>2.8760000000000001E-3</v>
      </c>
      <c r="G3304" s="68">
        <v>0.100241</v>
      </c>
      <c r="J3304">
        <f t="shared" si="120"/>
        <v>9.759000000000009E-3</v>
      </c>
      <c r="P3304">
        <f t="shared" si="121"/>
        <v>9.3160015228426415E-2</v>
      </c>
    </row>
    <row r="3305" spans="2:16">
      <c r="B3305" s="68">
        <v>2.9350000000000001E-3</v>
      </c>
      <c r="G3305" s="68">
        <v>0.10026500000000001</v>
      </c>
      <c r="J3305">
        <f t="shared" si="120"/>
        <v>9.7349999999999989E-3</v>
      </c>
      <c r="P3305">
        <f t="shared" si="121"/>
        <v>9.3136015228426405E-2</v>
      </c>
    </row>
    <row r="3306" spans="2:16">
      <c r="B3306" s="68">
        <v>2.993E-3</v>
      </c>
      <c r="G3306" s="68">
        <v>0.100289</v>
      </c>
      <c r="J3306">
        <f t="shared" si="120"/>
        <v>9.7110000000000026E-3</v>
      </c>
      <c r="P3306">
        <f t="shared" si="121"/>
        <v>9.3112015228426409E-2</v>
      </c>
    </row>
    <row r="3307" spans="2:16">
      <c r="B3307" s="68">
        <v>3.0509999999999999E-3</v>
      </c>
      <c r="G3307" s="68">
        <v>0.100312</v>
      </c>
      <c r="J3307">
        <f t="shared" si="120"/>
        <v>9.6880000000000074E-3</v>
      </c>
      <c r="P3307">
        <f t="shared" si="121"/>
        <v>9.3089015228426414E-2</v>
      </c>
    </row>
    <row r="3308" spans="2:16">
      <c r="B3308" s="68">
        <v>3.1099999999999999E-3</v>
      </c>
      <c r="G3308" s="68">
        <v>0.10033400000000001</v>
      </c>
      <c r="J3308">
        <f t="shared" si="120"/>
        <v>9.6659999999999992E-3</v>
      </c>
      <c r="P3308">
        <f t="shared" si="121"/>
        <v>9.3067015228426406E-2</v>
      </c>
    </row>
    <row r="3309" spans="2:16">
      <c r="B3309" s="68">
        <v>3.1689999999999999E-3</v>
      </c>
      <c r="G3309" s="68">
        <v>0.100356</v>
      </c>
      <c r="J3309">
        <f t="shared" si="120"/>
        <v>9.644000000000005E-3</v>
      </c>
      <c r="P3309">
        <f t="shared" si="121"/>
        <v>9.3045015228426411E-2</v>
      </c>
    </row>
    <row r="3310" spans="2:16">
      <c r="B3310" s="68">
        <v>3.2269999999999998E-3</v>
      </c>
      <c r="G3310" s="68">
        <v>0.100378</v>
      </c>
      <c r="J3310">
        <f t="shared" si="120"/>
        <v>9.6220000000000108E-3</v>
      </c>
      <c r="P3310">
        <f t="shared" si="121"/>
        <v>9.3023015228426417E-2</v>
      </c>
    </row>
    <row r="3311" spans="2:16">
      <c r="B3311" s="68">
        <v>3.2859999999999999E-3</v>
      </c>
      <c r="G3311" s="68">
        <v>0.100398</v>
      </c>
      <c r="J3311">
        <f t="shared" si="120"/>
        <v>9.6020000000000046E-3</v>
      </c>
      <c r="P3311">
        <f t="shared" si="121"/>
        <v>9.3003015228426411E-2</v>
      </c>
    </row>
    <row r="3312" spans="2:16">
      <c r="B3312" s="68">
        <v>3.346E-3</v>
      </c>
      <c r="G3312" s="68">
        <v>0.10041899999999999</v>
      </c>
      <c r="J3312">
        <f t="shared" si="120"/>
        <v>9.5810000000000114E-3</v>
      </c>
      <c r="P3312">
        <f t="shared" si="121"/>
        <v>9.2982015228426418E-2</v>
      </c>
    </row>
    <row r="3313" spans="2:16">
      <c r="B3313" s="68">
        <v>3.405E-3</v>
      </c>
      <c r="G3313" s="68">
        <v>0.100438</v>
      </c>
      <c r="J3313">
        <f t="shared" si="120"/>
        <v>9.5620000000000063E-3</v>
      </c>
      <c r="P3313">
        <f t="shared" si="121"/>
        <v>9.2963015228426413E-2</v>
      </c>
    </row>
    <row r="3314" spans="2:16">
      <c r="B3314" s="68">
        <v>3.4640000000000001E-3</v>
      </c>
      <c r="G3314" s="68">
        <v>0.100457</v>
      </c>
      <c r="J3314">
        <f t="shared" si="120"/>
        <v>9.5430000000000011E-3</v>
      </c>
      <c r="P3314">
        <f t="shared" si="121"/>
        <v>9.2944015228426408E-2</v>
      </c>
    </row>
    <row r="3315" spans="2:16">
      <c r="B3315" s="68">
        <v>3.5239999999999998E-3</v>
      </c>
      <c r="G3315" s="68">
        <v>0.10047399999999999</v>
      </c>
      <c r="J3315">
        <f t="shared" si="120"/>
        <v>9.5260000000000119E-3</v>
      </c>
      <c r="P3315">
        <f t="shared" si="121"/>
        <v>9.2927015228426418E-2</v>
      </c>
    </row>
    <row r="3316" spans="2:16">
      <c r="B3316" s="68">
        <v>3.5839999999999999E-3</v>
      </c>
      <c r="G3316" s="68">
        <v>0.100491</v>
      </c>
      <c r="J3316">
        <f t="shared" si="120"/>
        <v>9.5090000000000088E-3</v>
      </c>
      <c r="P3316">
        <f t="shared" si="121"/>
        <v>9.2910015228426415E-2</v>
      </c>
    </row>
    <row r="3317" spans="2:16">
      <c r="B3317" s="68">
        <v>3.6440000000000001E-3</v>
      </c>
      <c r="G3317" s="68">
        <v>0.100508</v>
      </c>
      <c r="J3317">
        <f t="shared" si="120"/>
        <v>9.4920000000000056E-3</v>
      </c>
      <c r="P3317">
        <f t="shared" si="121"/>
        <v>9.2893015228426412E-2</v>
      </c>
    </row>
    <row r="3318" spans="2:16">
      <c r="B3318" s="68">
        <v>3.7039999999999998E-3</v>
      </c>
      <c r="G3318" s="68">
        <v>0.100523</v>
      </c>
      <c r="J3318">
        <f t="shared" si="120"/>
        <v>9.4770000000000045E-3</v>
      </c>
      <c r="P3318">
        <f t="shared" si="121"/>
        <v>9.2878015228426411E-2</v>
      </c>
    </row>
    <row r="3319" spans="2:16">
      <c r="B3319" s="68">
        <v>3.764E-3</v>
      </c>
      <c r="G3319" s="68">
        <v>0.100537</v>
      </c>
      <c r="J3319">
        <f t="shared" si="120"/>
        <v>9.4630000000000044E-3</v>
      </c>
      <c r="P3319">
        <f t="shared" si="121"/>
        <v>9.2864015228426411E-2</v>
      </c>
    </row>
    <row r="3320" spans="2:16">
      <c r="B3320" s="68">
        <v>3.8240000000000001E-3</v>
      </c>
      <c r="G3320" s="68">
        <v>0.100551</v>
      </c>
      <c r="J3320">
        <f t="shared" si="120"/>
        <v>9.4490000000000043E-3</v>
      </c>
      <c r="P3320">
        <f t="shared" si="121"/>
        <v>9.2850015228426411E-2</v>
      </c>
    </row>
    <row r="3321" spans="2:16">
      <c r="B3321" s="68">
        <v>3.885E-3</v>
      </c>
      <c r="G3321" s="68">
        <v>0.100564</v>
      </c>
      <c r="J3321">
        <f t="shared" si="120"/>
        <v>9.4360000000000051E-3</v>
      </c>
      <c r="P3321">
        <f t="shared" si="121"/>
        <v>9.2837015228426412E-2</v>
      </c>
    </row>
    <row r="3322" spans="2:16">
      <c r="B3322" s="68">
        <v>3.9459999999999999E-3</v>
      </c>
      <c r="G3322" s="68">
        <v>0.100575</v>
      </c>
      <c r="J3322">
        <f t="shared" si="120"/>
        <v>9.425000000000008E-3</v>
      </c>
      <c r="P3322">
        <f t="shared" si="121"/>
        <v>9.2826015228426415E-2</v>
      </c>
    </row>
    <row r="3323" spans="2:16">
      <c r="B3323" s="68">
        <v>4.0070000000000001E-3</v>
      </c>
      <c r="G3323" s="68">
        <v>0.10058599999999999</v>
      </c>
      <c r="J3323">
        <f t="shared" si="120"/>
        <v>9.4140000000000109E-3</v>
      </c>
      <c r="P3323">
        <f t="shared" si="121"/>
        <v>9.2815015228426417E-2</v>
      </c>
    </row>
    <row r="3324" spans="2:16">
      <c r="B3324" s="68">
        <v>4.0679999999999996E-3</v>
      </c>
      <c r="G3324" s="68">
        <v>0.100595</v>
      </c>
      <c r="J3324">
        <f t="shared" si="120"/>
        <v>9.4050000000000019E-3</v>
      </c>
      <c r="P3324">
        <f t="shared" si="121"/>
        <v>9.2806015228426408E-2</v>
      </c>
    </row>
    <row r="3325" spans="2:16">
      <c r="B3325" s="68">
        <v>4.1289999999999999E-3</v>
      </c>
      <c r="G3325" s="68">
        <v>0.100604</v>
      </c>
      <c r="J3325">
        <f t="shared" si="120"/>
        <v>9.3960000000000068E-3</v>
      </c>
      <c r="P3325">
        <f t="shared" si="121"/>
        <v>9.2797015228426413E-2</v>
      </c>
    </row>
    <row r="3326" spans="2:16">
      <c r="B3326" s="68">
        <v>4.1910000000000003E-3</v>
      </c>
      <c r="G3326" s="68">
        <v>0.10061199999999999</v>
      </c>
      <c r="J3326">
        <f t="shared" si="120"/>
        <v>9.3880000000000127E-3</v>
      </c>
      <c r="P3326">
        <f t="shared" si="121"/>
        <v>9.2789015228426419E-2</v>
      </c>
    </row>
    <row r="3327" spans="2:16">
      <c r="B3327" s="68">
        <v>4.2519999999999997E-3</v>
      </c>
      <c r="G3327" s="68">
        <v>0.100618</v>
      </c>
      <c r="J3327">
        <f t="shared" si="120"/>
        <v>9.3820000000000067E-3</v>
      </c>
      <c r="P3327">
        <f t="shared" si="121"/>
        <v>9.2783015228426413E-2</v>
      </c>
    </row>
    <row r="3328" spans="2:16">
      <c r="B3328" s="68">
        <v>4.3140000000000001E-3</v>
      </c>
      <c r="G3328" s="68">
        <v>0.10062400000000001</v>
      </c>
      <c r="J3328">
        <f t="shared" si="120"/>
        <v>9.3760000000000007E-3</v>
      </c>
      <c r="P3328">
        <f t="shared" si="121"/>
        <v>9.2777015228426407E-2</v>
      </c>
    </row>
    <row r="3329" spans="2:16">
      <c r="B3329" s="68">
        <v>4.3759999999999997E-3</v>
      </c>
      <c r="G3329" s="68">
        <v>0.100628</v>
      </c>
      <c r="J3329">
        <f t="shared" si="120"/>
        <v>9.3720000000000105E-3</v>
      </c>
      <c r="P3329">
        <f t="shared" si="121"/>
        <v>9.2773015228426417E-2</v>
      </c>
    </row>
    <row r="3330" spans="2:16">
      <c r="B3330" s="68">
        <v>4.4390000000000002E-3</v>
      </c>
      <c r="G3330" s="68">
        <v>0.100632</v>
      </c>
      <c r="J3330">
        <f t="shared" si="120"/>
        <v>9.3680000000000065E-3</v>
      </c>
      <c r="P3330">
        <f t="shared" si="121"/>
        <v>9.2769015228426413E-2</v>
      </c>
    </row>
    <row r="3331" spans="2:16">
      <c r="B3331" s="68">
        <v>4.5009999999999998E-3</v>
      </c>
      <c r="G3331" s="68">
        <v>0.100634</v>
      </c>
      <c r="J3331">
        <f t="shared" si="120"/>
        <v>9.3660000000000045E-3</v>
      </c>
      <c r="P3331">
        <f t="shared" si="121"/>
        <v>9.2767015228426411E-2</v>
      </c>
    </row>
    <row r="3332" spans="2:16">
      <c r="B3332" s="68">
        <v>4.5640000000000003E-3</v>
      </c>
      <c r="G3332" s="68">
        <v>0.100635</v>
      </c>
      <c r="J3332">
        <f t="shared" si="120"/>
        <v>9.3650000000000035E-3</v>
      </c>
      <c r="P3332">
        <f t="shared" si="121"/>
        <v>9.276601522842641E-2</v>
      </c>
    </row>
    <row r="3333" spans="2:16">
      <c r="B3333" s="68">
        <v>4.627E-3</v>
      </c>
      <c r="G3333" s="68">
        <v>0.100635</v>
      </c>
      <c r="J3333">
        <f t="shared" si="120"/>
        <v>9.3650000000000035E-3</v>
      </c>
      <c r="P3333">
        <f t="shared" si="121"/>
        <v>9.276601522842641E-2</v>
      </c>
    </row>
    <row r="3334" spans="2:16">
      <c r="B3334" s="68">
        <v>4.6899999999999997E-3</v>
      </c>
      <c r="G3334" s="68">
        <v>0.100635</v>
      </c>
      <c r="J3334">
        <f t="shared" si="120"/>
        <v>9.3650000000000035E-3</v>
      </c>
      <c r="P3334">
        <f t="shared" si="121"/>
        <v>9.276601522842641E-2</v>
      </c>
    </row>
    <row r="3335" spans="2:16">
      <c r="B3335" s="68">
        <v>4.7530000000000003E-3</v>
      </c>
      <c r="G3335" s="68">
        <v>0.100633</v>
      </c>
      <c r="J3335">
        <f t="shared" si="120"/>
        <v>9.3670000000000055E-3</v>
      </c>
      <c r="P3335">
        <f t="shared" si="121"/>
        <v>9.2768015228426412E-2</v>
      </c>
    </row>
    <row r="3336" spans="2:16">
      <c r="B3336" s="68">
        <v>4.8170000000000001E-3</v>
      </c>
      <c r="G3336" s="68">
        <v>0.10063</v>
      </c>
      <c r="J3336">
        <f t="shared" si="120"/>
        <v>9.3700000000000085E-3</v>
      </c>
      <c r="P3336">
        <f t="shared" si="121"/>
        <v>9.2771015228426415E-2</v>
      </c>
    </row>
    <row r="3337" spans="2:16">
      <c r="B3337" s="68">
        <v>4.8799999999999998E-3</v>
      </c>
      <c r="G3337" s="68">
        <v>0.10062500000000001</v>
      </c>
      <c r="J3337">
        <f t="shared" si="120"/>
        <v>9.3749999999999997E-3</v>
      </c>
      <c r="P3337">
        <f t="shared" si="121"/>
        <v>9.2776015228426406E-2</v>
      </c>
    </row>
    <row r="3338" spans="2:16">
      <c r="B3338" s="68">
        <v>4.9439999999999996E-3</v>
      </c>
      <c r="G3338" s="68">
        <v>0.10062</v>
      </c>
      <c r="J3338">
        <f t="shared" si="120"/>
        <v>9.3800000000000047E-3</v>
      </c>
      <c r="P3338">
        <f t="shared" si="121"/>
        <v>9.2781015228426411E-2</v>
      </c>
    </row>
    <row r="3339" spans="2:16">
      <c r="B3339" s="68">
        <v>5.0080000000000003E-3</v>
      </c>
      <c r="G3339" s="68">
        <v>0.100614</v>
      </c>
      <c r="J3339">
        <f t="shared" si="120"/>
        <v>9.3860000000000107E-3</v>
      </c>
      <c r="P3339">
        <f t="shared" si="121"/>
        <v>9.2787015228426417E-2</v>
      </c>
    </row>
    <row r="3340" spans="2:16">
      <c r="B3340" s="68">
        <v>5.0730000000000003E-3</v>
      </c>
      <c r="G3340" s="68">
        <v>0.100607</v>
      </c>
      <c r="J3340">
        <f t="shared" si="120"/>
        <v>9.3930000000000038E-3</v>
      </c>
      <c r="P3340">
        <f t="shared" si="121"/>
        <v>9.279401522842641E-2</v>
      </c>
    </row>
    <row r="3341" spans="2:16">
      <c r="B3341" s="68">
        <v>5.1370000000000001E-3</v>
      </c>
      <c r="G3341" s="68">
        <v>0.10059899999999999</v>
      </c>
      <c r="J3341">
        <f t="shared" si="120"/>
        <v>9.4010000000000118E-3</v>
      </c>
      <c r="P3341">
        <f t="shared" si="121"/>
        <v>9.2802015228426418E-2</v>
      </c>
    </row>
    <row r="3342" spans="2:16">
      <c r="B3342" s="68">
        <v>5.202E-3</v>
      </c>
      <c r="G3342" s="68">
        <v>0.100589</v>
      </c>
      <c r="J3342">
        <f t="shared" si="120"/>
        <v>9.4110000000000079E-3</v>
      </c>
      <c r="P3342">
        <f t="shared" si="121"/>
        <v>9.2812015228426414E-2</v>
      </c>
    </row>
    <row r="3343" spans="2:16">
      <c r="B3343" s="68">
        <v>5.267E-3</v>
      </c>
      <c r="G3343" s="68">
        <v>0.100579</v>
      </c>
      <c r="J3343">
        <f t="shared" si="120"/>
        <v>9.421000000000004E-3</v>
      </c>
      <c r="P3343">
        <f t="shared" si="121"/>
        <v>9.2822015228426411E-2</v>
      </c>
    </row>
    <row r="3344" spans="2:16">
      <c r="B3344" s="68">
        <v>5.3330000000000001E-3</v>
      </c>
      <c r="G3344" s="68">
        <v>0.100568</v>
      </c>
      <c r="J3344">
        <f t="shared" si="120"/>
        <v>9.4320000000000011E-3</v>
      </c>
      <c r="P3344">
        <f t="shared" si="121"/>
        <v>9.2833015228426408E-2</v>
      </c>
    </row>
    <row r="3345" spans="2:16">
      <c r="B3345" s="68">
        <v>5.398E-3</v>
      </c>
      <c r="G3345" s="68">
        <v>0.10055600000000001</v>
      </c>
      <c r="J3345">
        <f t="shared" ref="J3345:J3408" si="122">$J$458-G3345+$J$457</f>
        <v>9.4439999999999993E-3</v>
      </c>
      <c r="P3345">
        <f t="shared" si="121"/>
        <v>9.2845015228426406E-2</v>
      </c>
    </row>
    <row r="3346" spans="2:16">
      <c r="B3346" s="68">
        <v>5.4640000000000001E-3</v>
      </c>
      <c r="G3346" s="68">
        <v>0.10054299999999999</v>
      </c>
      <c r="J3346">
        <f t="shared" si="122"/>
        <v>9.4570000000000123E-3</v>
      </c>
      <c r="P3346">
        <f t="shared" ref="P3346:P3409" si="123">$P$458-G3346+$P$457</f>
        <v>9.2858015228426419E-2</v>
      </c>
    </row>
    <row r="3347" spans="2:16">
      <c r="B3347" s="68">
        <v>5.5300000000000002E-3</v>
      </c>
      <c r="G3347" s="68">
        <v>0.10052899999999999</v>
      </c>
      <c r="J3347">
        <f t="shared" si="122"/>
        <v>9.4710000000000124E-3</v>
      </c>
      <c r="P3347">
        <f t="shared" si="123"/>
        <v>9.2872015228426419E-2</v>
      </c>
    </row>
    <row r="3348" spans="2:16">
      <c r="B3348" s="68">
        <v>5.5960000000000003E-3</v>
      </c>
      <c r="G3348" s="68">
        <v>0.10051400000000001</v>
      </c>
      <c r="J3348">
        <f t="shared" si="122"/>
        <v>9.4859999999999996E-3</v>
      </c>
      <c r="P3348">
        <f t="shared" si="123"/>
        <v>9.2887015228426406E-2</v>
      </c>
    </row>
    <row r="3349" spans="2:16">
      <c r="B3349" s="68">
        <v>5.6629999999999996E-3</v>
      </c>
      <c r="G3349" s="68">
        <v>0.100498</v>
      </c>
      <c r="J3349">
        <f t="shared" si="122"/>
        <v>9.5020000000000018E-3</v>
      </c>
      <c r="P3349">
        <f t="shared" si="123"/>
        <v>9.2903015228426408E-2</v>
      </c>
    </row>
    <row r="3350" spans="2:16">
      <c r="B3350" s="68">
        <v>5.7289999999999997E-3</v>
      </c>
      <c r="G3350" s="68">
        <v>0.100481</v>
      </c>
      <c r="J3350">
        <f t="shared" si="122"/>
        <v>9.5190000000000049E-3</v>
      </c>
      <c r="P3350">
        <f t="shared" si="123"/>
        <v>9.2920015228426411E-2</v>
      </c>
    </row>
    <row r="3351" spans="2:16">
      <c r="B3351" s="68">
        <v>5.7959999999999999E-3</v>
      </c>
      <c r="G3351" s="68">
        <v>0.100464</v>
      </c>
      <c r="J3351">
        <f t="shared" si="122"/>
        <v>9.536000000000008E-3</v>
      </c>
      <c r="P3351">
        <f t="shared" si="123"/>
        <v>9.2937015228426414E-2</v>
      </c>
    </row>
    <row r="3352" spans="2:16">
      <c r="B3352" s="68">
        <v>5.8640000000000003E-3</v>
      </c>
      <c r="G3352" s="68">
        <v>0.10044599999999999</v>
      </c>
      <c r="J3352">
        <f t="shared" si="122"/>
        <v>9.5540000000000121E-3</v>
      </c>
      <c r="P3352">
        <f t="shared" si="123"/>
        <v>9.2955015228426419E-2</v>
      </c>
    </row>
    <row r="3353" spans="2:16">
      <c r="B3353" s="68">
        <v>5.9309999999999996E-3</v>
      </c>
      <c r="G3353" s="68">
        <v>0.100427</v>
      </c>
      <c r="J3353">
        <f t="shared" si="122"/>
        <v>9.5730000000000034E-3</v>
      </c>
      <c r="P3353">
        <f t="shared" si="123"/>
        <v>9.297401522842641E-2</v>
      </c>
    </row>
    <row r="3354" spans="2:16">
      <c r="B3354" s="68">
        <v>5.999E-3</v>
      </c>
      <c r="G3354" s="68">
        <v>0.100407</v>
      </c>
      <c r="J3354">
        <f t="shared" si="122"/>
        <v>9.5930000000000095E-3</v>
      </c>
      <c r="P3354">
        <f t="shared" si="123"/>
        <v>9.2994015228426416E-2</v>
      </c>
    </row>
    <row r="3355" spans="2:16">
      <c r="B3355" s="68">
        <v>6.0670000000000003E-3</v>
      </c>
      <c r="G3355" s="68">
        <v>0.100387</v>
      </c>
      <c r="J3355">
        <f t="shared" si="122"/>
        <v>9.6130000000000018E-3</v>
      </c>
      <c r="P3355">
        <f t="shared" si="123"/>
        <v>9.3014015228426408E-2</v>
      </c>
    </row>
    <row r="3356" spans="2:16">
      <c r="B3356" s="68">
        <v>6.1349999999999998E-3</v>
      </c>
      <c r="G3356" s="68">
        <v>0.100366</v>
      </c>
      <c r="J3356">
        <f t="shared" si="122"/>
        <v>9.6340000000000089E-3</v>
      </c>
      <c r="P3356">
        <f t="shared" si="123"/>
        <v>9.3035015228426415E-2</v>
      </c>
    </row>
    <row r="3357" spans="2:16">
      <c r="B3357" s="68">
        <v>6.2040000000000003E-3</v>
      </c>
      <c r="G3357" s="68">
        <v>0.100344</v>
      </c>
      <c r="J3357">
        <f t="shared" si="122"/>
        <v>9.6560000000000031E-3</v>
      </c>
      <c r="P3357">
        <f t="shared" si="123"/>
        <v>9.305701522842641E-2</v>
      </c>
    </row>
    <row r="3358" spans="2:16">
      <c r="B3358" s="68">
        <v>6.2729999999999999E-3</v>
      </c>
      <c r="G3358" s="68">
        <v>0.10032199999999999</v>
      </c>
      <c r="J3358">
        <f t="shared" si="122"/>
        <v>9.6780000000000112E-3</v>
      </c>
      <c r="P3358">
        <f t="shared" si="123"/>
        <v>9.3079015228426418E-2</v>
      </c>
    </row>
    <row r="3359" spans="2:16">
      <c r="B3359" s="68">
        <v>6.3420000000000004E-3</v>
      </c>
      <c r="G3359" s="68">
        <v>0.100299</v>
      </c>
      <c r="J3359">
        <f t="shared" si="122"/>
        <v>9.7010000000000065E-3</v>
      </c>
      <c r="P3359">
        <f t="shared" si="123"/>
        <v>9.3102015228426413E-2</v>
      </c>
    </row>
    <row r="3360" spans="2:16">
      <c r="B3360" s="68">
        <v>6.411E-3</v>
      </c>
      <c r="G3360" s="68">
        <v>0.100276</v>
      </c>
      <c r="J3360">
        <f t="shared" si="122"/>
        <v>9.7240000000000017E-3</v>
      </c>
      <c r="P3360">
        <f t="shared" si="123"/>
        <v>9.3125015228426408E-2</v>
      </c>
    </row>
    <row r="3361" spans="2:16">
      <c r="B3361" s="68">
        <v>6.4809999999999998E-3</v>
      </c>
      <c r="G3361" s="68">
        <v>0.10025299999999999</v>
      </c>
      <c r="J3361">
        <f t="shared" si="122"/>
        <v>9.7470000000000109E-3</v>
      </c>
      <c r="P3361">
        <f t="shared" si="123"/>
        <v>9.3148015228426417E-2</v>
      </c>
    </row>
    <row r="3362" spans="2:16">
      <c r="B3362" s="68">
        <v>6.5510000000000004E-3</v>
      </c>
      <c r="G3362" s="68">
        <v>0.100228</v>
      </c>
      <c r="J3362">
        <f t="shared" si="122"/>
        <v>9.7720000000000081E-3</v>
      </c>
      <c r="P3362">
        <f t="shared" si="123"/>
        <v>9.3173015228426415E-2</v>
      </c>
    </row>
    <row r="3363" spans="2:16">
      <c r="B3363" s="68">
        <v>6.6210000000000001E-3</v>
      </c>
      <c r="G3363" s="68">
        <v>0.100204</v>
      </c>
      <c r="J3363">
        <f t="shared" si="122"/>
        <v>9.7960000000000044E-3</v>
      </c>
      <c r="P3363">
        <f t="shared" si="123"/>
        <v>9.3197015228426411E-2</v>
      </c>
    </row>
    <row r="3364" spans="2:16">
      <c r="B3364" s="68">
        <v>6.6909999999999999E-3</v>
      </c>
      <c r="G3364" s="68">
        <v>0.100179</v>
      </c>
      <c r="J3364">
        <f t="shared" si="122"/>
        <v>9.8210000000000016E-3</v>
      </c>
      <c r="P3364">
        <f t="shared" si="123"/>
        <v>9.3222015228426408E-2</v>
      </c>
    </row>
    <row r="3365" spans="2:16">
      <c r="B3365" s="68">
        <v>6.7619999999999998E-3</v>
      </c>
      <c r="G3365" s="68">
        <v>0.10015400000000001</v>
      </c>
      <c r="J3365">
        <f t="shared" si="122"/>
        <v>9.8459999999999989E-3</v>
      </c>
      <c r="P3365">
        <f t="shared" si="123"/>
        <v>9.3247015228426405E-2</v>
      </c>
    </row>
    <row r="3366" spans="2:16">
      <c r="B3366" s="68">
        <v>6.8329999999999997E-3</v>
      </c>
      <c r="G3366" s="68">
        <v>0.100129</v>
      </c>
      <c r="J3366">
        <f t="shared" si="122"/>
        <v>9.87100000000001E-3</v>
      </c>
      <c r="P3366">
        <f t="shared" si="123"/>
        <v>9.3272015228426416E-2</v>
      </c>
    </row>
    <row r="3367" spans="2:16">
      <c r="B3367" s="68">
        <v>6.9040000000000004E-3</v>
      </c>
      <c r="G3367" s="68">
        <v>0.100103</v>
      </c>
      <c r="J3367">
        <f t="shared" si="122"/>
        <v>9.8970000000000082E-3</v>
      </c>
      <c r="P3367">
        <f t="shared" si="123"/>
        <v>9.3298015228426415E-2</v>
      </c>
    </row>
    <row r="3368" spans="2:16">
      <c r="B3368" s="68">
        <v>6.9760000000000004E-3</v>
      </c>
      <c r="G3368" s="68">
        <v>0.100078</v>
      </c>
      <c r="J3368">
        <f t="shared" si="122"/>
        <v>9.9220000000000055E-3</v>
      </c>
      <c r="P3368">
        <f t="shared" si="123"/>
        <v>9.3323015228426412E-2</v>
      </c>
    </row>
    <row r="3369" spans="2:16">
      <c r="B3369" s="68">
        <v>7.0479999999999996E-3</v>
      </c>
      <c r="G3369" s="68">
        <v>0.100052</v>
      </c>
      <c r="J3369">
        <f t="shared" si="122"/>
        <v>9.9480000000000037E-3</v>
      </c>
      <c r="P3369">
        <f t="shared" si="123"/>
        <v>9.334901522842641E-2</v>
      </c>
    </row>
    <row r="3370" spans="2:16">
      <c r="B3370" s="68">
        <v>7.1199999999999996E-3</v>
      </c>
      <c r="G3370" s="68">
        <v>0.100026</v>
      </c>
      <c r="J3370">
        <f t="shared" si="122"/>
        <v>9.974000000000002E-3</v>
      </c>
      <c r="P3370">
        <f t="shared" si="123"/>
        <v>9.3375015228426408E-2</v>
      </c>
    </row>
    <row r="3371" spans="2:16">
      <c r="B3371" s="68">
        <v>7.1919999999999996E-3</v>
      </c>
      <c r="G3371" s="68">
        <v>0.1</v>
      </c>
      <c r="J3371">
        <f t="shared" si="122"/>
        <v>0.01</v>
      </c>
      <c r="P3371">
        <f t="shared" si="123"/>
        <v>9.3401015228426407E-2</v>
      </c>
    </row>
    <row r="3372" spans="2:16">
      <c r="B3372" s="68">
        <v>7.2649999999999998E-3</v>
      </c>
      <c r="G3372" s="68">
        <v>9.9973999999999993E-2</v>
      </c>
      <c r="J3372">
        <f t="shared" si="122"/>
        <v>1.0026000000000012E-2</v>
      </c>
      <c r="P3372">
        <f t="shared" si="123"/>
        <v>9.3427015228426419E-2</v>
      </c>
    </row>
    <row r="3373" spans="2:16">
      <c r="B3373" s="68">
        <v>7.3379999999999999E-3</v>
      </c>
      <c r="G3373" s="68">
        <v>9.9947999999999995E-2</v>
      </c>
      <c r="J3373">
        <f t="shared" si="122"/>
        <v>1.0052000000000011E-2</v>
      </c>
      <c r="P3373">
        <f t="shared" si="123"/>
        <v>9.3453015228426417E-2</v>
      </c>
    </row>
    <row r="3374" spans="2:16">
      <c r="B3374" s="68">
        <v>7.4120000000000002E-3</v>
      </c>
      <c r="G3374" s="68">
        <v>9.9921999999999997E-2</v>
      </c>
      <c r="J3374">
        <f t="shared" si="122"/>
        <v>1.0078000000000009E-2</v>
      </c>
      <c r="P3374">
        <f t="shared" si="123"/>
        <v>9.3479015228426415E-2</v>
      </c>
    </row>
    <row r="3375" spans="2:16">
      <c r="B3375" s="68">
        <v>7.4850000000000003E-3</v>
      </c>
      <c r="G3375" s="68">
        <v>9.9897E-2</v>
      </c>
      <c r="J3375">
        <f t="shared" si="122"/>
        <v>1.0103000000000006E-2</v>
      </c>
      <c r="P3375">
        <f t="shared" si="123"/>
        <v>9.3504015228426413E-2</v>
      </c>
    </row>
    <row r="3376" spans="2:16">
      <c r="B3376" s="68">
        <v>7.5589999999999997E-3</v>
      </c>
      <c r="G3376" s="68">
        <v>9.9871000000000001E-2</v>
      </c>
      <c r="J3376">
        <f t="shared" si="122"/>
        <v>1.0129000000000004E-2</v>
      </c>
      <c r="P3376">
        <f t="shared" si="123"/>
        <v>9.3530015228426411E-2</v>
      </c>
    </row>
    <row r="3377" spans="2:16">
      <c r="B3377" s="68">
        <v>7.6340000000000002E-3</v>
      </c>
      <c r="G3377" s="68">
        <v>9.9846000000000004E-2</v>
      </c>
      <c r="J3377">
        <f t="shared" si="122"/>
        <v>1.0154000000000002E-2</v>
      </c>
      <c r="P3377">
        <f t="shared" si="123"/>
        <v>9.3555015228426408E-2</v>
      </c>
    </row>
    <row r="3378" spans="2:16">
      <c r="B3378" s="68">
        <v>7.7079999999999996E-3</v>
      </c>
      <c r="G3378" s="68">
        <v>9.9820999999999993E-2</v>
      </c>
      <c r="J3378">
        <f t="shared" si="122"/>
        <v>1.0179000000000013E-2</v>
      </c>
      <c r="P3378">
        <f t="shared" si="123"/>
        <v>9.3580015228426419E-2</v>
      </c>
    </row>
    <row r="3379" spans="2:16">
      <c r="B3379" s="68">
        <v>7.783E-3</v>
      </c>
      <c r="G3379" s="68">
        <v>9.9795999999999996E-2</v>
      </c>
      <c r="J3379">
        <f t="shared" si="122"/>
        <v>1.020400000000001E-2</v>
      </c>
      <c r="P3379">
        <f t="shared" si="123"/>
        <v>9.3605015228426416E-2</v>
      </c>
    </row>
    <row r="3380" spans="2:16">
      <c r="B3380" s="68">
        <v>7.8580000000000004E-3</v>
      </c>
      <c r="G3380" s="68">
        <v>9.9770999999999999E-2</v>
      </c>
      <c r="J3380">
        <f t="shared" si="122"/>
        <v>1.0229000000000007E-2</v>
      </c>
      <c r="P3380">
        <f t="shared" si="123"/>
        <v>9.3630015228426414E-2</v>
      </c>
    </row>
    <row r="3381" spans="2:16">
      <c r="B3381" s="68">
        <v>7.9340000000000001E-3</v>
      </c>
      <c r="G3381" s="68">
        <v>9.9747000000000002E-2</v>
      </c>
      <c r="J3381">
        <f t="shared" si="122"/>
        <v>1.0253000000000003E-2</v>
      </c>
      <c r="P3381">
        <f t="shared" si="123"/>
        <v>9.365401522842641E-2</v>
      </c>
    </row>
    <row r="3382" spans="2:16">
      <c r="B3382" s="68">
        <v>8.0099999999999998E-3</v>
      </c>
      <c r="G3382" s="68">
        <v>9.9723999999999993E-2</v>
      </c>
      <c r="J3382">
        <f t="shared" si="122"/>
        <v>1.0276000000000013E-2</v>
      </c>
      <c r="P3382">
        <f t="shared" si="123"/>
        <v>9.3677015228426419E-2</v>
      </c>
    </row>
    <row r="3383" spans="2:16">
      <c r="B3383" s="68">
        <v>8.0859999999999994E-3</v>
      </c>
      <c r="G3383" s="68">
        <v>9.9699999999999997E-2</v>
      </c>
      <c r="J3383">
        <f t="shared" si="122"/>
        <v>1.0300000000000009E-2</v>
      </c>
      <c r="P3383">
        <f t="shared" si="123"/>
        <v>9.3701015228426415E-2</v>
      </c>
    </row>
    <row r="3384" spans="2:16">
      <c r="B3384" s="68">
        <v>8.1630000000000001E-3</v>
      </c>
      <c r="G3384" s="68">
        <v>9.9678000000000003E-2</v>
      </c>
      <c r="J3384">
        <f t="shared" si="122"/>
        <v>1.0322000000000003E-2</v>
      </c>
      <c r="P3384">
        <f t="shared" si="123"/>
        <v>9.372301522842641E-2</v>
      </c>
    </row>
    <row r="3385" spans="2:16">
      <c r="B3385" s="68">
        <v>8.2389999999999998E-3</v>
      </c>
      <c r="G3385" s="68">
        <v>9.9654999999999994E-2</v>
      </c>
      <c r="J3385">
        <f t="shared" si="122"/>
        <v>1.0345000000000012E-2</v>
      </c>
      <c r="P3385">
        <f t="shared" si="123"/>
        <v>9.3746015228426419E-2</v>
      </c>
    </row>
    <row r="3386" spans="2:16">
      <c r="B3386" s="68">
        <v>8.3169999999999997E-3</v>
      </c>
      <c r="G3386" s="68">
        <v>9.9634E-2</v>
      </c>
      <c r="J3386">
        <f t="shared" si="122"/>
        <v>1.0366000000000005E-2</v>
      </c>
      <c r="P3386">
        <f t="shared" si="123"/>
        <v>9.3767015228426412E-2</v>
      </c>
    </row>
    <row r="3387" spans="2:16">
      <c r="B3387" s="68">
        <v>8.3940000000000004E-3</v>
      </c>
      <c r="G3387" s="68">
        <v>9.9612999999999993E-2</v>
      </c>
      <c r="J3387">
        <f t="shared" si="122"/>
        <v>1.0387000000000013E-2</v>
      </c>
      <c r="P3387">
        <f t="shared" si="123"/>
        <v>9.3788015228426419E-2</v>
      </c>
    </row>
    <row r="3388" spans="2:16">
      <c r="B3388" s="68">
        <v>8.4720000000000004E-3</v>
      </c>
      <c r="G3388" s="68">
        <v>9.9592E-2</v>
      </c>
      <c r="J3388">
        <f t="shared" si="122"/>
        <v>1.0408000000000006E-2</v>
      </c>
      <c r="P3388">
        <f t="shared" si="123"/>
        <v>9.3809015228426412E-2</v>
      </c>
    </row>
    <row r="3389" spans="2:16">
      <c r="B3389" s="68">
        <v>8.5500000000000003E-3</v>
      </c>
      <c r="G3389" s="68">
        <v>9.9571999999999994E-2</v>
      </c>
      <c r="J3389">
        <f t="shared" si="122"/>
        <v>1.0428000000000012E-2</v>
      </c>
      <c r="P3389">
        <f t="shared" si="123"/>
        <v>9.3829015228426418E-2</v>
      </c>
    </row>
    <row r="3390" spans="2:16">
      <c r="B3390" s="68">
        <v>8.6289999999999995E-3</v>
      </c>
      <c r="G3390" s="68">
        <v>9.9553000000000003E-2</v>
      </c>
      <c r="J3390">
        <f t="shared" si="122"/>
        <v>1.0447000000000003E-2</v>
      </c>
      <c r="P3390">
        <f t="shared" si="123"/>
        <v>9.384801522842641E-2</v>
      </c>
    </row>
    <row r="3391" spans="2:16">
      <c r="B3391" s="68">
        <v>8.7080000000000005E-3</v>
      </c>
      <c r="G3391" s="68">
        <v>9.9534999999999998E-2</v>
      </c>
      <c r="J3391">
        <f t="shared" si="122"/>
        <v>1.0465000000000007E-2</v>
      </c>
      <c r="P3391">
        <f t="shared" si="123"/>
        <v>9.3866015228426414E-2</v>
      </c>
    </row>
    <row r="3392" spans="2:16">
      <c r="B3392" s="68">
        <v>8.7869999999999997E-3</v>
      </c>
      <c r="G3392" s="68">
        <v>9.9516999999999994E-2</v>
      </c>
      <c r="J3392">
        <f t="shared" si="122"/>
        <v>1.0483000000000011E-2</v>
      </c>
      <c r="P3392">
        <f t="shared" si="123"/>
        <v>9.3884015228426418E-2</v>
      </c>
    </row>
    <row r="3393" spans="2:16">
      <c r="B3393" s="68">
        <v>8.8669999999999999E-3</v>
      </c>
      <c r="G3393" s="68">
        <v>9.9501000000000006E-2</v>
      </c>
      <c r="J3393">
        <f t="shared" si="122"/>
        <v>1.0499E-2</v>
      </c>
      <c r="P3393">
        <f t="shared" si="123"/>
        <v>9.3900015228426406E-2</v>
      </c>
    </row>
    <row r="3394" spans="2:16">
      <c r="B3394" s="68">
        <v>8.9470000000000001E-3</v>
      </c>
      <c r="G3394" s="68">
        <v>9.9484000000000003E-2</v>
      </c>
      <c r="J3394">
        <f t="shared" si="122"/>
        <v>1.0516000000000003E-2</v>
      </c>
      <c r="P3394">
        <f t="shared" si="123"/>
        <v>9.3917015228426409E-2</v>
      </c>
    </row>
    <row r="3395" spans="2:16">
      <c r="B3395" s="68">
        <v>9.0270000000000003E-3</v>
      </c>
      <c r="G3395" s="68">
        <v>9.9469000000000002E-2</v>
      </c>
      <c r="J3395">
        <f t="shared" si="122"/>
        <v>1.0531000000000004E-2</v>
      </c>
      <c r="P3395">
        <f t="shared" si="123"/>
        <v>9.393201522842641E-2</v>
      </c>
    </row>
    <row r="3396" spans="2:16">
      <c r="B3396" s="68">
        <v>9.1079999999999998E-3</v>
      </c>
      <c r="G3396" s="68">
        <v>9.9455000000000002E-2</v>
      </c>
      <c r="J3396">
        <f t="shared" si="122"/>
        <v>1.0545000000000004E-2</v>
      </c>
      <c r="P3396">
        <f t="shared" si="123"/>
        <v>9.3946015228426411E-2</v>
      </c>
    </row>
    <row r="3397" spans="2:16">
      <c r="B3397" s="68">
        <v>9.1889999999999993E-3</v>
      </c>
      <c r="G3397" s="68">
        <v>9.9441000000000002E-2</v>
      </c>
      <c r="J3397">
        <f t="shared" si="122"/>
        <v>1.0559000000000004E-2</v>
      </c>
      <c r="P3397">
        <f t="shared" si="123"/>
        <v>9.3960015228426411E-2</v>
      </c>
    </row>
    <row r="3398" spans="2:16">
      <c r="B3398" s="68">
        <v>9.2700000000000005E-3</v>
      </c>
      <c r="G3398" s="68">
        <v>9.9429000000000003E-2</v>
      </c>
      <c r="J3398">
        <f t="shared" si="122"/>
        <v>1.0571000000000002E-2</v>
      </c>
      <c r="P3398">
        <f t="shared" si="123"/>
        <v>9.3972015228426409E-2</v>
      </c>
    </row>
    <row r="3399" spans="2:16">
      <c r="B3399" s="68">
        <v>9.3519999999999992E-3</v>
      </c>
      <c r="G3399" s="68">
        <v>9.9417000000000005E-2</v>
      </c>
      <c r="J3399">
        <f t="shared" si="122"/>
        <v>1.0583E-2</v>
      </c>
      <c r="P3399">
        <f t="shared" si="123"/>
        <v>9.3984015228426407E-2</v>
      </c>
    </row>
    <row r="3400" spans="2:16">
      <c r="B3400" s="68">
        <v>9.4339999999999997E-3</v>
      </c>
      <c r="G3400" s="68">
        <v>9.9405999999999994E-2</v>
      </c>
      <c r="J3400">
        <f t="shared" si="122"/>
        <v>1.0594000000000011E-2</v>
      </c>
      <c r="P3400">
        <f t="shared" si="123"/>
        <v>9.3995015228426418E-2</v>
      </c>
    </row>
    <row r="3401" spans="2:16">
      <c r="B3401" s="68">
        <v>9.5160000000000002E-3</v>
      </c>
      <c r="G3401" s="68">
        <v>9.9395999999999998E-2</v>
      </c>
      <c r="J3401">
        <f t="shared" si="122"/>
        <v>1.0604000000000008E-2</v>
      </c>
      <c r="P3401">
        <f t="shared" si="123"/>
        <v>9.4005015228426414E-2</v>
      </c>
    </row>
    <row r="3402" spans="2:16">
      <c r="B3402" s="68">
        <v>9.5989999999999999E-3</v>
      </c>
      <c r="G3402" s="68">
        <v>9.9387000000000003E-2</v>
      </c>
      <c r="J3402">
        <f t="shared" si="122"/>
        <v>1.0613000000000003E-2</v>
      </c>
      <c r="P3402">
        <f t="shared" si="123"/>
        <v>9.4014015228426409E-2</v>
      </c>
    </row>
    <row r="3403" spans="2:16">
      <c r="B3403" s="68">
        <v>9.6819999999999996E-3</v>
      </c>
      <c r="G3403" s="68">
        <v>9.9379999999999996E-2</v>
      </c>
      <c r="J3403">
        <f t="shared" si="122"/>
        <v>1.062000000000001E-2</v>
      </c>
      <c r="P3403">
        <f t="shared" si="123"/>
        <v>9.4021015228426416E-2</v>
      </c>
    </row>
    <row r="3404" spans="2:16">
      <c r="B3404" s="68">
        <v>9.7660000000000004E-3</v>
      </c>
      <c r="G3404" s="68">
        <v>9.9373000000000003E-2</v>
      </c>
      <c r="J3404">
        <f t="shared" si="122"/>
        <v>1.0627000000000003E-2</v>
      </c>
      <c r="P3404">
        <f t="shared" si="123"/>
        <v>9.4028015228426409E-2</v>
      </c>
    </row>
    <row r="3405" spans="2:16">
      <c r="B3405" s="68">
        <v>9.8499999999999994E-3</v>
      </c>
      <c r="G3405" s="68">
        <v>9.9366999999999997E-2</v>
      </c>
      <c r="J3405">
        <f t="shared" si="122"/>
        <v>1.0633000000000009E-2</v>
      </c>
      <c r="P3405">
        <f t="shared" si="123"/>
        <v>9.4034015228426415E-2</v>
      </c>
    </row>
    <row r="3406" spans="2:16">
      <c r="B3406" s="68">
        <v>9.9340000000000001E-3</v>
      </c>
      <c r="G3406" s="68">
        <v>9.9362000000000006E-2</v>
      </c>
      <c r="J3406">
        <f t="shared" si="122"/>
        <v>1.0638E-2</v>
      </c>
      <c r="P3406">
        <f t="shared" si="123"/>
        <v>9.4039015228426406E-2</v>
      </c>
    </row>
    <row r="3407" spans="2:16">
      <c r="B3407" s="68">
        <v>1.0019E-2</v>
      </c>
      <c r="G3407" s="68">
        <v>9.9358000000000002E-2</v>
      </c>
      <c r="J3407">
        <f t="shared" si="122"/>
        <v>1.0642000000000004E-2</v>
      </c>
      <c r="P3407">
        <f t="shared" si="123"/>
        <v>9.404301522842641E-2</v>
      </c>
    </row>
    <row r="3408" spans="2:16">
      <c r="B3408" s="68">
        <v>1.0104E-2</v>
      </c>
      <c r="G3408" s="68">
        <v>9.9354999999999999E-2</v>
      </c>
      <c r="J3408">
        <f t="shared" si="122"/>
        <v>1.0645000000000007E-2</v>
      </c>
      <c r="P3408">
        <f t="shared" si="123"/>
        <v>9.4046015228426413E-2</v>
      </c>
    </row>
    <row r="3409" spans="2:16">
      <c r="B3409" s="68">
        <v>1.0189999999999999E-2</v>
      </c>
      <c r="G3409" s="68">
        <v>9.9352999999999997E-2</v>
      </c>
      <c r="J3409">
        <f t="shared" ref="J3409:J3472" si="124">$J$458-G3409+$J$457</f>
        <v>1.0647000000000009E-2</v>
      </c>
      <c r="P3409">
        <f t="shared" si="123"/>
        <v>9.4048015228426415E-2</v>
      </c>
    </row>
    <row r="3410" spans="2:16">
      <c r="B3410" s="68">
        <v>1.0276E-2</v>
      </c>
      <c r="G3410" s="68">
        <v>9.9351999999999996E-2</v>
      </c>
      <c r="J3410">
        <f t="shared" si="124"/>
        <v>1.064800000000001E-2</v>
      </c>
      <c r="P3410">
        <f t="shared" ref="P3410:P3473" si="125">$P$458-G3410+$P$457</f>
        <v>9.4049015228426416E-2</v>
      </c>
    </row>
    <row r="3411" spans="2:16">
      <c r="B3411" s="68">
        <v>1.0362E-2</v>
      </c>
      <c r="G3411" s="68">
        <v>9.9351999999999996E-2</v>
      </c>
      <c r="J3411">
        <f t="shared" si="124"/>
        <v>1.064800000000001E-2</v>
      </c>
      <c r="P3411">
        <f t="shared" si="125"/>
        <v>9.4049015228426416E-2</v>
      </c>
    </row>
    <row r="3412" spans="2:16">
      <c r="B3412" s="68">
        <v>1.0449E-2</v>
      </c>
      <c r="G3412" s="68">
        <v>9.9352999999999997E-2</v>
      </c>
      <c r="J3412">
        <f t="shared" si="124"/>
        <v>1.0647000000000009E-2</v>
      </c>
      <c r="P3412">
        <f t="shared" si="125"/>
        <v>9.4048015228426415E-2</v>
      </c>
    </row>
    <row r="3413" spans="2:16">
      <c r="B3413" s="68">
        <v>1.0536E-2</v>
      </c>
      <c r="G3413" s="68">
        <v>9.9354999999999999E-2</v>
      </c>
      <c r="J3413">
        <f t="shared" si="124"/>
        <v>1.0645000000000007E-2</v>
      </c>
      <c r="P3413">
        <f t="shared" si="125"/>
        <v>9.4046015228426413E-2</v>
      </c>
    </row>
    <row r="3414" spans="2:16">
      <c r="B3414" s="68">
        <v>1.0623E-2</v>
      </c>
      <c r="G3414" s="68">
        <v>9.9358000000000002E-2</v>
      </c>
      <c r="J3414">
        <f t="shared" si="124"/>
        <v>1.0642000000000004E-2</v>
      </c>
      <c r="P3414">
        <f t="shared" si="125"/>
        <v>9.404301522842641E-2</v>
      </c>
    </row>
    <row r="3415" spans="2:16">
      <c r="B3415" s="68">
        <v>1.0711E-2</v>
      </c>
      <c r="G3415" s="68">
        <v>9.9363000000000007E-2</v>
      </c>
      <c r="J3415">
        <f t="shared" si="124"/>
        <v>1.0636999999999999E-2</v>
      </c>
      <c r="P3415">
        <f t="shared" si="125"/>
        <v>9.4038015228426405E-2</v>
      </c>
    </row>
    <row r="3416" spans="2:16">
      <c r="B3416" s="68">
        <v>1.0799E-2</v>
      </c>
      <c r="G3416" s="68">
        <v>9.9367999999999998E-2</v>
      </c>
      <c r="J3416">
        <f t="shared" si="124"/>
        <v>1.0632000000000008E-2</v>
      </c>
      <c r="P3416">
        <f t="shared" si="125"/>
        <v>9.4033015228426414E-2</v>
      </c>
    </row>
    <row r="3417" spans="2:16">
      <c r="B3417" s="68">
        <v>1.0888E-2</v>
      </c>
      <c r="G3417" s="68">
        <v>9.9374000000000004E-2</v>
      </c>
      <c r="J3417">
        <f t="shared" si="124"/>
        <v>1.0626000000000002E-2</v>
      </c>
      <c r="P3417">
        <f t="shared" si="125"/>
        <v>9.4027015228426408E-2</v>
      </c>
    </row>
    <row r="3418" spans="2:16">
      <c r="B3418" s="68">
        <v>1.0977000000000001E-2</v>
      </c>
      <c r="G3418" s="68">
        <v>9.9380999999999997E-2</v>
      </c>
      <c r="J3418">
        <f t="shared" si="124"/>
        <v>1.0619000000000009E-2</v>
      </c>
      <c r="P3418">
        <f t="shared" si="125"/>
        <v>9.4020015228426415E-2</v>
      </c>
    </row>
    <row r="3419" spans="2:16">
      <c r="B3419" s="68">
        <v>1.1065999999999999E-2</v>
      </c>
      <c r="G3419" s="68">
        <v>9.9389000000000005E-2</v>
      </c>
      <c r="J3419">
        <f t="shared" si="124"/>
        <v>1.0611000000000001E-2</v>
      </c>
      <c r="P3419">
        <f t="shared" si="125"/>
        <v>9.4012015228426407E-2</v>
      </c>
    </row>
    <row r="3420" spans="2:16">
      <c r="B3420" s="68">
        <v>1.1155999999999999E-2</v>
      </c>
      <c r="G3420" s="68">
        <v>9.9398E-2</v>
      </c>
      <c r="J3420">
        <f t="shared" si="124"/>
        <v>1.0602000000000006E-2</v>
      </c>
      <c r="P3420">
        <f t="shared" si="125"/>
        <v>9.4003015228426412E-2</v>
      </c>
    </row>
    <row r="3421" spans="2:16">
      <c r="B3421" s="68">
        <v>1.1246000000000001E-2</v>
      </c>
      <c r="G3421" s="68">
        <v>9.9407999999999996E-2</v>
      </c>
      <c r="J3421">
        <f t="shared" si="124"/>
        <v>1.0592000000000009E-2</v>
      </c>
      <c r="P3421">
        <f t="shared" si="125"/>
        <v>9.3993015228426416E-2</v>
      </c>
    </row>
    <row r="3422" spans="2:16">
      <c r="B3422" s="68">
        <v>1.1337E-2</v>
      </c>
      <c r="G3422" s="68">
        <v>9.9418000000000006E-2</v>
      </c>
      <c r="J3422">
        <f t="shared" si="124"/>
        <v>1.0581999999999999E-2</v>
      </c>
      <c r="P3422">
        <f t="shared" si="125"/>
        <v>9.3983015228426406E-2</v>
      </c>
    </row>
    <row r="3423" spans="2:16">
      <c r="B3423" s="68">
        <v>1.1428000000000001E-2</v>
      </c>
      <c r="G3423" s="68">
        <v>9.9430000000000004E-2</v>
      </c>
      <c r="J3423">
        <f t="shared" si="124"/>
        <v>1.0570000000000001E-2</v>
      </c>
      <c r="P3423">
        <f t="shared" si="125"/>
        <v>9.3971015228426408E-2</v>
      </c>
    </row>
    <row r="3424" spans="2:16">
      <c r="B3424" s="68">
        <v>1.1520000000000001E-2</v>
      </c>
      <c r="G3424" s="68">
        <v>9.9442000000000003E-2</v>
      </c>
      <c r="J3424">
        <f t="shared" si="124"/>
        <v>1.0558000000000003E-2</v>
      </c>
      <c r="P3424">
        <f t="shared" si="125"/>
        <v>9.395901522842641E-2</v>
      </c>
    </row>
    <row r="3425" spans="2:16">
      <c r="B3425" s="68">
        <v>1.1611E-2</v>
      </c>
      <c r="G3425" s="68">
        <v>9.9456000000000003E-2</v>
      </c>
      <c r="J3425">
        <f t="shared" si="124"/>
        <v>1.0544000000000003E-2</v>
      </c>
      <c r="P3425">
        <f t="shared" si="125"/>
        <v>9.394501522842641E-2</v>
      </c>
    </row>
    <row r="3426" spans="2:16">
      <c r="B3426" s="68">
        <v>1.1704000000000001E-2</v>
      </c>
      <c r="G3426" s="68">
        <v>9.9470000000000003E-2</v>
      </c>
      <c r="J3426">
        <f t="shared" si="124"/>
        <v>1.0530000000000003E-2</v>
      </c>
      <c r="P3426">
        <f t="shared" si="125"/>
        <v>9.3931015228426409E-2</v>
      </c>
    </row>
    <row r="3427" spans="2:16">
      <c r="B3427" s="68">
        <v>1.1795999999999999E-2</v>
      </c>
      <c r="G3427" s="68">
        <v>9.9485000000000004E-2</v>
      </c>
      <c r="J3427">
        <f t="shared" si="124"/>
        <v>1.0515000000000002E-2</v>
      </c>
      <c r="P3427">
        <f t="shared" si="125"/>
        <v>9.3916015228426408E-2</v>
      </c>
    </row>
    <row r="3428" spans="2:16">
      <c r="B3428" s="68">
        <v>1.189E-2</v>
      </c>
      <c r="G3428" s="68">
        <v>9.9501000000000006E-2</v>
      </c>
      <c r="J3428">
        <f t="shared" si="124"/>
        <v>1.0499E-2</v>
      </c>
      <c r="P3428">
        <f t="shared" si="125"/>
        <v>9.3900015228426406E-2</v>
      </c>
    </row>
    <row r="3429" spans="2:16">
      <c r="B3429" s="68">
        <v>1.1983000000000001E-2</v>
      </c>
      <c r="G3429" s="68">
        <v>9.9516999999999994E-2</v>
      </c>
      <c r="J3429">
        <f t="shared" si="124"/>
        <v>1.0483000000000011E-2</v>
      </c>
      <c r="P3429">
        <f t="shared" si="125"/>
        <v>9.3884015228426418E-2</v>
      </c>
    </row>
    <row r="3430" spans="2:16">
      <c r="B3430" s="68">
        <v>1.2076999999999999E-2</v>
      </c>
      <c r="G3430" s="68">
        <v>9.9534999999999998E-2</v>
      </c>
      <c r="J3430">
        <f t="shared" si="124"/>
        <v>1.0465000000000007E-2</v>
      </c>
      <c r="P3430">
        <f t="shared" si="125"/>
        <v>9.3866015228426414E-2</v>
      </c>
    </row>
    <row r="3431" spans="2:16">
      <c r="B3431" s="68">
        <v>1.2171E-2</v>
      </c>
      <c r="G3431" s="68">
        <v>9.9553000000000003E-2</v>
      </c>
      <c r="J3431">
        <f t="shared" si="124"/>
        <v>1.0447000000000003E-2</v>
      </c>
      <c r="P3431">
        <f t="shared" si="125"/>
        <v>9.384801522842641E-2</v>
      </c>
    </row>
    <row r="3432" spans="2:16">
      <c r="B3432" s="68">
        <v>1.2266000000000001E-2</v>
      </c>
      <c r="G3432" s="68">
        <v>9.9571000000000007E-2</v>
      </c>
      <c r="J3432">
        <f t="shared" si="124"/>
        <v>1.0428999999999999E-2</v>
      </c>
      <c r="P3432">
        <f t="shared" si="125"/>
        <v>9.3830015228426406E-2</v>
      </c>
    </row>
    <row r="3433" spans="2:16">
      <c r="B3433" s="68">
        <v>1.2361E-2</v>
      </c>
      <c r="G3433" s="68">
        <v>9.9589999999999998E-2</v>
      </c>
      <c r="J3433">
        <f t="shared" si="124"/>
        <v>1.0410000000000008E-2</v>
      </c>
      <c r="P3433">
        <f t="shared" si="125"/>
        <v>9.3811015228426414E-2</v>
      </c>
    </row>
    <row r="3434" spans="2:16">
      <c r="B3434" s="68">
        <v>1.2456999999999999E-2</v>
      </c>
      <c r="G3434" s="68">
        <v>9.9610000000000004E-2</v>
      </c>
      <c r="J3434">
        <f t="shared" si="124"/>
        <v>1.0390000000000002E-2</v>
      </c>
      <c r="P3434">
        <f t="shared" si="125"/>
        <v>9.3791015228426408E-2</v>
      </c>
    </row>
    <row r="3435" spans="2:16">
      <c r="B3435" s="68">
        <v>1.2553E-2</v>
      </c>
      <c r="G3435" s="68">
        <v>9.9630999999999997E-2</v>
      </c>
      <c r="J3435">
        <f t="shared" si="124"/>
        <v>1.0369000000000008E-2</v>
      </c>
      <c r="P3435">
        <f t="shared" si="125"/>
        <v>9.3770015228426415E-2</v>
      </c>
    </row>
    <row r="3436" spans="2:16">
      <c r="B3436" s="68">
        <v>1.2649000000000001E-2</v>
      </c>
      <c r="G3436" s="68">
        <v>9.9652000000000004E-2</v>
      </c>
      <c r="J3436">
        <f t="shared" si="124"/>
        <v>1.0348000000000001E-2</v>
      </c>
      <c r="P3436">
        <f t="shared" si="125"/>
        <v>9.3749015228426408E-2</v>
      </c>
    </row>
    <row r="3437" spans="2:16">
      <c r="B3437" s="68">
        <v>1.2746E-2</v>
      </c>
      <c r="G3437" s="68">
        <v>9.9672999999999998E-2</v>
      </c>
      <c r="J3437">
        <f t="shared" si="124"/>
        <v>1.0327000000000008E-2</v>
      </c>
      <c r="P3437">
        <f t="shared" si="125"/>
        <v>9.3728015228426415E-2</v>
      </c>
    </row>
    <row r="3438" spans="2:16">
      <c r="B3438" s="68">
        <v>1.2843E-2</v>
      </c>
      <c r="G3438" s="68">
        <v>9.9695000000000006E-2</v>
      </c>
      <c r="J3438">
        <f t="shared" si="124"/>
        <v>1.0305E-2</v>
      </c>
      <c r="P3438">
        <f t="shared" si="125"/>
        <v>9.3706015228426406E-2</v>
      </c>
    </row>
    <row r="3439" spans="2:16">
      <c r="B3439" s="68">
        <v>1.2940999999999999E-2</v>
      </c>
      <c r="G3439" s="68">
        <v>9.9718000000000001E-2</v>
      </c>
      <c r="J3439">
        <f t="shared" si="124"/>
        <v>1.0282000000000005E-2</v>
      </c>
      <c r="P3439">
        <f t="shared" si="125"/>
        <v>9.3683015228426411E-2</v>
      </c>
    </row>
    <row r="3440" spans="2:16">
      <c r="B3440" s="68">
        <v>1.3039E-2</v>
      </c>
      <c r="G3440" s="68">
        <v>9.9740999999999996E-2</v>
      </c>
      <c r="J3440">
        <f t="shared" si="124"/>
        <v>1.0259000000000009E-2</v>
      </c>
      <c r="P3440">
        <f t="shared" si="125"/>
        <v>9.3660015228426416E-2</v>
      </c>
    </row>
    <row r="3441" spans="2:16">
      <c r="B3441" s="68">
        <v>1.3138E-2</v>
      </c>
      <c r="G3441" s="68">
        <v>9.9764000000000005E-2</v>
      </c>
      <c r="J3441">
        <f t="shared" si="124"/>
        <v>1.0236E-2</v>
      </c>
      <c r="P3441">
        <f t="shared" si="125"/>
        <v>9.3637015228426407E-2</v>
      </c>
    </row>
    <row r="3442" spans="2:16">
      <c r="B3442" s="68">
        <v>1.3237000000000001E-2</v>
      </c>
      <c r="G3442" s="68">
        <v>9.9788000000000002E-2</v>
      </c>
      <c r="J3442">
        <f t="shared" si="124"/>
        <v>1.0212000000000004E-2</v>
      </c>
      <c r="P3442">
        <f t="shared" si="125"/>
        <v>9.3613015228426411E-2</v>
      </c>
    </row>
    <row r="3443" spans="2:16">
      <c r="B3443" s="68">
        <v>1.3336000000000001E-2</v>
      </c>
      <c r="G3443" s="68">
        <v>9.9810999999999997E-2</v>
      </c>
      <c r="J3443">
        <f t="shared" si="124"/>
        <v>1.0189000000000009E-2</v>
      </c>
      <c r="P3443">
        <f t="shared" si="125"/>
        <v>9.3590015228426415E-2</v>
      </c>
    </row>
    <row r="3444" spans="2:16">
      <c r="B3444" s="68">
        <v>1.3436E-2</v>
      </c>
      <c r="G3444" s="68">
        <v>9.9835999999999994E-2</v>
      </c>
      <c r="J3444">
        <f t="shared" si="124"/>
        <v>1.0164000000000012E-2</v>
      </c>
      <c r="P3444">
        <f t="shared" si="125"/>
        <v>9.3565015228426418E-2</v>
      </c>
    </row>
    <row r="3445" spans="2:16">
      <c r="B3445" s="68">
        <v>1.3535999999999999E-2</v>
      </c>
      <c r="G3445" s="68">
        <v>9.9860000000000004E-2</v>
      </c>
      <c r="J3445">
        <f t="shared" si="124"/>
        <v>1.0140000000000001E-2</v>
      </c>
      <c r="P3445">
        <f t="shared" si="125"/>
        <v>9.3541015228426408E-2</v>
      </c>
    </row>
    <row r="3446" spans="2:16">
      <c r="B3446" s="68">
        <v>1.3637E-2</v>
      </c>
      <c r="G3446" s="68">
        <v>9.9885000000000002E-2</v>
      </c>
      <c r="J3446">
        <f t="shared" si="124"/>
        <v>1.0115000000000004E-2</v>
      </c>
      <c r="P3446">
        <f t="shared" si="125"/>
        <v>9.3516015228426411E-2</v>
      </c>
    </row>
    <row r="3447" spans="2:16">
      <c r="B3447" s="68">
        <v>1.3738E-2</v>
      </c>
      <c r="G3447" s="68">
        <v>9.9908999999999998E-2</v>
      </c>
      <c r="J3447">
        <f t="shared" si="124"/>
        <v>1.0091000000000008E-2</v>
      </c>
      <c r="P3447">
        <f t="shared" si="125"/>
        <v>9.3492015228426414E-2</v>
      </c>
    </row>
    <row r="3448" spans="2:16">
      <c r="B3448" s="68">
        <v>1.3839000000000001E-2</v>
      </c>
      <c r="G3448" s="68">
        <v>9.9933999999999995E-2</v>
      </c>
      <c r="J3448">
        <f t="shared" si="124"/>
        <v>1.0066000000000011E-2</v>
      </c>
      <c r="P3448">
        <f t="shared" si="125"/>
        <v>9.3467015228426417E-2</v>
      </c>
    </row>
    <row r="3449" spans="2:16">
      <c r="B3449" s="68">
        <v>1.3941E-2</v>
      </c>
      <c r="G3449" s="68">
        <v>9.9959000000000006E-2</v>
      </c>
      <c r="J3449">
        <f t="shared" si="124"/>
        <v>1.0041E-2</v>
      </c>
      <c r="P3449">
        <f t="shared" si="125"/>
        <v>9.3442015228426406E-2</v>
      </c>
    </row>
    <row r="3450" spans="2:16">
      <c r="B3450" s="68">
        <v>1.4043E-2</v>
      </c>
      <c r="G3450" s="68">
        <v>9.9984000000000003E-2</v>
      </c>
      <c r="J3450">
        <f t="shared" si="124"/>
        <v>1.0016000000000002E-2</v>
      </c>
      <c r="P3450">
        <f t="shared" si="125"/>
        <v>9.3417015228426409E-2</v>
      </c>
    </row>
    <row r="3451" spans="2:16">
      <c r="B3451" s="68">
        <v>1.4146000000000001E-2</v>
      </c>
      <c r="G3451" s="68">
        <v>0.10001</v>
      </c>
      <c r="J3451">
        <f t="shared" si="124"/>
        <v>9.9900000000000041E-3</v>
      </c>
      <c r="P3451">
        <f t="shared" si="125"/>
        <v>9.3391015228426411E-2</v>
      </c>
    </row>
    <row r="3452" spans="2:16">
      <c r="B3452" s="68">
        <v>1.4249E-2</v>
      </c>
      <c r="G3452" s="68">
        <v>0.100035</v>
      </c>
      <c r="J3452">
        <f t="shared" si="124"/>
        <v>9.9650000000000068E-3</v>
      </c>
      <c r="P3452">
        <f t="shared" si="125"/>
        <v>9.3366015228426413E-2</v>
      </c>
    </row>
    <row r="3453" spans="2:16">
      <c r="B3453" s="68">
        <v>1.4352999999999999E-2</v>
      </c>
      <c r="G3453" s="68">
        <v>0.10006</v>
      </c>
      <c r="J3453">
        <f t="shared" si="124"/>
        <v>9.9400000000000096E-3</v>
      </c>
      <c r="P3453">
        <f t="shared" si="125"/>
        <v>9.3341015228426416E-2</v>
      </c>
    </row>
    <row r="3454" spans="2:16">
      <c r="B3454" s="68">
        <v>1.4456999999999999E-2</v>
      </c>
      <c r="G3454" s="68">
        <v>0.10008499999999999</v>
      </c>
      <c r="J3454">
        <f t="shared" si="124"/>
        <v>9.9150000000000123E-3</v>
      </c>
      <c r="P3454">
        <f t="shared" si="125"/>
        <v>9.3316015228426419E-2</v>
      </c>
    </row>
    <row r="3455" spans="2:16">
      <c r="B3455" s="68">
        <v>1.4560999999999999E-2</v>
      </c>
      <c r="G3455" s="68">
        <v>0.100109</v>
      </c>
      <c r="J3455">
        <f t="shared" si="124"/>
        <v>9.8910000000000022E-3</v>
      </c>
      <c r="P3455">
        <f t="shared" si="125"/>
        <v>9.3292015228426409E-2</v>
      </c>
    </row>
    <row r="3456" spans="2:16">
      <c r="B3456" s="68">
        <v>1.4666E-2</v>
      </c>
      <c r="G3456" s="68">
        <v>0.100134</v>
      </c>
      <c r="J3456">
        <f t="shared" si="124"/>
        <v>9.866000000000005E-3</v>
      </c>
      <c r="P3456">
        <f t="shared" si="125"/>
        <v>9.3267015228426411E-2</v>
      </c>
    </row>
    <row r="3457" spans="2:16">
      <c r="B3457" s="68">
        <v>1.4770999999999999E-2</v>
      </c>
      <c r="G3457" s="68">
        <v>0.100159</v>
      </c>
      <c r="J3457">
        <f t="shared" si="124"/>
        <v>9.8410000000000077E-3</v>
      </c>
      <c r="P3457">
        <f t="shared" si="125"/>
        <v>9.3242015228426414E-2</v>
      </c>
    </row>
    <row r="3458" spans="2:16">
      <c r="B3458" s="68">
        <v>1.4877E-2</v>
      </c>
      <c r="G3458" s="68">
        <v>0.10018299999999999</v>
      </c>
      <c r="J3458">
        <f t="shared" si="124"/>
        <v>9.8170000000000115E-3</v>
      </c>
      <c r="P3458">
        <f t="shared" si="125"/>
        <v>9.3218015228426418E-2</v>
      </c>
    </row>
    <row r="3459" spans="2:16">
      <c r="B3459" s="68">
        <v>1.4983E-2</v>
      </c>
      <c r="G3459" s="68">
        <v>0.100207</v>
      </c>
      <c r="J3459">
        <f t="shared" si="124"/>
        <v>9.7930000000000014E-3</v>
      </c>
      <c r="P3459">
        <f t="shared" si="125"/>
        <v>9.3194015228426408E-2</v>
      </c>
    </row>
    <row r="3460" spans="2:16">
      <c r="B3460" s="68">
        <v>1.5089999999999999E-2</v>
      </c>
      <c r="G3460" s="68">
        <v>0.100231</v>
      </c>
      <c r="J3460">
        <f t="shared" si="124"/>
        <v>9.7690000000000051E-3</v>
      </c>
      <c r="P3460">
        <f t="shared" si="125"/>
        <v>9.3170015228426412E-2</v>
      </c>
    </row>
    <row r="3461" spans="2:16">
      <c r="B3461" s="68">
        <v>1.5197E-2</v>
      </c>
      <c r="G3461" s="68">
        <v>0.100254</v>
      </c>
      <c r="J3461">
        <f t="shared" si="124"/>
        <v>9.7460000000000099E-3</v>
      </c>
      <c r="P3461">
        <f t="shared" si="125"/>
        <v>9.3147015228426416E-2</v>
      </c>
    </row>
    <row r="3462" spans="2:16">
      <c r="B3462" s="68">
        <v>1.5304E-2</v>
      </c>
      <c r="G3462" s="68">
        <v>0.10027700000000001</v>
      </c>
      <c r="J3462">
        <f t="shared" si="124"/>
        <v>9.7230000000000007E-3</v>
      </c>
      <c r="P3462">
        <f t="shared" si="125"/>
        <v>9.3124015228426407E-2</v>
      </c>
    </row>
    <row r="3463" spans="2:16">
      <c r="B3463" s="68">
        <v>1.5412E-2</v>
      </c>
      <c r="G3463" s="68">
        <v>0.1003</v>
      </c>
      <c r="J3463">
        <f t="shared" si="124"/>
        <v>9.7000000000000055E-3</v>
      </c>
      <c r="P3463">
        <f t="shared" si="125"/>
        <v>9.3101015228426412E-2</v>
      </c>
    </row>
    <row r="3464" spans="2:16">
      <c r="B3464" s="68">
        <v>1.5520000000000001E-2</v>
      </c>
      <c r="G3464" s="68">
        <v>0.10032199999999999</v>
      </c>
      <c r="J3464">
        <f t="shared" si="124"/>
        <v>9.6780000000000112E-3</v>
      </c>
      <c r="P3464">
        <f t="shared" si="125"/>
        <v>9.3079015228426418E-2</v>
      </c>
    </row>
    <row r="3465" spans="2:16">
      <c r="B3465" s="68">
        <v>1.5629000000000001E-2</v>
      </c>
      <c r="G3465" s="68">
        <v>0.100344</v>
      </c>
      <c r="J3465">
        <f t="shared" si="124"/>
        <v>9.6560000000000031E-3</v>
      </c>
      <c r="P3465">
        <f t="shared" si="125"/>
        <v>9.305701522842641E-2</v>
      </c>
    </row>
    <row r="3466" spans="2:16">
      <c r="B3466" s="68">
        <v>1.5737999999999999E-2</v>
      </c>
      <c r="G3466" s="68">
        <v>0.100365</v>
      </c>
      <c r="J3466">
        <f t="shared" si="124"/>
        <v>9.6350000000000099E-3</v>
      </c>
      <c r="P3466">
        <f t="shared" si="125"/>
        <v>9.3036015228426416E-2</v>
      </c>
    </row>
    <row r="3467" spans="2:16">
      <c r="B3467" s="68">
        <v>1.5847E-2</v>
      </c>
      <c r="G3467" s="68">
        <v>0.100386</v>
      </c>
      <c r="J3467">
        <f t="shared" si="124"/>
        <v>9.6140000000000028E-3</v>
      </c>
      <c r="P3467">
        <f t="shared" si="125"/>
        <v>9.3015015228426409E-2</v>
      </c>
    </row>
    <row r="3468" spans="2:16">
      <c r="B3468" s="68">
        <v>1.5956999999999999E-2</v>
      </c>
      <c r="G3468" s="68">
        <v>0.100406</v>
      </c>
      <c r="J3468">
        <f t="shared" si="124"/>
        <v>9.5940000000000105E-3</v>
      </c>
      <c r="P3468">
        <f t="shared" si="125"/>
        <v>9.2995015228426417E-2</v>
      </c>
    </row>
    <row r="3469" spans="2:16">
      <c r="B3469" s="68">
        <v>1.6067999999999999E-2</v>
      </c>
      <c r="G3469" s="68">
        <v>0.100426</v>
      </c>
      <c r="J3469">
        <f t="shared" si="124"/>
        <v>9.5740000000000044E-3</v>
      </c>
      <c r="P3469">
        <f t="shared" si="125"/>
        <v>9.2975015228426411E-2</v>
      </c>
    </row>
    <row r="3470" spans="2:16">
      <c r="B3470" s="68">
        <v>1.6178000000000001E-2</v>
      </c>
      <c r="G3470" s="68">
        <v>0.10044500000000001</v>
      </c>
      <c r="J3470">
        <f t="shared" si="124"/>
        <v>9.5549999999999993E-3</v>
      </c>
      <c r="P3470">
        <f t="shared" si="125"/>
        <v>9.2956015228426406E-2</v>
      </c>
    </row>
    <row r="3471" spans="2:16">
      <c r="B3471" s="68">
        <v>1.6289999999999999E-2</v>
      </c>
      <c r="G3471" s="68">
        <v>0.100464</v>
      </c>
      <c r="J3471">
        <f t="shared" si="124"/>
        <v>9.536000000000008E-3</v>
      </c>
      <c r="P3471">
        <f t="shared" si="125"/>
        <v>9.2937015228426414E-2</v>
      </c>
    </row>
    <row r="3472" spans="2:16">
      <c r="B3472" s="68">
        <v>1.6400999999999999E-2</v>
      </c>
      <c r="G3472" s="68">
        <v>0.100482</v>
      </c>
      <c r="J3472">
        <f t="shared" si="124"/>
        <v>9.5180000000000039E-3</v>
      </c>
      <c r="P3472">
        <f t="shared" si="125"/>
        <v>9.291901522842641E-2</v>
      </c>
    </row>
    <row r="3473" spans="2:16">
      <c r="B3473" s="68">
        <v>1.6513E-2</v>
      </c>
      <c r="G3473" s="68">
        <v>0.100499</v>
      </c>
      <c r="J3473">
        <f t="shared" ref="J3473:J3536" si="126">$J$458-G3473+$J$457</f>
        <v>9.5010000000000008E-3</v>
      </c>
      <c r="P3473">
        <f t="shared" si="125"/>
        <v>9.2902015228426407E-2</v>
      </c>
    </row>
    <row r="3474" spans="2:16">
      <c r="B3474" s="68">
        <v>1.6625999999999998E-2</v>
      </c>
      <c r="G3474" s="68">
        <v>0.10051599999999999</v>
      </c>
      <c r="J3474">
        <f t="shared" si="126"/>
        <v>9.4840000000000115E-3</v>
      </c>
      <c r="P3474">
        <f t="shared" ref="P3474:P3537" si="127">$P$458-G3474+$P$457</f>
        <v>9.2885015228426418E-2</v>
      </c>
    </row>
    <row r="3475" spans="2:16">
      <c r="B3475" s="68">
        <v>1.6737999999999999E-2</v>
      </c>
      <c r="G3475" s="68">
        <v>0.100532</v>
      </c>
      <c r="J3475">
        <f t="shared" si="126"/>
        <v>9.4680000000000094E-3</v>
      </c>
      <c r="P3475">
        <f t="shared" si="127"/>
        <v>9.2869015228426416E-2</v>
      </c>
    </row>
    <row r="3476" spans="2:16">
      <c r="B3476" s="68">
        <v>1.6851999999999999E-2</v>
      </c>
      <c r="G3476" s="68">
        <v>0.100547</v>
      </c>
      <c r="J3476">
        <f t="shared" si="126"/>
        <v>9.4530000000000083E-3</v>
      </c>
      <c r="P3476">
        <f t="shared" si="127"/>
        <v>9.2854015228426415E-2</v>
      </c>
    </row>
    <row r="3477" spans="2:16">
      <c r="B3477" s="68">
        <v>1.6965000000000001E-2</v>
      </c>
      <c r="G3477" s="68">
        <v>0.100562</v>
      </c>
      <c r="J3477">
        <f t="shared" si="126"/>
        <v>9.4380000000000071E-3</v>
      </c>
      <c r="P3477">
        <f t="shared" si="127"/>
        <v>9.2839015228426414E-2</v>
      </c>
    </row>
    <row r="3478" spans="2:16">
      <c r="B3478" s="68">
        <v>1.7079E-2</v>
      </c>
      <c r="G3478" s="68">
        <v>0.100575</v>
      </c>
      <c r="J3478">
        <f t="shared" si="126"/>
        <v>9.425000000000008E-3</v>
      </c>
      <c r="P3478">
        <f t="shared" si="127"/>
        <v>9.2826015228426415E-2</v>
      </c>
    </row>
    <row r="3479" spans="2:16">
      <c r="B3479" s="68">
        <v>1.7194000000000001E-2</v>
      </c>
      <c r="G3479" s="68">
        <v>0.100589</v>
      </c>
      <c r="J3479">
        <f t="shared" si="126"/>
        <v>9.4110000000000079E-3</v>
      </c>
      <c r="P3479">
        <f t="shared" si="127"/>
        <v>9.2812015228426414E-2</v>
      </c>
    </row>
    <row r="3480" spans="2:16">
      <c r="B3480" s="68">
        <v>1.7309000000000001E-2</v>
      </c>
      <c r="G3480" s="68">
        <v>0.100601</v>
      </c>
      <c r="J3480">
        <f t="shared" si="126"/>
        <v>9.3990000000000098E-3</v>
      </c>
      <c r="P3480">
        <f t="shared" si="127"/>
        <v>9.2800015228426416E-2</v>
      </c>
    </row>
    <row r="3481" spans="2:16">
      <c r="B3481" s="68">
        <v>1.7423999999999999E-2</v>
      </c>
      <c r="G3481" s="68">
        <v>0.10061199999999999</v>
      </c>
      <c r="J3481">
        <f t="shared" si="126"/>
        <v>9.3880000000000127E-3</v>
      </c>
      <c r="P3481">
        <f t="shared" si="127"/>
        <v>9.2789015228426419E-2</v>
      </c>
    </row>
    <row r="3482" spans="2:16">
      <c r="B3482" s="68">
        <v>1.754E-2</v>
      </c>
      <c r="G3482" s="68">
        <v>0.100623</v>
      </c>
      <c r="J3482">
        <f t="shared" si="126"/>
        <v>9.3770000000000017E-3</v>
      </c>
      <c r="P3482">
        <f t="shared" si="127"/>
        <v>9.2778015228426408E-2</v>
      </c>
    </row>
    <row r="3483" spans="2:16">
      <c r="B3483" s="68">
        <v>1.7656000000000002E-2</v>
      </c>
      <c r="G3483" s="68">
        <v>0.100633</v>
      </c>
      <c r="J3483">
        <f t="shared" si="126"/>
        <v>9.3670000000000055E-3</v>
      </c>
      <c r="P3483">
        <f t="shared" si="127"/>
        <v>9.2768015228426412E-2</v>
      </c>
    </row>
    <row r="3484" spans="2:16">
      <c r="B3484" s="68">
        <v>1.7772E-2</v>
      </c>
      <c r="G3484" s="68">
        <v>0.100642</v>
      </c>
      <c r="J3484">
        <f t="shared" si="126"/>
        <v>9.3580000000000104E-3</v>
      </c>
      <c r="P3484">
        <f t="shared" si="127"/>
        <v>9.2759015228426417E-2</v>
      </c>
    </row>
    <row r="3485" spans="2:16">
      <c r="B3485" s="68">
        <v>1.7888999999999999E-2</v>
      </c>
      <c r="G3485" s="68">
        <v>0.10065</v>
      </c>
      <c r="J3485">
        <f t="shared" si="126"/>
        <v>9.3500000000000024E-3</v>
      </c>
      <c r="P3485">
        <f t="shared" si="127"/>
        <v>9.2751015228426409E-2</v>
      </c>
    </row>
    <row r="3486" spans="2:16">
      <c r="B3486" s="68">
        <v>1.8006999999999999E-2</v>
      </c>
      <c r="G3486" s="68">
        <v>0.100658</v>
      </c>
      <c r="J3486">
        <f t="shared" si="126"/>
        <v>9.3420000000000083E-3</v>
      </c>
      <c r="P3486">
        <f t="shared" si="127"/>
        <v>9.2743015228426415E-2</v>
      </c>
    </row>
    <row r="3487" spans="2:16">
      <c r="B3487" s="68">
        <v>1.8124000000000001E-2</v>
      </c>
      <c r="G3487" s="68">
        <v>0.100664</v>
      </c>
      <c r="J3487">
        <f t="shared" si="126"/>
        <v>9.3360000000000023E-3</v>
      </c>
      <c r="P3487">
        <f t="shared" si="127"/>
        <v>9.2737015228426409E-2</v>
      </c>
    </row>
    <row r="3488" spans="2:16">
      <c r="B3488" s="68">
        <v>1.8242000000000001E-2</v>
      </c>
      <c r="G3488" s="68">
        <v>0.10067</v>
      </c>
      <c r="J3488">
        <f t="shared" si="126"/>
        <v>9.3300000000000102E-3</v>
      </c>
      <c r="P3488">
        <f t="shared" si="127"/>
        <v>9.2731015228426417E-2</v>
      </c>
    </row>
    <row r="3489" spans="2:16">
      <c r="B3489" s="68">
        <v>1.8360999999999999E-2</v>
      </c>
      <c r="G3489" s="68">
        <v>0.100675</v>
      </c>
      <c r="J3489">
        <f t="shared" si="126"/>
        <v>9.3250000000000052E-3</v>
      </c>
      <c r="P3489">
        <f t="shared" si="127"/>
        <v>9.2726015228426412E-2</v>
      </c>
    </row>
    <row r="3490" spans="2:16">
      <c r="B3490" s="68">
        <v>1.848E-2</v>
      </c>
      <c r="G3490" s="68">
        <v>0.100679</v>
      </c>
      <c r="J3490">
        <f t="shared" si="126"/>
        <v>9.3210000000000012E-3</v>
      </c>
      <c r="P3490">
        <f t="shared" si="127"/>
        <v>9.2722015228426408E-2</v>
      </c>
    </row>
    <row r="3491" spans="2:16">
      <c r="B3491" s="68">
        <v>1.8599000000000001E-2</v>
      </c>
      <c r="G3491" s="68">
        <v>0.10068199999999999</v>
      </c>
      <c r="J3491">
        <f t="shared" si="126"/>
        <v>9.318000000000012E-3</v>
      </c>
      <c r="P3491">
        <f t="shared" si="127"/>
        <v>9.2719015228426419E-2</v>
      </c>
    </row>
    <row r="3492" spans="2:16">
      <c r="B3492" s="68">
        <v>1.8719E-2</v>
      </c>
      <c r="G3492" s="68">
        <v>0.100685</v>
      </c>
      <c r="J3492">
        <f t="shared" si="126"/>
        <v>9.315000000000009E-3</v>
      </c>
      <c r="P3492">
        <f t="shared" si="127"/>
        <v>9.2716015228426416E-2</v>
      </c>
    </row>
    <row r="3493" spans="2:16">
      <c r="B3493" s="68">
        <v>1.8839000000000002E-2</v>
      </c>
      <c r="G3493" s="68">
        <v>0.100686</v>
      </c>
      <c r="J3493">
        <f t="shared" si="126"/>
        <v>9.314000000000008E-3</v>
      </c>
      <c r="P3493">
        <f t="shared" si="127"/>
        <v>9.2715015228426415E-2</v>
      </c>
    </row>
    <row r="3494" spans="2:16">
      <c r="B3494" s="68">
        <v>1.8959E-2</v>
      </c>
      <c r="G3494" s="68">
        <v>0.100687</v>
      </c>
      <c r="J3494">
        <f t="shared" si="126"/>
        <v>9.313000000000007E-3</v>
      </c>
      <c r="P3494">
        <f t="shared" si="127"/>
        <v>9.2714015228426414E-2</v>
      </c>
    </row>
    <row r="3495" spans="2:16">
      <c r="B3495" s="68">
        <v>1.908E-2</v>
      </c>
      <c r="G3495" s="68">
        <v>0.100687</v>
      </c>
      <c r="J3495">
        <f t="shared" si="126"/>
        <v>9.313000000000007E-3</v>
      </c>
      <c r="P3495">
        <f t="shared" si="127"/>
        <v>9.2714015228426414E-2</v>
      </c>
    </row>
    <row r="3496" spans="2:16">
      <c r="B3496" s="68">
        <v>1.9200999999999999E-2</v>
      </c>
      <c r="G3496" s="68">
        <v>0.100686</v>
      </c>
      <c r="J3496">
        <f t="shared" si="126"/>
        <v>9.314000000000008E-3</v>
      </c>
      <c r="P3496">
        <f t="shared" si="127"/>
        <v>9.2715015228426415E-2</v>
      </c>
    </row>
    <row r="3497" spans="2:16">
      <c r="B3497" s="68">
        <v>1.9321999999999999E-2</v>
      </c>
      <c r="G3497" s="68">
        <v>0.100684</v>
      </c>
      <c r="J3497">
        <f t="shared" si="126"/>
        <v>9.31600000000001E-3</v>
      </c>
      <c r="P3497">
        <f t="shared" si="127"/>
        <v>9.2717015228426417E-2</v>
      </c>
    </row>
    <row r="3498" spans="2:16">
      <c r="B3498" s="68">
        <v>1.9443999999999999E-2</v>
      </c>
      <c r="G3498" s="68">
        <v>0.10068100000000001</v>
      </c>
      <c r="J3498">
        <f t="shared" si="126"/>
        <v>9.3189999999999992E-3</v>
      </c>
      <c r="P3498">
        <f t="shared" si="127"/>
        <v>9.2720015228426406E-2</v>
      </c>
    </row>
    <row r="3499" spans="2:16">
      <c r="B3499" s="68">
        <v>1.9566E-2</v>
      </c>
      <c r="G3499" s="68">
        <v>0.100678</v>
      </c>
      <c r="J3499">
        <f t="shared" si="126"/>
        <v>9.3220000000000022E-3</v>
      </c>
      <c r="P3499">
        <f t="shared" si="127"/>
        <v>9.2723015228426409E-2</v>
      </c>
    </row>
    <row r="3500" spans="2:16">
      <c r="B3500" s="68">
        <v>1.9689000000000002E-2</v>
      </c>
      <c r="G3500" s="68">
        <v>0.100674</v>
      </c>
      <c r="J3500">
        <f t="shared" si="126"/>
        <v>9.3260000000000062E-3</v>
      </c>
      <c r="P3500">
        <f t="shared" si="127"/>
        <v>9.2727015228426413E-2</v>
      </c>
    </row>
    <row r="3501" spans="2:16">
      <c r="B3501" s="68">
        <v>1.9812E-2</v>
      </c>
      <c r="G3501" s="68">
        <v>0.10066899999999999</v>
      </c>
      <c r="J3501">
        <f t="shared" si="126"/>
        <v>9.3310000000000112E-3</v>
      </c>
      <c r="P3501">
        <f t="shared" si="127"/>
        <v>9.2732015228426418E-2</v>
      </c>
    </row>
    <row r="3502" spans="2:16">
      <c r="B3502" s="68">
        <v>1.9935000000000001E-2</v>
      </c>
      <c r="G3502" s="68">
        <v>0.100663</v>
      </c>
      <c r="J3502">
        <f t="shared" si="126"/>
        <v>9.3370000000000033E-3</v>
      </c>
      <c r="P3502">
        <f t="shared" si="127"/>
        <v>9.273801522842641E-2</v>
      </c>
    </row>
    <row r="3503" spans="2:16">
      <c r="B3503" s="68">
        <v>2.0059E-2</v>
      </c>
      <c r="G3503" s="68">
        <v>0.100656</v>
      </c>
      <c r="J3503">
        <f t="shared" si="126"/>
        <v>9.3440000000000103E-3</v>
      </c>
      <c r="P3503">
        <f t="shared" si="127"/>
        <v>9.2745015228426417E-2</v>
      </c>
    </row>
    <row r="3504" spans="2:16">
      <c r="B3504" s="68">
        <v>2.0183E-2</v>
      </c>
      <c r="G3504" s="68">
        <v>0.100648</v>
      </c>
      <c r="J3504">
        <f t="shared" si="126"/>
        <v>9.3520000000000044E-3</v>
      </c>
      <c r="P3504">
        <f t="shared" si="127"/>
        <v>9.2753015228426411E-2</v>
      </c>
    </row>
    <row r="3505" spans="2:16">
      <c r="B3505" s="68">
        <v>2.0306999999999999E-2</v>
      </c>
      <c r="G3505" s="68">
        <v>0.10063999999999999</v>
      </c>
      <c r="J3505">
        <f t="shared" si="126"/>
        <v>9.3600000000000124E-3</v>
      </c>
      <c r="P3505">
        <f t="shared" si="127"/>
        <v>9.2761015228426419E-2</v>
      </c>
    </row>
    <row r="3506" spans="2:16">
      <c r="B3506" s="68">
        <v>2.0431999999999999E-2</v>
      </c>
      <c r="G3506" s="68">
        <v>0.100631</v>
      </c>
      <c r="J3506">
        <f t="shared" si="126"/>
        <v>9.3690000000000075E-3</v>
      </c>
      <c r="P3506">
        <f t="shared" si="127"/>
        <v>9.2770015228426414E-2</v>
      </c>
    </row>
    <row r="3507" spans="2:16">
      <c r="B3507" s="68">
        <v>2.0556999999999999E-2</v>
      </c>
      <c r="G3507" s="68">
        <v>0.100622</v>
      </c>
      <c r="J3507">
        <f t="shared" si="126"/>
        <v>9.3780000000000027E-3</v>
      </c>
      <c r="P3507">
        <f t="shared" si="127"/>
        <v>9.2779015228426409E-2</v>
      </c>
    </row>
    <row r="3508" spans="2:16">
      <c r="B3508" s="68">
        <v>2.0681999999999999E-2</v>
      </c>
      <c r="G3508" s="68">
        <v>0.10061100000000001</v>
      </c>
      <c r="J3508">
        <f t="shared" si="126"/>
        <v>9.3889999999999998E-3</v>
      </c>
      <c r="P3508">
        <f t="shared" si="127"/>
        <v>9.2790015228426406E-2</v>
      </c>
    </row>
    <row r="3509" spans="2:16">
      <c r="B3509" s="68">
        <v>2.0808E-2</v>
      </c>
      <c r="G3509" s="68">
        <v>0.10059999999999999</v>
      </c>
      <c r="J3509">
        <f t="shared" si="126"/>
        <v>9.4000000000000108E-3</v>
      </c>
      <c r="P3509">
        <f t="shared" si="127"/>
        <v>9.2801015228426417E-2</v>
      </c>
    </row>
    <row r="3510" spans="2:16">
      <c r="B3510" s="68">
        <v>2.0934000000000001E-2</v>
      </c>
      <c r="G3510" s="68">
        <v>0.100588</v>
      </c>
      <c r="J3510">
        <f t="shared" si="126"/>
        <v>9.4120000000000089E-3</v>
      </c>
      <c r="P3510">
        <f t="shared" si="127"/>
        <v>9.2813015228426415E-2</v>
      </c>
    </row>
    <row r="3511" spans="2:16">
      <c r="B3511" s="68">
        <v>2.1059999999999999E-2</v>
      </c>
      <c r="G3511" s="68">
        <v>0.100576</v>
      </c>
      <c r="J3511">
        <f t="shared" si="126"/>
        <v>9.424000000000007E-3</v>
      </c>
      <c r="P3511">
        <f t="shared" si="127"/>
        <v>9.2825015228426414E-2</v>
      </c>
    </row>
    <row r="3512" spans="2:16">
      <c r="B3512" s="68">
        <v>2.1186E-2</v>
      </c>
      <c r="G3512" s="68">
        <v>0.100563</v>
      </c>
      <c r="J3512">
        <f t="shared" si="126"/>
        <v>9.4370000000000061E-3</v>
      </c>
      <c r="P3512">
        <f t="shared" si="127"/>
        <v>9.2838015228426413E-2</v>
      </c>
    </row>
    <row r="3513" spans="2:16">
      <c r="B3513" s="68">
        <v>2.1312999999999999E-2</v>
      </c>
      <c r="G3513" s="68">
        <v>0.100549</v>
      </c>
      <c r="J3513">
        <f t="shared" si="126"/>
        <v>9.4510000000000063E-3</v>
      </c>
      <c r="P3513">
        <f t="shared" si="127"/>
        <v>9.2852015228426413E-2</v>
      </c>
    </row>
    <row r="3514" spans="2:16">
      <c r="B3514" s="68">
        <v>2.1440000000000001E-2</v>
      </c>
      <c r="G3514" s="68">
        <v>0.100534</v>
      </c>
      <c r="J3514">
        <f t="shared" si="126"/>
        <v>9.4660000000000074E-3</v>
      </c>
      <c r="P3514">
        <f t="shared" si="127"/>
        <v>9.2867015228426414E-2</v>
      </c>
    </row>
    <row r="3515" spans="2:16">
      <c r="B3515" s="68">
        <v>2.1568E-2</v>
      </c>
      <c r="G3515" s="68">
        <v>0.10052</v>
      </c>
      <c r="J3515">
        <f t="shared" si="126"/>
        <v>9.4800000000000075E-3</v>
      </c>
      <c r="P3515">
        <f t="shared" si="127"/>
        <v>9.2881015228426414E-2</v>
      </c>
    </row>
    <row r="3516" spans="2:16">
      <c r="B3516" s="68">
        <v>2.1694999999999999E-2</v>
      </c>
      <c r="G3516" s="68">
        <v>0.100504</v>
      </c>
      <c r="J3516">
        <f t="shared" si="126"/>
        <v>9.4960000000000096E-3</v>
      </c>
      <c r="P3516">
        <f t="shared" si="127"/>
        <v>9.2897015228426416E-2</v>
      </c>
    </row>
    <row r="3517" spans="2:16">
      <c r="B3517" s="68">
        <v>2.1822999999999999E-2</v>
      </c>
      <c r="G3517" s="68">
        <v>0.10048799999999999</v>
      </c>
      <c r="J3517">
        <f t="shared" si="126"/>
        <v>9.5120000000000118E-3</v>
      </c>
      <c r="P3517">
        <f t="shared" si="127"/>
        <v>9.2913015228426418E-2</v>
      </c>
    </row>
    <row r="3518" spans="2:16">
      <c r="B3518" s="68">
        <v>2.1951999999999999E-2</v>
      </c>
      <c r="G3518" s="68">
        <v>0.100471</v>
      </c>
      <c r="J3518">
        <f t="shared" si="126"/>
        <v>9.529000000000001E-3</v>
      </c>
      <c r="P3518">
        <f t="shared" si="127"/>
        <v>9.2930015228426407E-2</v>
      </c>
    </row>
    <row r="3519" spans="2:16">
      <c r="B3519" s="68">
        <v>2.2079999999999999E-2</v>
      </c>
      <c r="G3519" s="68">
        <v>0.100454</v>
      </c>
      <c r="J3519">
        <f t="shared" si="126"/>
        <v>9.5460000000000041E-3</v>
      </c>
      <c r="P3519">
        <f t="shared" si="127"/>
        <v>9.2947015228426411E-2</v>
      </c>
    </row>
    <row r="3520" spans="2:16">
      <c r="B3520" s="68">
        <v>2.2209E-2</v>
      </c>
      <c r="G3520" s="68">
        <v>0.100436</v>
      </c>
      <c r="J3520">
        <f t="shared" si="126"/>
        <v>9.5640000000000083E-3</v>
      </c>
      <c r="P3520">
        <f t="shared" si="127"/>
        <v>9.2965015228426415E-2</v>
      </c>
    </row>
    <row r="3521" spans="2:16">
      <c r="B3521" s="68">
        <v>2.2338E-2</v>
      </c>
      <c r="G3521" s="68">
        <v>0.10041799999999999</v>
      </c>
      <c r="J3521">
        <f t="shared" si="126"/>
        <v>9.5820000000000124E-3</v>
      </c>
      <c r="P3521">
        <f t="shared" si="127"/>
        <v>9.2983015228426419E-2</v>
      </c>
    </row>
    <row r="3522" spans="2:16">
      <c r="B3522" s="68">
        <v>2.2467000000000001E-2</v>
      </c>
      <c r="G3522" s="68">
        <v>0.1004</v>
      </c>
      <c r="J3522">
        <f t="shared" si="126"/>
        <v>9.6000000000000026E-3</v>
      </c>
      <c r="P3522">
        <f t="shared" si="127"/>
        <v>9.3001015228426409E-2</v>
      </c>
    </row>
    <row r="3523" spans="2:16">
      <c r="B3523" s="68">
        <v>2.2596999999999999E-2</v>
      </c>
      <c r="G3523" s="68">
        <v>0.100381</v>
      </c>
      <c r="J3523">
        <f t="shared" si="126"/>
        <v>9.6190000000000078E-3</v>
      </c>
      <c r="P3523">
        <f t="shared" si="127"/>
        <v>9.3020015228426414E-2</v>
      </c>
    </row>
    <row r="3524" spans="2:16">
      <c r="B3524" s="68">
        <v>2.2727000000000001E-2</v>
      </c>
      <c r="G3524" s="68">
        <v>0.10036100000000001</v>
      </c>
      <c r="J3524">
        <f t="shared" si="126"/>
        <v>9.639E-3</v>
      </c>
      <c r="P3524">
        <f t="shared" si="127"/>
        <v>9.3040015228426406E-2</v>
      </c>
    </row>
    <row r="3525" spans="2:16">
      <c r="B3525" s="68">
        <v>2.2856999999999999E-2</v>
      </c>
      <c r="G3525" s="68">
        <v>0.100341</v>
      </c>
      <c r="J3525">
        <f t="shared" si="126"/>
        <v>9.6590000000000061E-3</v>
      </c>
      <c r="P3525">
        <f t="shared" si="127"/>
        <v>9.3060015228426413E-2</v>
      </c>
    </row>
    <row r="3526" spans="2:16">
      <c r="B3526" s="68">
        <v>2.2987E-2</v>
      </c>
      <c r="G3526" s="68">
        <v>0.10032099999999999</v>
      </c>
      <c r="J3526">
        <f t="shared" si="126"/>
        <v>9.6790000000000122E-3</v>
      </c>
      <c r="P3526">
        <f t="shared" si="127"/>
        <v>9.3080015228426419E-2</v>
      </c>
    </row>
    <row r="3527" spans="2:16">
      <c r="B3527" s="68">
        <v>2.3118E-2</v>
      </c>
      <c r="G3527" s="68">
        <v>0.100301</v>
      </c>
      <c r="J3527">
        <f t="shared" si="126"/>
        <v>9.6990000000000045E-3</v>
      </c>
      <c r="P3527">
        <f t="shared" si="127"/>
        <v>9.3100015228426411E-2</v>
      </c>
    </row>
    <row r="3528" spans="2:16">
      <c r="B3528" s="68">
        <v>2.3248000000000001E-2</v>
      </c>
      <c r="G3528" s="68">
        <v>0.10027999999999999</v>
      </c>
      <c r="J3528">
        <f t="shared" si="126"/>
        <v>9.7200000000000116E-3</v>
      </c>
      <c r="P3528">
        <f t="shared" si="127"/>
        <v>9.3121015228426418E-2</v>
      </c>
    </row>
    <row r="3529" spans="2:16">
      <c r="B3529" s="68">
        <v>2.3379E-2</v>
      </c>
      <c r="G3529" s="68">
        <v>0.100259</v>
      </c>
      <c r="J3529">
        <f t="shared" si="126"/>
        <v>9.7410000000000049E-3</v>
      </c>
      <c r="P3529">
        <f t="shared" si="127"/>
        <v>9.3142015228426411E-2</v>
      </c>
    </row>
    <row r="3530" spans="2:16">
      <c r="B3530" s="68">
        <v>2.351E-2</v>
      </c>
      <c r="G3530" s="68">
        <v>0.10023700000000001</v>
      </c>
      <c r="J3530">
        <f t="shared" si="126"/>
        <v>9.7629999999999991E-3</v>
      </c>
      <c r="P3530">
        <f t="shared" si="127"/>
        <v>9.3164015228426406E-2</v>
      </c>
    </row>
    <row r="3531" spans="2:16">
      <c r="B3531" s="68">
        <v>2.3640999999999999E-2</v>
      </c>
      <c r="G3531" s="68">
        <v>0.100216</v>
      </c>
      <c r="J3531">
        <f t="shared" si="126"/>
        <v>9.7840000000000062E-3</v>
      </c>
      <c r="P3531">
        <f t="shared" si="127"/>
        <v>9.3185015228426413E-2</v>
      </c>
    </row>
    <row r="3532" spans="2:16">
      <c r="B3532" s="68">
        <v>2.3772999999999999E-2</v>
      </c>
      <c r="G3532" s="68">
        <v>0.10019400000000001</v>
      </c>
      <c r="J3532">
        <f t="shared" si="126"/>
        <v>9.8060000000000005E-3</v>
      </c>
      <c r="P3532">
        <f t="shared" si="127"/>
        <v>9.3207015228426407E-2</v>
      </c>
    </row>
    <row r="3533" spans="2:16">
      <c r="B3533" s="68">
        <v>2.3904999999999999E-2</v>
      </c>
      <c r="G3533" s="68">
        <v>0.100172</v>
      </c>
      <c r="J3533">
        <f t="shared" si="126"/>
        <v>9.8280000000000086E-3</v>
      </c>
      <c r="P3533">
        <f t="shared" si="127"/>
        <v>9.3229015228426415E-2</v>
      </c>
    </row>
    <row r="3534" spans="2:16">
      <c r="B3534" s="68">
        <v>2.4035999999999998E-2</v>
      </c>
      <c r="G3534" s="68">
        <v>0.10015</v>
      </c>
      <c r="J3534">
        <f t="shared" si="126"/>
        <v>9.8500000000000029E-3</v>
      </c>
      <c r="P3534">
        <f t="shared" si="127"/>
        <v>9.3251015228426409E-2</v>
      </c>
    </row>
    <row r="3535" spans="2:16">
      <c r="B3535" s="68">
        <v>2.4167999999999999E-2</v>
      </c>
      <c r="G3535" s="68">
        <v>0.10012799999999999</v>
      </c>
      <c r="J3535">
        <f t="shared" si="126"/>
        <v>9.872000000000011E-3</v>
      </c>
      <c r="P3535">
        <f t="shared" si="127"/>
        <v>9.3273015228426417E-2</v>
      </c>
    </row>
    <row r="3536" spans="2:16">
      <c r="B3536" s="68">
        <v>2.4301E-2</v>
      </c>
      <c r="G3536" s="68">
        <v>0.100105</v>
      </c>
      <c r="J3536">
        <f t="shared" si="126"/>
        <v>9.8950000000000062E-3</v>
      </c>
      <c r="P3536">
        <f t="shared" si="127"/>
        <v>9.3296015228426413E-2</v>
      </c>
    </row>
    <row r="3537" spans="2:16">
      <c r="B3537" s="68">
        <v>2.4433E-2</v>
      </c>
      <c r="G3537" s="68">
        <v>0.100082</v>
      </c>
      <c r="J3537">
        <f t="shared" ref="J3537:J3600" si="128">$J$458-G3537+$J$457</f>
        <v>9.9180000000000015E-3</v>
      </c>
      <c r="P3537">
        <f t="shared" si="127"/>
        <v>9.3319015228426408E-2</v>
      </c>
    </row>
    <row r="3538" spans="2:16">
      <c r="B3538" s="68">
        <v>2.4565E-2</v>
      </c>
      <c r="G3538" s="68">
        <v>0.10006</v>
      </c>
      <c r="J3538">
        <f t="shared" si="128"/>
        <v>9.9400000000000096E-3</v>
      </c>
      <c r="P3538">
        <f t="shared" ref="P3538:P3601" si="129">$P$458-G3538+$P$457</f>
        <v>9.3341015228426416E-2</v>
      </c>
    </row>
    <row r="3539" spans="2:16">
      <c r="B3539" s="68">
        <v>2.4698000000000001E-2</v>
      </c>
      <c r="G3539" s="68">
        <v>0.100037</v>
      </c>
      <c r="J3539">
        <f t="shared" si="128"/>
        <v>9.9630000000000048E-3</v>
      </c>
      <c r="P3539">
        <f t="shared" si="129"/>
        <v>9.3364015228426411E-2</v>
      </c>
    </row>
    <row r="3540" spans="2:16">
      <c r="B3540" s="68">
        <v>2.4830999999999999E-2</v>
      </c>
      <c r="G3540" s="68">
        <v>0.10001400000000001</v>
      </c>
      <c r="J3540">
        <f t="shared" si="128"/>
        <v>9.9860000000000001E-3</v>
      </c>
      <c r="P3540">
        <f t="shared" si="129"/>
        <v>9.3387015228426407E-2</v>
      </c>
    </row>
    <row r="3541" spans="2:16">
      <c r="B3541" s="68">
        <v>2.4964E-2</v>
      </c>
      <c r="G3541" s="68">
        <v>9.9991999999999998E-2</v>
      </c>
      <c r="J3541">
        <f t="shared" si="128"/>
        <v>1.0008000000000008E-2</v>
      </c>
      <c r="P3541">
        <f t="shared" si="129"/>
        <v>9.3409015228426415E-2</v>
      </c>
    </row>
    <row r="3542" spans="2:16">
      <c r="B3542" s="68">
        <v>2.5097000000000001E-2</v>
      </c>
      <c r="G3542" s="68">
        <v>9.9969000000000002E-2</v>
      </c>
      <c r="J3542">
        <f t="shared" si="128"/>
        <v>1.0031000000000003E-2</v>
      </c>
      <c r="P3542">
        <f t="shared" si="129"/>
        <v>9.343201522842641E-2</v>
      </c>
    </row>
    <row r="3543" spans="2:16">
      <c r="B3543" s="68">
        <v>2.5229999999999999E-2</v>
      </c>
      <c r="G3543" s="68">
        <v>9.9945999999999993E-2</v>
      </c>
      <c r="J3543">
        <f t="shared" si="128"/>
        <v>1.0054000000000013E-2</v>
      </c>
      <c r="P3543">
        <f t="shared" si="129"/>
        <v>9.3455015228426419E-2</v>
      </c>
    </row>
    <row r="3544" spans="2:16">
      <c r="B3544" s="68">
        <v>2.5363E-2</v>
      </c>
      <c r="G3544" s="68">
        <v>9.9922999999999998E-2</v>
      </c>
      <c r="J3544">
        <f t="shared" si="128"/>
        <v>1.0077000000000008E-2</v>
      </c>
      <c r="P3544">
        <f t="shared" si="129"/>
        <v>9.3478015228426414E-2</v>
      </c>
    </row>
    <row r="3545" spans="2:16">
      <c r="B3545" s="68">
        <v>2.5496000000000001E-2</v>
      </c>
      <c r="G3545" s="68">
        <v>9.9901000000000004E-2</v>
      </c>
      <c r="J3545">
        <f t="shared" si="128"/>
        <v>1.0099000000000002E-2</v>
      </c>
      <c r="P3545">
        <f t="shared" si="129"/>
        <v>9.3500015228426409E-2</v>
      </c>
    </row>
    <row r="3546" spans="2:16">
      <c r="B3546" s="68">
        <v>2.5628999999999999E-2</v>
      </c>
      <c r="G3546" s="68">
        <v>9.9877999999999995E-2</v>
      </c>
      <c r="J3546">
        <f t="shared" si="128"/>
        <v>1.0122000000000011E-2</v>
      </c>
      <c r="P3546">
        <f t="shared" si="129"/>
        <v>9.3523015228426418E-2</v>
      </c>
    </row>
    <row r="3547" spans="2:16">
      <c r="B3547" s="68">
        <v>2.5763000000000001E-2</v>
      </c>
      <c r="G3547" s="68">
        <v>9.9856E-2</v>
      </c>
      <c r="J3547">
        <f t="shared" si="128"/>
        <v>1.0144000000000005E-2</v>
      </c>
      <c r="P3547">
        <f t="shared" si="129"/>
        <v>9.3545015228426412E-2</v>
      </c>
    </row>
    <row r="3548" spans="2:16">
      <c r="B3548" s="68">
        <v>2.5895999999999999E-2</v>
      </c>
      <c r="G3548" s="68">
        <v>9.9834000000000006E-2</v>
      </c>
      <c r="J3548">
        <f t="shared" si="128"/>
        <v>1.0166E-2</v>
      </c>
      <c r="P3548">
        <f t="shared" si="129"/>
        <v>9.3567015228426406E-2</v>
      </c>
    </row>
    <row r="3549" spans="2:16">
      <c r="B3549" s="68">
        <v>2.6030000000000001E-2</v>
      </c>
      <c r="G3549" s="68">
        <v>9.9811999999999998E-2</v>
      </c>
      <c r="J3549">
        <f t="shared" si="128"/>
        <v>1.0188000000000008E-2</v>
      </c>
      <c r="P3549">
        <f t="shared" si="129"/>
        <v>9.3589015228426414E-2</v>
      </c>
    </row>
    <row r="3550" spans="2:16">
      <c r="B3550" s="68">
        <v>2.6164E-2</v>
      </c>
      <c r="G3550" s="68">
        <v>9.9790000000000004E-2</v>
      </c>
      <c r="J3550">
        <f t="shared" si="128"/>
        <v>1.0210000000000002E-2</v>
      </c>
      <c r="P3550">
        <f t="shared" si="129"/>
        <v>9.3611015228426409E-2</v>
      </c>
    </row>
    <row r="3551" spans="2:16">
      <c r="B3551" s="68">
        <v>2.6297000000000001E-2</v>
      </c>
      <c r="G3551" s="68">
        <v>9.9767999999999996E-2</v>
      </c>
      <c r="J3551">
        <f t="shared" si="128"/>
        <v>1.023200000000001E-2</v>
      </c>
      <c r="P3551">
        <f t="shared" si="129"/>
        <v>9.3633015228426417E-2</v>
      </c>
    </row>
    <row r="3552" spans="2:16">
      <c r="B3552" s="68">
        <v>2.6431E-2</v>
      </c>
      <c r="G3552" s="68">
        <v>9.9746000000000001E-2</v>
      </c>
      <c r="J3552">
        <f t="shared" si="128"/>
        <v>1.0254000000000004E-2</v>
      </c>
      <c r="P3552">
        <f t="shared" si="129"/>
        <v>9.3655015228426411E-2</v>
      </c>
    </row>
    <row r="3553" spans="2:16">
      <c r="B3553" s="68">
        <v>2.6564999999999998E-2</v>
      </c>
      <c r="G3553" s="68">
        <v>9.9724999999999994E-2</v>
      </c>
      <c r="J3553">
        <f t="shared" si="128"/>
        <v>1.0275000000000012E-2</v>
      </c>
      <c r="P3553">
        <f t="shared" si="129"/>
        <v>9.3676015228426418E-2</v>
      </c>
    </row>
    <row r="3554" spans="2:16">
      <c r="B3554" s="68">
        <v>2.6699000000000001E-2</v>
      </c>
      <c r="G3554" s="68">
        <v>9.9704000000000001E-2</v>
      </c>
      <c r="J3554">
        <f t="shared" si="128"/>
        <v>1.0296000000000005E-2</v>
      </c>
      <c r="P3554">
        <f t="shared" si="129"/>
        <v>9.3697015228426411E-2</v>
      </c>
    </row>
    <row r="3555" spans="2:16">
      <c r="B3555" s="68">
        <v>2.6832000000000002E-2</v>
      </c>
      <c r="G3555" s="68">
        <v>9.9682999999999994E-2</v>
      </c>
      <c r="J3555">
        <f t="shared" si="128"/>
        <v>1.0317000000000012E-2</v>
      </c>
      <c r="P3555">
        <f t="shared" si="129"/>
        <v>9.3718015228426418E-2</v>
      </c>
    </row>
    <row r="3556" spans="2:16">
      <c r="B3556" s="68">
        <v>2.6966E-2</v>
      </c>
      <c r="G3556" s="68">
        <v>9.9663000000000002E-2</v>
      </c>
      <c r="J3556">
        <f t="shared" si="128"/>
        <v>1.0337000000000004E-2</v>
      </c>
      <c r="P3556">
        <f t="shared" si="129"/>
        <v>9.3738015228426411E-2</v>
      </c>
    </row>
    <row r="3557" spans="2:16">
      <c r="B3557" s="68">
        <v>2.7099999999999999E-2</v>
      </c>
      <c r="G3557" s="68">
        <v>9.9641999999999994E-2</v>
      </c>
      <c r="J3557">
        <f t="shared" si="128"/>
        <v>1.0358000000000011E-2</v>
      </c>
      <c r="P3557">
        <f t="shared" si="129"/>
        <v>9.3759015228426418E-2</v>
      </c>
    </row>
    <row r="3558" spans="2:16">
      <c r="B3558" s="68">
        <v>2.7234000000000001E-2</v>
      </c>
      <c r="G3558" s="68">
        <v>9.9622000000000002E-2</v>
      </c>
      <c r="J3558">
        <f t="shared" si="128"/>
        <v>1.0378000000000004E-2</v>
      </c>
      <c r="P3558">
        <f t="shared" si="129"/>
        <v>9.377901522842641E-2</v>
      </c>
    </row>
    <row r="3559" spans="2:16">
      <c r="B3559" s="68">
        <v>2.7368E-2</v>
      </c>
      <c r="G3559" s="68">
        <v>9.9602999999999997E-2</v>
      </c>
      <c r="J3559">
        <f t="shared" si="128"/>
        <v>1.0397000000000009E-2</v>
      </c>
      <c r="P3559">
        <f t="shared" si="129"/>
        <v>9.3798015228426415E-2</v>
      </c>
    </row>
    <row r="3560" spans="2:16">
      <c r="B3560" s="68">
        <v>2.7501000000000001E-2</v>
      </c>
      <c r="G3560" s="68">
        <v>9.9584000000000006E-2</v>
      </c>
      <c r="J3560">
        <f t="shared" si="128"/>
        <v>1.0416E-2</v>
      </c>
      <c r="P3560">
        <f t="shared" si="129"/>
        <v>9.3817015228426406E-2</v>
      </c>
    </row>
    <row r="3561" spans="2:16">
      <c r="B3561" s="68">
        <v>2.7635E-2</v>
      </c>
      <c r="G3561" s="68">
        <v>9.9565000000000001E-2</v>
      </c>
      <c r="J3561">
        <f t="shared" si="128"/>
        <v>1.0435000000000005E-2</v>
      </c>
      <c r="P3561">
        <f t="shared" si="129"/>
        <v>9.3836015228426412E-2</v>
      </c>
    </row>
    <row r="3562" spans="2:16">
      <c r="B3562" s="68">
        <v>2.7768999999999999E-2</v>
      </c>
      <c r="G3562" s="68">
        <v>9.9545999999999996E-2</v>
      </c>
      <c r="J3562">
        <f t="shared" si="128"/>
        <v>1.045400000000001E-2</v>
      </c>
      <c r="P3562">
        <f t="shared" si="129"/>
        <v>9.3855015228426417E-2</v>
      </c>
    </row>
    <row r="3563" spans="2:16">
      <c r="B3563" s="68">
        <v>2.7903000000000001E-2</v>
      </c>
      <c r="G3563" s="68">
        <v>9.9528000000000005E-2</v>
      </c>
      <c r="J3563">
        <f t="shared" si="128"/>
        <v>1.0472E-2</v>
      </c>
      <c r="P3563">
        <f t="shared" si="129"/>
        <v>9.3873015228426407E-2</v>
      </c>
    </row>
    <row r="3564" spans="2:16">
      <c r="B3564" s="68">
        <v>2.8035999999999998E-2</v>
      </c>
      <c r="G3564" s="68">
        <v>9.9510000000000001E-2</v>
      </c>
      <c r="J3564">
        <f t="shared" si="128"/>
        <v>1.0490000000000005E-2</v>
      </c>
      <c r="P3564">
        <f t="shared" si="129"/>
        <v>9.3891015228426411E-2</v>
      </c>
    </row>
    <row r="3565" spans="2:16">
      <c r="B3565" s="68">
        <v>2.8170000000000001E-2</v>
      </c>
      <c r="G3565" s="68">
        <v>9.9492999999999998E-2</v>
      </c>
      <c r="J3565">
        <f t="shared" si="128"/>
        <v>1.0507000000000008E-2</v>
      </c>
      <c r="P3565">
        <f t="shared" si="129"/>
        <v>9.3908015228426414E-2</v>
      </c>
    </row>
    <row r="3566" spans="2:16">
      <c r="B3566" s="68">
        <v>2.8302999999999998E-2</v>
      </c>
      <c r="G3566" s="68">
        <v>9.9475999999999995E-2</v>
      </c>
      <c r="J3566">
        <f t="shared" si="128"/>
        <v>1.0524000000000011E-2</v>
      </c>
      <c r="P3566">
        <f t="shared" si="129"/>
        <v>9.3925015228426417E-2</v>
      </c>
    </row>
    <row r="3567" spans="2:16">
      <c r="B3567" s="68">
        <v>2.8437E-2</v>
      </c>
      <c r="G3567" s="68">
        <v>9.9459000000000006E-2</v>
      </c>
      <c r="J3567">
        <f t="shared" si="128"/>
        <v>1.0541E-2</v>
      </c>
      <c r="P3567">
        <f t="shared" si="129"/>
        <v>9.3942015228426407E-2</v>
      </c>
    </row>
    <row r="3568" spans="2:16">
      <c r="B3568" s="68">
        <v>2.8570000000000002E-2</v>
      </c>
      <c r="G3568" s="68">
        <v>9.9443000000000004E-2</v>
      </c>
      <c r="J3568">
        <f t="shared" si="128"/>
        <v>1.0557000000000002E-2</v>
      </c>
      <c r="P3568">
        <f t="shared" si="129"/>
        <v>9.3958015228426409E-2</v>
      </c>
    </row>
    <row r="3569" spans="2:16">
      <c r="B3569" s="68">
        <v>2.8702999999999999E-2</v>
      </c>
      <c r="G3569" s="68">
        <v>9.9427000000000001E-2</v>
      </c>
      <c r="J3569">
        <f t="shared" si="128"/>
        <v>1.0573000000000004E-2</v>
      </c>
      <c r="P3569">
        <f t="shared" si="129"/>
        <v>9.3974015228426411E-2</v>
      </c>
    </row>
    <row r="3570" spans="2:16">
      <c r="B3570" s="68">
        <v>2.8836000000000001E-2</v>
      </c>
      <c r="G3570" s="68">
        <v>9.9412E-2</v>
      </c>
      <c r="J3570">
        <f t="shared" si="128"/>
        <v>1.0588000000000005E-2</v>
      </c>
      <c r="P3570">
        <f t="shared" si="129"/>
        <v>9.3989015228426412E-2</v>
      </c>
    </row>
    <row r="3571" spans="2:16">
      <c r="B3571" s="68">
        <v>2.8969000000000002E-2</v>
      </c>
      <c r="G3571" s="68">
        <v>9.9396999999999999E-2</v>
      </c>
      <c r="J3571">
        <f t="shared" si="128"/>
        <v>1.0603000000000007E-2</v>
      </c>
      <c r="P3571">
        <f t="shared" si="129"/>
        <v>9.4004015228426413E-2</v>
      </c>
    </row>
    <row r="3572" spans="2:16">
      <c r="B3572" s="68">
        <v>2.9101999999999999E-2</v>
      </c>
      <c r="G3572" s="68">
        <v>9.9382999999999999E-2</v>
      </c>
      <c r="J3572">
        <f t="shared" si="128"/>
        <v>1.0617000000000007E-2</v>
      </c>
      <c r="P3572">
        <f t="shared" si="129"/>
        <v>9.4018015228426413E-2</v>
      </c>
    </row>
    <row r="3573" spans="2:16">
      <c r="B3573" s="68">
        <v>2.9235000000000001E-2</v>
      </c>
      <c r="G3573" s="68">
        <v>9.9368999999999999E-2</v>
      </c>
      <c r="J3573">
        <f t="shared" si="128"/>
        <v>1.0631000000000007E-2</v>
      </c>
      <c r="P3573">
        <f t="shared" si="129"/>
        <v>9.4032015228426413E-2</v>
      </c>
    </row>
    <row r="3574" spans="2:16">
      <c r="B3574" s="68">
        <v>2.9367000000000001E-2</v>
      </c>
      <c r="G3574" s="68">
        <v>9.9356E-2</v>
      </c>
      <c r="J3574">
        <f t="shared" si="128"/>
        <v>1.0644000000000006E-2</v>
      </c>
      <c r="P3574">
        <f t="shared" si="129"/>
        <v>9.4045015228426412E-2</v>
      </c>
    </row>
    <row r="3575" spans="2:16">
      <c r="B3575" s="68">
        <v>2.9499999999999998E-2</v>
      </c>
      <c r="G3575" s="68">
        <v>9.9343000000000001E-2</v>
      </c>
      <c r="J3575">
        <f t="shared" si="128"/>
        <v>1.0657000000000005E-2</v>
      </c>
      <c r="P3575">
        <f t="shared" si="129"/>
        <v>9.4058015228426411E-2</v>
      </c>
    </row>
    <row r="3576" spans="2:16">
      <c r="B3576" s="68">
        <v>2.9631999999999999E-2</v>
      </c>
      <c r="G3576" s="68">
        <v>9.9331000000000003E-2</v>
      </c>
      <c r="J3576">
        <f t="shared" si="128"/>
        <v>1.0669000000000003E-2</v>
      </c>
      <c r="P3576">
        <f t="shared" si="129"/>
        <v>9.407001522842641E-2</v>
      </c>
    </row>
    <row r="3577" spans="2:16">
      <c r="B3577" s="68">
        <v>2.9763999999999999E-2</v>
      </c>
      <c r="G3577" s="68">
        <v>9.9319000000000005E-2</v>
      </c>
      <c r="J3577">
        <f t="shared" si="128"/>
        <v>1.0681000000000001E-2</v>
      </c>
      <c r="P3577">
        <f t="shared" si="129"/>
        <v>9.4082015228426408E-2</v>
      </c>
    </row>
    <row r="3578" spans="2:16">
      <c r="B3578" s="68">
        <v>2.9895999999999999E-2</v>
      </c>
      <c r="G3578" s="68">
        <v>9.9307999999999994E-2</v>
      </c>
      <c r="J3578">
        <f t="shared" si="128"/>
        <v>1.0692000000000012E-2</v>
      </c>
      <c r="P3578">
        <f t="shared" si="129"/>
        <v>9.4093015228426419E-2</v>
      </c>
    </row>
    <row r="3579" spans="2:16">
      <c r="B3579" s="68">
        <v>3.0027000000000002E-2</v>
      </c>
      <c r="G3579" s="68">
        <v>9.9296999999999996E-2</v>
      </c>
      <c r="J3579">
        <f t="shared" si="128"/>
        <v>1.0703000000000009E-2</v>
      </c>
      <c r="P3579">
        <f t="shared" si="129"/>
        <v>9.4104015228426416E-2</v>
      </c>
    </row>
    <row r="3580" spans="2:16">
      <c r="B3580" s="68">
        <v>3.0158999999999998E-2</v>
      </c>
      <c r="G3580" s="68">
        <v>9.9287E-2</v>
      </c>
      <c r="J3580">
        <f t="shared" si="128"/>
        <v>1.0713000000000006E-2</v>
      </c>
      <c r="P3580">
        <f t="shared" si="129"/>
        <v>9.4114015228426412E-2</v>
      </c>
    </row>
    <row r="3581" spans="2:16">
      <c r="B3581" s="68">
        <v>3.0290000000000001E-2</v>
      </c>
      <c r="G3581" s="68">
        <v>9.9277000000000004E-2</v>
      </c>
      <c r="J3581">
        <f t="shared" si="128"/>
        <v>1.0723000000000002E-2</v>
      </c>
      <c r="P3581">
        <f t="shared" si="129"/>
        <v>9.4124015228426408E-2</v>
      </c>
    </row>
    <row r="3582" spans="2:16">
      <c r="B3582" s="68">
        <v>3.0421E-2</v>
      </c>
      <c r="G3582" s="68">
        <v>9.9267999999999995E-2</v>
      </c>
      <c r="J3582">
        <f t="shared" si="128"/>
        <v>1.0732000000000011E-2</v>
      </c>
      <c r="P3582">
        <f t="shared" si="129"/>
        <v>9.4133015228426417E-2</v>
      </c>
    </row>
    <row r="3583" spans="2:16">
      <c r="B3583" s="68">
        <v>3.0551999999999999E-2</v>
      </c>
      <c r="G3583" s="68">
        <v>9.9259E-2</v>
      </c>
      <c r="J3583">
        <f t="shared" si="128"/>
        <v>1.0741000000000006E-2</v>
      </c>
      <c r="P3583">
        <f t="shared" si="129"/>
        <v>9.4142015228426412E-2</v>
      </c>
    </row>
    <row r="3584" spans="2:16">
      <c r="B3584" s="68">
        <v>3.0682999999999998E-2</v>
      </c>
      <c r="G3584" s="68">
        <v>9.9251000000000006E-2</v>
      </c>
      <c r="J3584">
        <f t="shared" si="128"/>
        <v>1.0749E-2</v>
      </c>
      <c r="P3584">
        <f t="shared" si="129"/>
        <v>9.4150015228426406E-2</v>
      </c>
    </row>
    <row r="3585" spans="2:16">
      <c r="B3585" s="68">
        <v>3.0813E-2</v>
      </c>
      <c r="G3585" s="68">
        <v>9.9242999999999998E-2</v>
      </c>
      <c r="J3585">
        <f t="shared" si="128"/>
        <v>1.0757000000000008E-2</v>
      </c>
      <c r="P3585">
        <f t="shared" si="129"/>
        <v>9.4158015228426414E-2</v>
      </c>
    </row>
    <row r="3586" spans="2:16">
      <c r="B3586" s="68">
        <v>3.0942999999999998E-2</v>
      </c>
      <c r="G3586" s="68">
        <v>9.9236000000000005E-2</v>
      </c>
      <c r="J3586">
        <f t="shared" si="128"/>
        <v>1.0764000000000001E-2</v>
      </c>
      <c r="P3586">
        <f t="shared" si="129"/>
        <v>9.4165015228426407E-2</v>
      </c>
    </row>
    <row r="3587" spans="2:16">
      <c r="B3587" s="68">
        <v>3.1073E-2</v>
      </c>
      <c r="G3587" s="68">
        <v>9.9228999999999998E-2</v>
      </c>
      <c r="J3587">
        <f t="shared" si="128"/>
        <v>1.0771000000000008E-2</v>
      </c>
      <c r="P3587">
        <f t="shared" si="129"/>
        <v>9.4172015228426414E-2</v>
      </c>
    </row>
    <row r="3588" spans="2:16">
      <c r="B3588" s="68">
        <v>3.1203000000000002E-2</v>
      </c>
      <c r="G3588" s="68">
        <v>9.9223000000000006E-2</v>
      </c>
      <c r="J3588">
        <f t="shared" si="128"/>
        <v>1.0777E-2</v>
      </c>
      <c r="P3588">
        <f t="shared" si="129"/>
        <v>9.4178015228426407E-2</v>
      </c>
    </row>
    <row r="3589" spans="2:16">
      <c r="B3589" s="68">
        <v>3.1331999999999999E-2</v>
      </c>
      <c r="G3589" s="68">
        <v>9.9218000000000001E-2</v>
      </c>
      <c r="J3589">
        <f t="shared" si="128"/>
        <v>1.0782000000000005E-2</v>
      </c>
      <c r="P3589">
        <f t="shared" si="129"/>
        <v>9.4183015228426412E-2</v>
      </c>
    </row>
    <row r="3590" spans="2:16">
      <c r="B3590" s="68">
        <v>3.1461000000000003E-2</v>
      </c>
      <c r="G3590" s="68">
        <v>9.9212999999999996E-2</v>
      </c>
      <c r="J3590">
        <f t="shared" si="128"/>
        <v>1.078700000000001E-2</v>
      </c>
      <c r="P3590">
        <f t="shared" si="129"/>
        <v>9.4188015228426417E-2</v>
      </c>
    </row>
    <row r="3591" spans="2:16">
      <c r="B3591" s="68">
        <v>3.159E-2</v>
      </c>
      <c r="G3591" s="68">
        <v>9.9208000000000005E-2</v>
      </c>
      <c r="J3591">
        <f t="shared" si="128"/>
        <v>1.0792000000000001E-2</v>
      </c>
      <c r="P3591">
        <f t="shared" si="129"/>
        <v>9.4193015228426408E-2</v>
      </c>
    </row>
    <row r="3592" spans="2:16">
      <c r="B3592" s="68">
        <v>3.1718000000000003E-2</v>
      </c>
      <c r="G3592" s="68">
        <v>9.9204000000000001E-2</v>
      </c>
      <c r="J3592">
        <f t="shared" si="128"/>
        <v>1.0796000000000005E-2</v>
      </c>
      <c r="P3592">
        <f t="shared" si="129"/>
        <v>9.4197015228426412E-2</v>
      </c>
    </row>
    <row r="3593" spans="2:16">
      <c r="B3593" s="68">
        <v>3.1845999999999999E-2</v>
      </c>
      <c r="G3593" s="68">
        <v>9.9200999999999998E-2</v>
      </c>
      <c r="J3593">
        <f t="shared" si="128"/>
        <v>1.0799000000000008E-2</v>
      </c>
      <c r="P3593">
        <f t="shared" si="129"/>
        <v>9.4200015228426415E-2</v>
      </c>
    </row>
    <row r="3594" spans="2:16">
      <c r="B3594" s="68">
        <v>3.1974000000000002E-2</v>
      </c>
      <c r="G3594" s="68">
        <v>9.9197999999999995E-2</v>
      </c>
      <c r="J3594">
        <f t="shared" si="128"/>
        <v>1.0802000000000011E-2</v>
      </c>
      <c r="P3594">
        <f t="shared" si="129"/>
        <v>9.4203015228426418E-2</v>
      </c>
    </row>
    <row r="3595" spans="2:16">
      <c r="B3595" s="68">
        <v>3.2100999999999998E-2</v>
      </c>
      <c r="G3595" s="68">
        <v>9.9196000000000006E-2</v>
      </c>
      <c r="J3595">
        <f t="shared" si="128"/>
        <v>1.0803999999999999E-2</v>
      </c>
      <c r="P3595">
        <f t="shared" si="129"/>
        <v>9.4205015228426406E-2</v>
      </c>
    </row>
    <row r="3596" spans="2:16">
      <c r="B3596" s="68">
        <v>3.2228E-2</v>
      </c>
      <c r="G3596" s="68">
        <v>9.9194000000000004E-2</v>
      </c>
      <c r="J3596">
        <f t="shared" si="128"/>
        <v>1.0806000000000001E-2</v>
      </c>
      <c r="P3596">
        <f t="shared" si="129"/>
        <v>9.4207015228426408E-2</v>
      </c>
    </row>
    <row r="3597" spans="2:16">
      <c r="B3597" s="68">
        <v>3.2355000000000002E-2</v>
      </c>
      <c r="G3597" s="68">
        <v>9.9193000000000003E-2</v>
      </c>
      <c r="J3597">
        <f t="shared" si="128"/>
        <v>1.0807000000000002E-2</v>
      </c>
      <c r="P3597">
        <f t="shared" si="129"/>
        <v>9.4208015228426409E-2</v>
      </c>
    </row>
    <row r="3598" spans="2:16">
      <c r="B3598" s="68">
        <v>3.2481000000000003E-2</v>
      </c>
      <c r="G3598" s="68">
        <v>9.9192000000000002E-2</v>
      </c>
      <c r="J3598">
        <f t="shared" si="128"/>
        <v>1.0808000000000003E-2</v>
      </c>
      <c r="P3598">
        <f t="shared" si="129"/>
        <v>9.420901522842641E-2</v>
      </c>
    </row>
    <row r="3599" spans="2:16">
      <c r="B3599" s="68">
        <v>3.2606999999999997E-2</v>
      </c>
      <c r="G3599" s="68">
        <v>9.9192000000000002E-2</v>
      </c>
      <c r="J3599">
        <f t="shared" si="128"/>
        <v>1.0808000000000003E-2</v>
      </c>
      <c r="P3599">
        <f t="shared" si="129"/>
        <v>9.420901522842641E-2</v>
      </c>
    </row>
    <row r="3600" spans="2:16">
      <c r="B3600" s="68">
        <v>3.2732999999999998E-2</v>
      </c>
      <c r="G3600" s="68">
        <v>9.9192000000000002E-2</v>
      </c>
      <c r="J3600">
        <f t="shared" si="128"/>
        <v>1.0808000000000003E-2</v>
      </c>
      <c r="P3600">
        <f t="shared" si="129"/>
        <v>9.420901522842641E-2</v>
      </c>
    </row>
    <row r="3601" spans="2:16">
      <c r="B3601" s="68">
        <v>3.2857999999999998E-2</v>
      </c>
      <c r="G3601" s="68">
        <v>9.9193000000000003E-2</v>
      </c>
      <c r="J3601">
        <f t="shared" ref="J3601:J3664" si="130">$J$458-G3601+$J$457</f>
        <v>1.0807000000000002E-2</v>
      </c>
      <c r="P3601">
        <f t="shared" si="129"/>
        <v>9.4208015228426409E-2</v>
      </c>
    </row>
    <row r="3602" spans="2:16">
      <c r="B3602" s="68">
        <v>3.2981999999999997E-2</v>
      </c>
      <c r="G3602" s="68">
        <v>9.9194000000000004E-2</v>
      </c>
      <c r="J3602">
        <f t="shared" si="130"/>
        <v>1.0806000000000001E-2</v>
      </c>
      <c r="P3602">
        <f t="shared" ref="P3602:P3665" si="131">$P$458-G3602+$P$457</f>
        <v>9.4207015228426408E-2</v>
      </c>
    </row>
    <row r="3603" spans="2:16">
      <c r="B3603" s="68">
        <v>3.3106999999999998E-2</v>
      </c>
      <c r="G3603" s="68">
        <v>9.9196000000000006E-2</v>
      </c>
      <c r="J3603">
        <f t="shared" si="130"/>
        <v>1.0803999999999999E-2</v>
      </c>
      <c r="P3603">
        <f t="shared" si="131"/>
        <v>9.4205015228426406E-2</v>
      </c>
    </row>
    <row r="3604" spans="2:16">
      <c r="B3604" s="68">
        <v>3.3230999999999997E-2</v>
      </c>
      <c r="G3604" s="68">
        <v>9.9197999999999995E-2</v>
      </c>
      <c r="J3604">
        <f t="shared" si="130"/>
        <v>1.0802000000000011E-2</v>
      </c>
      <c r="P3604">
        <f t="shared" si="131"/>
        <v>9.4203015228426418E-2</v>
      </c>
    </row>
    <row r="3605" spans="2:16">
      <c r="B3605" s="68">
        <v>3.3354000000000002E-2</v>
      </c>
      <c r="G3605" s="68">
        <v>9.9200999999999998E-2</v>
      </c>
      <c r="J3605">
        <f t="shared" si="130"/>
        <v>1.0799000000000008E-2</v>
      </c>
      <c r="P3605">
        <f t="shared" si="131"/>
        <v>9.4200015228426415E-2</v>
      </c>
    </row>
    <row r="3606" spans="2:16">
      <c r="B3606" s="68">
        <v>3.3477E-2</v>
      </c>
      <c r="G3606" s="68">
        <v>9.9204000000000001E-2</v>
      </c>
      <c r="J3606">
        <f t="shared" si="130"/>
        <v>1.0796000000000005E-2</v>
      </c>
      <c r="P3606">
        <f t="shared" si="131"/>
        <v>9.4197015228426412E-2</v>
      </c>
    </row>
    <row r="3607" spans="2:16">
      <c r="B3607" s="68">
        <v>3.3598999999999997E-2</v>
      </c>
      <c r="G3607" s="68">
        <v>9.9208000000000005E-2</v>
      </c>
      <c r="J3607">
        <f t="shared" si="130"/>
        <v>1.0792000000000001E-2</v>
      </c>
      <c r="P3607">
        <f t="shared" si="131"/>
        <v>9.4193015228426408E-2</v>
      </c>
    </row>
    <row r="3608" spans="2:16">
      <c r="B3608" s="68">
        <v>3.3721000000000001E-2</v>
      </c>
      <c r="G3608" s="68">
        <v>9.9211999999999995E-2</v>
      </c>
      <c r="J3608">
        <f t="shared" si="130"/>
        <v>1.0788000000000011E-2</v>
      </c>
      <c r="P3608">
        <f t="shared" si="131"/>
        <v>9.4189015228426418E-2</v>
      </c>
    </row>
    <row r="3609" spans="2:16">
      <c r="B3609" s="68">
        <v>3.3842999999999998E-2</v>
      </c>
      <c r="G3609" s="68">
        <v>9.9215999999999999E-2</v>
      </c>
      <c r="J3609">
        <f t="shared" si="130"/>
        <v>1.0784000000000007E-2</v>
      </c>
      <c r="P3609">
        <f t="shared" si="131"/>
        <v>9.4185015228426414E-2</v>
      </c>
    </row>
    <row r="3610" spans="2:16">
      <c r="B3610" s="68">
        <v>3.3964000000000001E-2</v>
      </c>
      <c r="G3610" s="68">
        <v>9.9221000000000004E-2</v>
      </c>
      <c r="J3610">
        <f t="shared" si="130"/>
        <v>1.0779000000000002E-2</v>
      </c>
      <c r="P3610">
        <f t="shared" si="131"/>
        <v>9.4180015228426409E-2</v>
      </c>
    </row>
    <row r="3611" spans="2:16">
      <c r="B3611" s="68">
        <v>3.4084999999999997E-2</v>
      </c>
      <c r="G3611" s="68">
        <v>9.9226999999999996E-2</v>
      </c>
      <c r="J3611">
        <f t="shared" si="130"/>
        <v>1.077300000000001E-2</v>
      </c>
      <c r="P3611">
        <f t="shared" si="131"/>
        <v>9.4174015228426416E-2</v>
      </c>
    </row>
    <row r="3612" spans="2:16">
      <c r="B3612" s="68">
        <v>3.4204999999999999E-2</v>
      </c>
      <c r="G3612" s="68">
        <v>9.9233000000000002E-2</v>
      </c>
      <c r="J3612">
        <f t="shared" si="130"/>
        <v>1.0767000000000004E-2</v>
      </c>
      <c r="P3612">
        <f t="shared" si="131"/>
        <v>9.416801522842641E-2</v>
      </c>
    </row>
    <row r="3613" spans="2:16">
      <c r="B3613" s="68">
        <v>3.4324E-2</v>
      </c>
      <c r="G3613" s="68">
        <v>9.9238999999999994E-2</v>
      </c>
      <c r="J3613">
        <f t="shared" si="130"/>
        <v>1.0761000000000012E-2</v>
      </c>
      <c r="P3613">
        <f t="shared" si="131"/>
        <v>9.4162015228426418E-2</v>
      </c>
    </row>
    <row r="3614" spans="2:16">
      <c r="B3614" s="68">
        <v>3.4443000000000001E-2</v>
      </c>
      <c r="G3614" s="68">
        <v>9.9246000000000001E-2</v>
      </c>
      <c r="J3614">
        <f t="shared" si="130"/>
        <v>1.0754000000000005E-2</v>
      </c>
      <c r="P3614">
        <f t="shared" si="131"/>
        <v>9.4155015228426411E-2</v>
      </c>
    </row>
    <row r="3615" spans="2:16">
      <c r="B3615" s="68">
        <v>3.4562000000000002E-2</v>
      </c>
      <c r="G3615" s="68">
        <v>9.9253999999999995E-2</v>
      </c>
      <c r="J3615">
        <f t="shared" si="130"/>
        <v>1.0746000000000011E-2</v>
      </c>
      <c r="P3615">
        <f t="shared" si="131"/>
        <v>9.4147015228426417E-2</v>
      </c>
    </row>
    <row r="3616" spans="2:16">
      <c r="B3616" s="68">
        <v>3.4680000000000002E-2</v>
      </c>
      <c r="G3616" s="68">
        <v>9.9261000000000002E-2</v>
      </c>
      <c r="J3616">
        <f t="shared" si="130"/>
        <v>1.0739000000000004E-2</v>
      </c>
      <c r="P3616">
        <f t="shared" si="131"/>
        <v>9.414001522842641E-2</v>
      </c>
    </row>
    <row r="3617" spans="2:16">
      <c r="B3617" s="68">
        <v>3.4797000000000002E-2</v>
      </c>
      <c r="G3617" s="68">
        <v>9.9268999999999996E-2</v>
      </c>
      <c r="J3617">
        <f t="shared" si="130"/>
        <v>1.073100000000001E-2</v>
      </c>
      <c r="P3617">
        <f t="shared" si="131"/>
        <v>9.4132015228426416E-2</v>
      </c>
    </row>
    <row r="3618" spans="2:16">
      <c r="B3618" s="68">
        <v>3.4914000000000001E-2</v>
      </c>
      <c r="G3618" s="68">
        <v>9.9278000000000005E-2</v>
      </c>
      <c r="J3618">
        <f t="shared" si="130"/>
        <v>1.0722000000000001E-2</v>
      </c>
      <c r="P3618">
        <f t="shared" si="131"/>
        <v>9.4123015228426407E-2</v>
      </c>
    </row>
    <row r="3619" spans="2:16">
      <c r="B3619" s="68">
        <v>3.5029999999999999E-2</v>
      </c>
      <c r="G3619" s="68">
        <v>9.9287E-2</v>
      </c>
      <c r="J3619">
        <f t="shared" si="130"/>
        <v>1.0713000000000006E-2</v>
      </c>
      <c r="P3619">
        <f t="shared" si="131"/>
        <v>9.4114015228426412E-2</v>
      </c>
    </row>
    <row r="3620" spans="2:16">
      <c r="B3620" s="68">
        <v>3.5145000000000003E-2</v>
      </c>
      <c r="G3620" s="68">
        <v>9.9295999999999995E-2</v>
      </c>
      <c r="J3620">
        <f t="shared" si="130"/>
        <v>1.070400000000001E-2</v>
      </c>
      <c r="P3620">
        <f t="shared" si="131"/>
        <v>9.4105015228426417E-2</v>
      </c>
    </row>
    <row r="3621" spans="2:16">
      <c r="B3621" s="68">
        <v>3.526E-2</v>
      </c>
      <c r="G3621" s="68">
        <v>9.9306000000000005E-2</v>
      </c>
      <c r="J3621">
        <f t="shared" si="130"/>
        <v>1.0694E-2</v>
      </c>
      <c r="P3621">
        <f t="shared" si="131"/>
        <v>9.4095015228426407E-2</v>
      </c>
    </row>
    <row r="3622" spans="2:16">
      <c r="B3622" s="68">
        <v>3.5374999999999997E-2</v>
      </c>
      <c r="G3622" s="68">
        <v>9.9316000000000002E-2</v>
      </c>
      <c r="J3622">
        <f t="shared" si="130"/>
        <v>1.0684000000000004E-2</v>
      </c>
      <c r="P3622">
        <f t="shared" si="131"/>
        <v>9.4085015228426411E-2</v>
      </c>
    </row>
    <row r="3623" spans="2:16">
      <c r="B3623" s="68">
        <v>3.5489E-2</v>
      </c>
      <c r="G3623" s="68">
        <v>9.9325999999999998E-2</v>
      </c>
      <c r="J3623">
        <f t="shared" si="130"/>
        <v>1.0674000000000008E-2</v>
      </c>
      <c r="P3623">
        <f t="shared" si="131"/>
        <v>9.4075015228426415E-2</v>
      </c>
    </row>
    <row r="3624" spans="2:16">
      <c r="B3624" s="68">
        <v>3.5602000000000002E-2</v>
      </c>
      <c r="G3624" s="68">
        <v>9.9336999999999995E-2</v>
      </c>
      <c r="J3624">
        <f t="shared" si="130"/>
        <v>1.0663000000000011E-2</v>
      </c>
      <c r="P3624">
        <f t="shared" si="131"/>
        <v>9.4064015228426417E-2</v>
      </c>
    </row>
    <row r="3625" spans="2:16">
      <c r="B3625" s="68">
        <v>3.5714000000000003E-2</v>
      </c>
      <c r="G3625" s="68">
        <v>9.9348000000000006E-2</v>
      </c>
      <c r="J3625">
        <f t="shared" si="130"/>
        <v>1.0652E-2</v>
      </c>
      <c r="P3625">
        <f t="shared" si="131"/>
        <v>9.4053015228426406E-2</v>
      </c>
    </row>
    <row r="3626" spans="2:16">
      <c r="B3626" s="68">
        <v>3.5825999999999997E-2</v>
      </c>
      <c r="G3626" s="68">
        <v>9.9359000000000003E-2</v>
      </c>
      <c r="J3626">
        <f t="shared" si="130"/>
        <v>1.0641000000000003E-2</v>
      </c>
      <c r="P3626">
        <f t="shared" si="131"/>
        <v>9.4042015228426409E-2</v>
      </c>
    </row>
    <row r="3627" spans="2:16">
      <c r="B3627" s="68">
        <v>3.5936999999999997E-2</v>
      </c>
      <c r="G3627" s="68">
        <v>9.9371000000000001E-2</v>
      </c>
      <c r="J3627">
        <f t="shared" si="130"/>
        <v>1.0629000000000005E-2</v>
      </c>
      <c r="P3627">
        <f t="shared" si="131"/>
        <v>9.4030015228426411E-2</v>
      </c>
    </row>
    <row r="3628" spans="2:16">
      <c r="B3628" s="68">
        <v>3.6047999999999997E-2</v>
      </c>
      <c r="G3628" s="68">
        <v>9.9382999999999999E-2</v>
      </c>
      <c r="J3628">
        <f t="shared" si="130"/>
        <v>1.0617000000000007E-2</v>
      </c>
      <c r="P3628">
        <f t="shared" si="131"/>
        <v>9.4018015228426413E-2</v>
      </c>
    </row>
    <row r="3629" spans="2:16">
      <c r="B3629" s="68">
        <v>3.6158000000000003E-2</v>
      </c>
      <c r="G3629" s="68">
        <v>9.9395999999999998E-2</v>
      </c>
      <c r="J3629">
        <f t="shared" si="130"/>
        <v>1.0604000000000008E-2</v>
      </c>
      <c r="P3629">
        <f t="shared" si="131"/>
        <v>9.4005015228426414E-2</v>
      </c>
    </row>
    <row r="3630" spans="2:16">
      <c r="B3630" s="68">
        <v>3.6267000000000001E-2</v>
      </c>
      <c r="G3630" s="68">
        <v>9.9407999999999996E-2</v>
      </c>
      <c r="J3630">
        <f t="shared" si="130"/>
        <v>1.0592000000000009E-2</v>
      </c>
      <c r="P3630">
        <f t="shared" si="131"/>
        <v>9.3993015228426416E-2</v>
      </c>
    </row>
    <row r="3631" spans="2:16">
      <c r="B3631" s="68">
        <v>3.6375999999999999E-2</v>
      </c>
      <c r="G3631" s="68">
        <v>9.9420999999999995E-2</v>
      </c>
      <c r="J3631">
        <f t="shared" si="130"/>
        <v>1.057900000000001E-2</v>
      </c>
      <c r="P3631">
        <f t="shared" si="131"/>
        <v>9.3980015228426417E-2</v>
      </c>
    </row>
    <row r="3632" spans="2:16">
      <c r="B3632" s="68">
        <v>3.6483000000000002E-2</v>
      </c>
      <c r="G3632" s="68">
        <v>9.9434999999999996E-2</v>
      </c>
      <c r="J3632">
        <f t="shared" si="130"/>
        <v>1.056500000000001E-2</v>
      </c>
      <c r="P3632">
        <f t="shared" si="131"/>
        <v>9.3966015228426417E-2</v>
      </c>
    </row>
    <row r="3633" spans="2:16">
      <c r="B3633" s="68">
        <v>3.6590999999999999E-2</v>
      </c>
      <c r="G3633" s="68">
        <v>9.9447999999999995E-2</v>
      </c>
      <c r="J3633">
        <f t="shared" si="130"/>
        <v>1.0552000000000011E-2</v>
      </c>
      <c r="P3633">
        <f t="shared" si="131"/>
        <v>9.3953015228426418E-2</v>
      </c>
    </row>
    <row r="3634" spans="2:16">
      <c r="B3634" s="68">
        <v>3.6697E-2</v>
      </c>
      <c r="G3634" s="68">
        <v>9.9461999999999995E-2</v>
      </c>
      <c r="J3634">
        <f t="shared" si="130"/>
        <v>1.0538000000000011E-2</v>
      </c>
      <c r="P3634">
        <f t="shared" si="131"/>
        <v>9.3939015228426417E-2</v>
      </c>
    </row>
    <row r="3635" spans="2:16">
      <c r="B3635" s="68">
        <v>3.6803000000000002E-2</v>
      </c>
      <c r="G3635" s="68">
        <v>9.9475999999999995E-2</v>
      </c>
      <c r="J3635">
        <f t="shared" si="130"/>
        <v>1.0524000000000011E-2</v>
      </c>
      <c r="P3635">
        <f t="shared" si="131"/>
        <v>9.3925015228426417E-2</v>
      </c>
    </row>
    <row r="3636" spans="2:16">
      <c r="B3636" s="68">
        <v>3.6907000000000002E-2</v>
      </c>
      <c r="G3636" s="68">
        <v>9.9489999999999995E-2</v>
      </c>
      <c r="J3636">
        <f t="shared" si="130"/>
        <v>1.0510000000000011E-2</v>
      </c>
      <c r="P3636">
        <f t="shared" si="131"/>
        <v>9.3911015228426417E-2</v>
      </c>
    </row>
    <row r="3637" spans="2:16">
      <c r="B3637" s="68">
        <v>3.7012000000000003E-2</v>
      </c>
      <c r="G3637" s="68">
        <v>9.9504999999999996E-2</v>
      </c>
      <c r="J3637">
        <f t="shared" si="130"/>
        <v>1.049500000000001E-2</v>
      </c>
      <c r="P3637">
        <f t="shared" si="131"/>
        <v>9.3896015228426416E-2</v>
      </c>
    </row>
    <row r="3638" spans="2:16">
      <c r="B3638" s="68">
        <v>3.7115000000000002E-2</v>
      </c>
      <c r="G3638" s="68">
        <v>9.9519999999999997E-2</v>
      </c>
      <c r="J3638">
        <f t="shared" si="130"/>
        <v>1.0480000000000008E-2</v>
      </c>
      <c r="P3638">
        <f t="shared" si="131"/>
        <v>9.3881015228426415E-2</v>
      </c>
    </row>
    <row r="3639" spans="2:16">
      <c r="B3639" s="68">
        <v>3.7218000000000001E-2</v>
      </c>
      <c r="G3639" s="68">
        <v>9.9534999999999998E-2</v>
      </c>
      <c r="J3639">
        <f t="shared" si="130"/>
        <v>1.0465000000000007E-2</v>
      </c>
      <c r="P3639">
        <f t="shared" si="131"/>
        <v>9.3866015228426414E-2</v>
      </c>
    </row>
    <row r="3640" spans="2:16">
      <c r="B3640" s="68">
        <v>3.7319999999999999E-2</v>
      </c>
      <c r="G3640" s="68">
        <v>9.955E-2</v>
      </c>
      <c r="J3640">
        <f t="shared" si="130"/>
        <v>1.0450000000000006E-2</v>
      </c>
      <c r="P3640">
        <f t="shared" si="131"/>
        <v>9.3851015228426413E-2</v>
      </c>
    </row>
    <row r="3641" spans="2:16">
      <c r="B3641" s="68">
        <v>3.7421000000000003E-2</v>
      </c>
      <c r="G3641" s="68">
        <v>9.9565000000000001E-2</v>
      </c>
      <c r="J3641">
        <f t="shared" si="130"/>
        <v>1.0435000000000005E-2</v>
      </c>
      <c r="P3641">
        <f t="shared" si="131"/>
        <v>9.3836015228426412E-2</v>
      </c>
    </row>
    <row r="3642" spans="2:16">
      <c r="B3642" s="68">
        <v>3.7520999999999999E-2</v>
      </c>
      <c r="G3642" s="68">
        <v>9.9581000000000003E-2</v>
      </c>
      <c r="J3642">
        <f t="shared" si="130"/>
        <v>1.0419000000000003E-2</v>
      </c>
      <c r="P3642">
        <f t="shared" si="131"/>
        <v>9.3820015228426409E-2</v>
      </c>
    </row>
    <row r="3643" spans="2:16">
      <c r="B3643" s="68">
        <v>3.7620000000000001E-2</v>
      </c>
      <c r="G3643" s="68">
        <v>9.9597000000000005E-2</v>
      </c>
      <c r="J3643">
        <f t="shared" si="130"/>
        <v>1.0403000000000001E-2</v>
      </c>
      <c r="P3643">
        <f t="shared" si="131"/>
        <v>9.3804015228426407E-2</v>
      </c>
    </row>
    <row r="3644" spans="2:16">
      <c r="B3644" s="68">
        <v>3.7719000000000003E-2</v>
      </c>
      <c r="G3644" s="68">
        <v>9.9612999999999993E-2</v>
      </c>
      <c r="J3644">
        <f t="shared" si="130"/>
        <v>1.0387000000000013E-2</v>
      </c>
      <c r="P3644">
        <f t="shared" si="131"/>
        <v>9.3788015228426419E-2</v>
      </c>
    </row>
    <row r="3645" spans="2:16">
      <c r="B3645" s="68">
        <v>3.7817000000000003E-2</v>
      </c>
      <c r="G3645" s="68">
        <v>9.9628999999999995E-2</v>
      </c>
      <c r="J3645">
        <f t="shared" si="130"/>
        <v>1.037100000000001E-2</v>
      </c>
      <c r="P3645">
        <f t="shared" si="131"/>
        <v>9.3772015228426417E-2</v>
      </c>
    </row>
    <row r="3646" spans="2:16">
      <c r="B3646" s="68">
        <v>3.7914000000000003E-2</v>
      </c>
      <c r="G3646" s="68">
        <v>9.9644999999999997E-2</v>
      </c>
      <c r="J3646">
        <f t="shared" si="130"/>
        <v>1.0355000000000008E-2</v>
      </c>
      <c r="P3646">
        <f t="shared" si="131"/>
        <v>9.3756015228426415E-2</v>
      </c>
    </row>
    <row r="3647" spans="2:16">
      <c r="B3647" s="68">
        <v>3.8010000000000002E-2</v>
      </c>
      <c r="G3647" s="68">
        <v>9.9662000000000001E-2</v>
      </c>
      <c r="J3647">
        <f t="shared" si="130"/>
        <v>1.0338000000000005E-2</v>
      </c>
      <c r="P3647">
        <f t="shared" si="131"/>
        <v>9.3739015228426412E-2</v>
      </c>
    </row>
    <row r="3648" spans="2:16">
      <c r="B3648" s="68">
        <v>3.8106000000000001E-2</v>
      </c>
      <c r="G3648" s="68">
        <v>9.9678000000000003E-2</v>
      </c>
      <c r="J3648">
        <f t="shared" si="130"/>
        <v>1.0322000000000003E-2</v>
      </c>
      <c r="P3648">
        <f t="shared" si="131"/>
        <v>9.372301522842641E-2</v>
      </c>
    </row>
    <row r="3649" spans="2:16">
      <c r="B3649" s="68">
        <v>3.8199999999999998E-2</v>
      </c>
      <c r="G3649" s="68">
        <v>9.9695000000000006E-2</v>
      </c>
      <c r="J3649">
        <f t="shared" si="130"/>
        <v>1.0305E-2</v>
      </c>
      <c r="P3649">
        <f t="shared" si="131"/>
        <v>9.3706015228426406E-2</v>
      </c>
    </row>
    <row r="3650" spans="2:16">
      <c r="B3650" s="68">
        <v>3.8294000000000002E-2</v>
      </c>
      <c r="G3650" s="68">
        <v>9.9711999999999995E-2</v>
      </c>
      <c r="J3650">
        <f t="shared" si="130"/>
        <v>1.0288000000000011E-2</v>
      </c>
      <c r="P3650">
        <f t="shared" si="131"/>
        <v>9.3689015228426417E-2</v>
      </c>
    </row>
    <row r="3651" spans="2:16">
      <c r="B3651" s="68">
        <v>3.8386999999999998E-2</v>
      </c>
      <c r="G3651" s="68">
        <v>9.9728999999999998E-2</v>
      </c>
      <c r="J3651">
        <f t="shared" si="130"/>
        <v>1.0271000000000008E-2</v>
      </c>
      <c r="P3651">
        <f t="shared" si="131"/>
        <v>9.3672015228426414E-2</v>
      </c>
    </row>
    <row r="3652" spans="2:16">
      <c r="B3652" s="68">
        <v>3.8478999999999999E-2</v>
      </c>
      <c r="G3652" s="68">
        <v>9.9746000000000001E-2</v>
      </c>
      <c r="J3652">
        <f t="shared" si="130"/>
        <v>1.0254000000000004E-2</v>
      </c>
      <c r="P3652">
        <f t="shared" si="131"/>
        <v>9.3655015228426411E-2</v>
      </c>
    </row>
    <row r="3653" spans="2:16">
      <c r="B3653" s="68">
        <v>3.857E-2</v>
      </c>
      <c r="G3653" s="68">
        <v>9.9764000000000005E-2</v>
      </c>
      <c r="J3653">
        <f t="shared" si="130"/>
        <v>1.0236E-2</v>
      </c>
      <c r="P3653">
        <f t="shared" si="131"/>
        <v>9.3637015228426407E-2</v>
      </c>
    </row>
    <row r="3654" spans="2:16">
      <c r="B3654" s="68">
        <v>3.866E-2</v>
      </c>
      <c r="G3654" s="68">
        <v>9.9780999999999995E-2</v>
      </c>
      <c r="J3654">
        <f t="shared" si="130"/>
        <v>1.0219000000000011E-2</v>
      </c>
      <c r="P3654">
        <f t="shared" si="131"/>
        <v>9.3620015228426418E-2</v>
      </c>
    </row>
    <row r="3655" spans="2:16">
      <c r="B3655" s="68">
        <v>3.8748999999999999E-2</v>
      </c>
      <c r="G3655" s="68">
        <v>9.9797999999999998E-2</v>
      </c>
      <c r="J3655">
        <f t="shared" si="130"/>
        <v>1.0202000000000008E-2</v>
      </c>
      <c r="P3655">
        <f t="shared" si="131"/>
        <v>9.3603015228426414E-2</v>
      </c>
    </row>
    <row r="3656" spans="2:16">
      <c r="B3656" s="68">
        <v>3.8837999999999998E-2</v>
      </c>
      <c r="G3656" s="68">
        <v>9.9816000000000002E-2</v>
      </c>
      <c r="J3656">
        <f t="shared" si="130"/>
        <v>1.0184000000000004E-2</v>
      </c>
      <c r="P3656">
        <f t="shared" si="131"/>
        <v>9.358501522842641E-2</v>
      </c>
    </row>
    <row r="3657" spans="2:16">
      <c r="B3657" s="68">
        <v>3.8925000000000001E-2</v>
      </c>
      <c r="G3657" s="68">
        <v>9.9834000000000006E-2</v>
      </c>
      <c r="J3657">
        <f t="shared" si="130"/>
        <v>1.0166E-2</v>
      </c>
      <c r="P3657">
        <f t="shared" si="131"/>
        <v>9.3567015228426406E-2</v>
      </c>
    </row>
    <row r="3658" spans="2:16">
      <c r="B3658" s="68">
        <v>3.9011999999999998E-2</v>
      </c>
      <c r="G3658" s="68">
        <v>9.9850999999999995E-2</v>
      </c>
      <c r="J3658">
        <f t="shared" si="130"/>
        <v>1.014900000000001E-2</v>
      </c>
      <c r="P3658">
        <f t="shared" si="131"/>
        <v>9.3550015228426417E-2</v>
      </c>
    </row>
    <row r="3659" spans="2:16">
      <c r="B3659" s="68">
        <v>3.9097E-2</v>
      </c>
      <c r="G3659" s="68">
        <v>9.9868999999999999E-2</v>
      </c>
      <c r="J3659">
        <f t="shared" si="130"/>
        <v>1.0131000000000006E-2</v>
      </c>
      <c r="P3659">
        <f t="shared" si="131"/>
        <v>9.3532015228426413E-2</v>
      </c>
    </row>
    <row r="3660" spans="2:16">
      <c r="B3660" s="68">
        <v>3.9182000000000002E-2</v>
      </c>
      <c r="G3660" s="68">
        <v>9.9887000000000004E-2</v>
      </c>
      <c r="J3660">
        <f t="shared" si="130"/>
        <v>1.0113000000000002E-2</v>
      </c>
      <c r="P3660">
        <f t="shared" si="131"/>
        <v>9.3514015228426409E-2</v>
      </c>
    </row>
    <row r="3661" spans="2:16">
      <c r="B3661" s="68">
        <v>3.9266000000000002E-2</v>
      </c>
      <c r="G3661" s="68">
        <v>9.9904999999999994E-2</v>
      </c>
      <c r="J3661">
        <f t="shared" si="130"/>
        <v>1.0095000000000012E-2</v>
      </c>
      <c r="P3661">
        <f t="shared" si="131"/>
        <v>9.3496015228426418E-2</v>
      </c>
    </row>
    <row r="3662" spans="2:16">
      <c r="B3662" s="68">
        <v>3.9349000000000002E-2</v>
      </c>
      <c r="G3662" s="68">
        <v>9.9922999999999998E-2</v>
      </c>
      <c r="J3662">
        <f t="shared" si="130"/>
        <v>1.0077000000000008E-2</v>
      </c>
      <c r="P3662">
        <f t="shared" si="131"/>
        <v>9.3478015228426414E-2</v>
      </c>
    </row>
    <row r="3663" spans="2:16">
      <c r="B3663" s="68">
        <v>3.9431000000000001E-2</v>
      </c>
      <c r="G3663" s="68">
        <v>9.9940000000000001E-2</v>
      </c>
      <c r="J3663">
        <f t="shared" si="130"/>
        <v>1.0060000000000005E-2</v>
      </c>
      <c r="P3663">
        <f t="shared" si="131"/>
        <v>9.3461015228426411E-2</v>
      </c>
    </row>
    <row r="3664" spans="2:16">
      <c r="B3664" s="68">
        <v>3.9510999999999998E-2</v>
      </c>
      <c r="G3664" s="68">
        <v>9.9958000000000005E-2</v>
      </c>
      <c r="J3664">
        <f t="shared" si="130"/>
        <v>1.0042000000000001E-2</v>
      </c>
      <c r="P3664">
        <f t="shared" si="131"/>
        <v>9.3443015228426407E-2</v>
      </c>
    </row>
    <row r="3665" spans="2:16">
      <c r="B3665" s="68">
        <v>3.9591000000000001E-2</v>
      </c>
      <c r="G3665" s="68">
        <v>9.9975999999999995E-2</v>
      </c>
      <c r="J3665">
        <f t="shared" ref="J3665:J3728" si="132">$J$458-G3665+$J$457</f>
        <v>1.002400000000001E-2</v>
      </c>
      <c r="P3665">
        <f t="shared" si="131"/>
        <v>9.3425015228426417E-2</v>
      </c>
    </row>
    <row r="3666" spans="2:16">
      <c r="B3666" s="68">
        <v>3.9669999999999997E-2</v>
      </c>
      <c r="G3666" s="68">
        <v>9.9994E-2</v>
      </c>
      <c r="J3666">
        <f t="shared" si="132"/>
        <v>1.0006000000000006E-2</v>
      </c>
      <c r="P3666">
        <f t="shared" ref="P3666:P3729" si="133">$P$458-G3666+$P$457</f>
        <v>9.3407015228426413E-2</v>
      </c>
    </row>
    <row r="3667" spans="2:16">
      <c r="B3667" s="68">
        <v>3.9747999999999999E-2</v>
      </c>
      <c r="G3667" s="68">
        <v>0.100012</v>
      </c>
      <c r="J3667">
        <f t="shared" si="132"/>
        <v>9.9880000000000021E-3</v>
      </c>
      <c r="P3667">
        <f t="shared" si="133"/>
        <v>9.3389015228426409E-2</v>
      </c>
    </row>
    <row r="3668" spans="2:16">
      <c r="B3668" s="68">
        <v>3.9824999999999999E-2</v>
      </c>
      <c r="G3668" s="68">
        <v>0.10002999999999999</v>
      </c>
      <c r="J3668">
        <f t="shared" si="132"/>
        <v>9.9700000000000118E-3</v>
      </c>
      <c r="P3668">
        <f t="shared" si="133"/>
        <v>9.3371015228426418E-2</v>
      </c>
    </row>
    <row r="3669" spans="2:16">
      <c r="B3669" s="68">
        <v>3.9900999999999999E-2</v>
      </c>
      <c r="G3669" s="68">
        <v>0.100048</v>
      </c>
      <c r="J3669">
        <f t="shared" si="132"/>
        <v>9.9520000000000077E-3</v>
      </c>
      <c r="P3669">
        <f t="shared" si="133"/>
        <v>9.3353015228426414E-2</v>
      </c>
    </row>
    <row r="3670" spans="2:16">
      <c r="B3670" s="68">
        <v>3.9976999999999999E-2</v>
      </c>
      <c r="G3670" s="68">
        <v>0.100066</v>
      </c>
      <c r="J3670">
        <f t="shared" si="132"/>
        <v>9.9340000000000036E-3</v>
      </c>
      <c r="P3670">
        <f t="shared" si="133"/>
        <v>9.333501522842641E-2</v>
      </c>
    </row>
    <row r="3671" spans="2:16">
      <c r="B3671" s="68">
        <v>4.0051000000000003E-2</v>
      </c>
      <c r="G3671" s="68">
        <v>0.10008400000000001</v>
      </c>
      <c r="J3671">
        <f t="shared" si="132"/>
        <v>9.9159999999999995E-3</v>
      </c>
      <c r="P3671">
        <f t="shared" si="133"/>
        <v>9.3317015228426406E-2</v>
      </c>
    </row>
    <row r="3672" spans="2:16">
      <c r="B3672" s="68">
        <v>4.0124E-2</v>
      </c>
      <c r="G3672" s="68">
        <v>0.100102</v>
      </c>
      <c r="J3672">
        <f t="shared" si="132"/>
        <v>9.8980000000000092E-3</v>
      </c>
      <c r="P3672">
        <f t="shared" si="133"/>
        <v>9.3299015228426416E-2</v>
      </c>
    </row>
    <row r="3673" spans="2:16">
      <c r="B3673" s="68">
        <v>4.0196000000000003E-2</v>
      </c>
      <c r="G3673" s="68">
        <v>0.10012</v>
      </c>
      <c r="J3673">
        <f t="shared" si="132"/>
        <v>9.8800000000000051E-3</v>
      </c>
      <c r="P3673">
        <f t="shared" si="133"/>
        <v>9.3281015228426412E-2</v>
      </c>
    </row>
    <row r="3674" spans="2:16">
      <c r="B3674" s="68">
        <v>4.0266999999999997E-2</v>
      </c>
      <c r="G3674" s="68">
        <v>0.100138</v>
      </c>
      <c r="J3674">
        <f t="shared" si="132"/>
        <v>9.862000000000001E-3</v>
      </c>
      <c r="P3674">
        <f t="shared" si="133"/>
        <v>9.3263015228426407E-2</v>
      </c>
    </row>
    <row r="3675" spans="2:16">
      <c r="B3675" s="68">
        <v>4.0336999999999998E-2</v>
      </c>
      <c r="G3675" s="68">
        <v>0.10015499999999999</v>
      </c>
      <c r="J3675">
        <f t="shared" si="132"/>
        <v>9.8450000000000117E-3</v>
      </c>
      <c r="P3675">
        <f t="shared" si="133"/>
        <v>9.3246015228426418E-2</v>
      </c>
    </row>
    <row r="3676" spans="2:16">
      <c r="B3676" s="68">
        <v>4.0405000000000003E-2</v>
      </c>
      <c r="G3676" s="68">
        <v>0.100173</v>
      </c>
      <c r="J3676">
        <f t="shared" si="132"/>
        <v>9.8270000000000076E-3</v>
      </c>
      <c r="P3676">
        <f t="shared" si="133"/>
        <v>9.3228015228426414E-2</v>
      </c>
    </row>
    <row r="3677" spans="2:16">
      <c r="B3677" s="68">
        <v>4.0473000000000002E-2</v>
      </c>
      <c r="G3677" s="68">
        <v>0.100191</v>
      </c>
      <c r="J3677">
        <f t="shared" si="132"/>
        <v>9.8090000000000035E-3</v>
      </c>
      <c r="P3677">
        <f t="shared" si="133"/>
        <v>9.321001522842641E-2</v>
      </c>
    </row>
    <row r="3678" spans="2:16">
      <c r="B3678" s="68">
        <v>4.054E-2</v>
      </c>
      <c r="G3678" s="68">
        <v>0.10020800000000001</v>
      </c>
      <c r="J3678">
        <f t="shared" si="132"/>
        <v>9.7920000000000004E-3</v>
      </c>
      <c r="P3678">
        <f t="shared" si="133"/>
        <v>9.3193015228426407E-2</v>
      </c>
    </row>
    <row r="3679" spans="2:16">
      <c r="B3679" s="68">
        <v>4.0606000000000003E-2</v>
      </c>
      <c r="G3679" s="68">
        <v>0.100226</v>
      </c>
      <c r="J3679">
        <f t="shared" si="132"/>
        <v>9.7740000000000101E-3</v>
      </c>
      <c r="P3679">
        <f t="shared" si="133"/>
        <v>9.3175015228426417E-2</v>
      </c>
    </row>
    <row r="3680" spans="2:16">
      <c r="B3680" s="68">
        <v>4.0670999999999999E-2</v>
      </c>
      <c r="G3680" s="68">
        <v>0.100243</v>
      </c>
      <c r="J3680">
        <f t="shared" si="132"/>
        <v>9.757000000000007E-3</v>
      </c>
      <c r="P3680">
        <f t="shared" si="133"/>
        <v>9.3158015228426413E-2</v>
      </c>
    </row>
    <row r="3681" spans="2:16">
      <c r="B3681" s="68">
        <v>4.0735E-2</v>
      </c>
      <c r="G3681" s="68">
        <v>0.10026</v>
      </c>
      <c r="J3681">
        <f t="shared" si="132"/>
        <v>9.7400000000000039E-3</v>
      </c>
      <c r="P3681">
        <f t="shared" si="133"/>
        <v>9.314101522842641E-2</v>
      </c>
    </row>
    <row r="3682" spans="2:16">
      <c r="B3682" s="68">
        <v>4.0797E-2</v>
      </c>
      <c r="G3682" s="68">
        <v>0.10027700000000001</v>
      </c>
      <c r="J3682">
        <f t="shared" si="132"/>
        <v>9.7230000000000007E-3</v>
      </c>
      <c r="P3682">
        <f t="shared" si="133"/>
        <v>9.3124015228426407E-2</v>
      </c>
    </row>
    <row r="3683" spans="2:16">
      <c r="B3683" s="68">
        <v>4.0858999999999999E-2</v>
      </c>
      <c r="G3683" s="68">
        <v>0.100295</v>
      </c>
      <c r="J3683">
        <f t="shared" si="132"/>
        <v>9.7050000000000105E-3</v>
      </c>
      <c r="P3683">
        <f t="shared" si="133"/>
        <v>9.3106015228426417E-2</v>
      </c>
    </row>
    <row r="3684" spans="2:16">
      <c r="B3684" s="68">
        <v>4.0918999999999997E-2</v>
      </c>
      <c r="G3684" s="68">
        <v>0.100312</v>
      </c>
      <c r="J3684">
        <f t="shared" si="132"/>
        <v>9.6880000000000074E-3</v>
      </c>
      <c r="P3684">
        <f t="shared" si="133"/>
        <v>9.3089015228426414E-2</v>
      </c>
    </row>
    <row r="3685" spans="2:16">
      <c r="B3685" s="68">
        <v>4.0979000000000002E-2</v>
      </c>
      <c r="G3685" s="68">
        <v>0.100329</v>
      </c>
      <c r="J3685">
        <f t="shared" si="132"/>
        <v>9.6710000000000042E-3</v>
      </c>
      <c r="P3685">
        <f t="shared" si="133"/>
        <v>9.3072015228426411E-2</v>
      </c>
    </row>
    <row r="3686" spans="2:16">
      <c r="B3686" s="68">
        <v>4.1036999999999997E-2</v>
      </c>
      <c r="G3686" s="68">
        <v>0.100345</v>
      </c>
      <c r="J3686">
        <f t="shared" si="132"/>
        <v>9.6550000000000021E-3</v>
      </c>
      <c r="P3686">
        <f t="shared" si="133"/>
        <v>9.3056015228426409E-2</v>
      </c>
    </row>
    <row r="3687" spans="2:16">
      <c r="B3687" s="68">
        <v>4.1093999999999999E-2</v>
      </c>
      <c r="G3687" s="68">
        <v>0.10036200000000001</v>
      </c>
      <c r="J3687">
        <f t="shared" si="132"/>
        <v>9.637999999999999E-3</v>
      </c>
      <c r="P3687">
        <f t="shared" si="133"/>
        <v>9.3039015228426405E-2</v>
      </c>
    </row>
    <row r="3688" spans="2:16">
      <c r="B3688" s="68">
        <v>4.1149999999999999E-2</v>
      </c>
      <c r="G3688" s="68">
        <v>0.100379</v>
      </c>
      <c r="J3688">
        <f t="shared" si="132"/>
        <v>9.6210000000000098E-3</v>
      </c>
      <c r="P3688">
        <f t="shared" si="133"/>
        <v>9.3022015228426416E-2</v>
      </c>
    </row>
    <row r="3689" spans="2:16">
      <c r="B3689" s="68">
        <v>4.1204999999999999E-2</v>
      </c>
      <c r="G3689" s="68">
        <v>0.100395</v>
      </c>
      <c r="J3689">
        <f t="shared" si="132"/>
        <v>9.6050000000000076E-3</v>
      </c>
      <c r="P3689">
        <f t="shared" si="133"/>
        <v>9.3006015228426414E-2</v>
      </c>
    </row>
    <row r="3690" spans="2:16">
      <c r="B3690" s="68">
        <v>4.1258999999999997E-2</v>
      </c>
      <c r="G3690" s="68">
        <v>0.100411</v>
      </c>
      <c r="J3690">
        <f t="shared" si="132"/>
        <v>9.5890000000000055E-3</v>
      </c>
      <c r="P3690">
        <f t="shared" si="133"/>
        <v>9.2990015228426412E-2</v>
      </c>
    </row>
    <row r="3691" spans="2:16">
      <c r="B3691" s="68">
        <v>4.1312000000000001E-2</v>
      </c>
      <c r="G3691" s="68">
        <v>0.100427</v>
      </c>
      <c r="J3691">
        <f t="shared" si="132"/>
        <v>9.5730000000000034E-3</v>
      </c>
      <c r="P3691">
        <f t="shared" si="133"/>
        <v>9.297401522842641E-2</v>
      </c>
    </row>
    <row r="3692" spans="2:16">
      <c r="B3692" s="68">
        <v>4.1363999999999998E-2</v>
      </c>
      <c r="G3692" s="68">
        <v>0.100443</v>
      </c>
      <c r="J3692">
        <f t="shared" si="132"/>
        <v>9.5570000000000013E-3</v>
      </c>
      <c r="P3692">
        <f t="shared" si="133"/>
        <v>9.2958015228426408E-2</v>
      </c>
    </row>
    <row r="3693" spans="2:16">
      <c r="B3693" s="68">
        <v>4.1415E-2</v>
      </c>
      <c r="G3693" s="68">
        <v>0.10045900000000001</v>
      </c>
      <c r="J3693">
        <f t="shared" si="132"/>
        <v>9.5409999999999991E-3</v>
      </c>
      <c r="P3693">
        <f t="shared" si="133"/>
        <v>9.2942015228426406E-2</v>
      </c>
    </row>
    <row r="3694" spans="2:16">
      <c r="B3694" s="68">
        <v>4.1464000000000001E-2</v>
      </c>
      <c r="G3694" s="68">
        <v>0.10047499999999999</v>
      </c>
      <c r="J3694">
        <f t="shared" si="132"/>
        <v>9.5250000000000109E-3</v>
      </c>
      <c r="P3694">
        <f t="shared" si="133"/>
        <v>9.2926015228426417E-2</v>
      </c>
    </row>
    <row r="3695" spans="2:16">
      <c r="B3695" s="68">
        <v>4.1513000000000001E-2</v>
      </c>
      <c r="G3695" s="68">
        <v>0.10049</v>
      </c>
      <c r="J3695">
        <f t="shared" si="132"/>
        <v>9.5100000000000098E-3</v>
      </c>
      <c r="P3695">
        <f t="shared" si="133"/>
        <v>9.2911015228426416E-2</v>
      </c>
    </row>
    <row r="3696" spans="2:16">
      <c r="B3696" s="68">
        <v>4.156E-2</v>
      </c>
      <c r="G3696" s="68">
        <v>0.100506</v>
      </c>
      <c r="J3696">
        <f t="shared" si="132"/>
        <v>9.4940000000000076E-3</v>
      </c>
      <c r="P3696">
        <f t="shared" si="133"/>
        <v>9.2895015228426414E-2</v>
      </c>
    </row>
    <row r="3697" spans="2:16">
      <c r="B3697" s="68">
        <v>4.1605999999999997E-2</v>
      </c>
      <c r="G3697" s="68">
        <v>0.100521</v>
      </c>
      <c r="J3697">
        <f t="shared" si="132"/>
        <v>9.4790000000000065E-3</v>
      </c>
      <c r="P3697">
        <f t="shared" si="133"/>
        <v>9.2880015228426413E-2</v>
      </c>
    </row>
    <row r="3698" spans="2:16">
      <c r="B3698" s="68">
        <v>4.1651000000000001E-2</v>
      </c>
      <c r="G3698" s="68">
        <v>0.100536</v>
      </c>
      <c r="J3698">
        <f t="shared" si="132"/>
        <v>9.4640000000000054E-3</v>
      </c>
      <c r="P3698">
        <f t="shared" si="133"/>
        <v>9.2865015228426412E-2</v>
      </c>
    </row>
    <row r="3699" spans="2:16">
      <c r="B3699" s="68">
        <v>4.1695000000000003E-2</v>
      </c>
      <c r="G3699" s="68">
        <v>0.100551</v>
      </c>
      <c r="J3699">
        <f t="shared" si="132"/>
        <v>9.4490000000000043E-3</v>
      </c>
      <c r="P3699">
        <f t="shared" si="133"/>
        <v>9.2850015228426411E-2</v>
      </c>
    </row>
    <row r="3700" spans="2:16">
      <c r="B3700" s="68">
        <v>4.1737999999999997E-2</v>
      </c>
      <c r="G3700" s="68">
        <v>0.100566</v>
      </c>
      <c r="J3700">
        <f t="shared" si="132"/>
        <v>9.4340000000000031E-3</v>
      </c>
      <c r="P3700">
        <f t="shared" si="133"/>
        <v>9.283501522842641E-2</v>
      </c>
    </row>
    <row r="3701" spans="2:16">
      <c r="B3701" s="68">
        <v>4.1778999999999997E-2</v>
      </c>
      <c r="G3701" s="68">
        <v>0.10058</v>
      </c>
      <c r="J3701">
        <f t="shared" si="132"/>
        <v>9.420000000000003E-3</v>
      </c>
      <c r="P3701">
        <f t="shared" si="133"/>
        <v>9.282101522842641E-2</v>
      </c>
    </row>
    <row r="3702" spans="2:16">
      <c r="B3702" s="68">
        <v>4.1820000000000003E-2</v>
      </c>
      <c r="G3702" s="68">
        <v>0.100594</v>
      </c>
      <c r="J3702">
        <f t="shared" si="132"/>
        <v>9.4060000000000029E-3</v>
      </c>
      <c r="P3702">
        <f t="shared" si="133"/>
        <v>9.2807015228426409E-2</v>
      </c>
    </row>
    <row r="3703" spans="2:16">
      <c r="B3703" s="68">
        <v>4.1859E-2</v>
      </c>
      <c r="G3703" s="68">
        <v>0.100608</v>
      </c>
      <c r="J3703">
        <f t="shared" si="132"/>
        <v>9.3920000000000028E-3</v>
      </c>
      <c r="P3703">
        <f t="shared" si="133"/>
        <v>9.2793015228426409E-2</v>
      </c>
    </row>
    <row r="3704" spans="2:16">
      <c r="B3704" s="68">
        <v>4.1896999999999997E-2</v>
      </c>
      <c r="G3704" s="68">
        <v>0.100622</v>
      </c>
      <c r="J3704">
        <f t="shared" si="132"/>
        <v>9.3780000000000027E-3</v>
      </c>
      <c r="P3704">
        <f t="shared" si="133"/>
        <v>9.2779015228426409E-2</v>
      </c>
    </row>
    <row r="3705" spans="2:16">
      <c r="B3705" s="68">
        <v>4.1933999999999999E-2</v>
      </c>
      <c r="G3705" s="68">
        <v>0.100636</v>
      </c>
      <c r="J3705">
        <f t="shared" si="132"/>
        <v>9.3640000000000025E-3</v>
      </c>
      <c r="P3705">
        <f t="shared" si="133"/>
        <v>9.2765015228426409E-2</v>
      </c>
    </row>
    <row r="3706" spans="2:16">
      <c r="B3706" s="68">
        <v>4.197E-2</v>
      </c>
      <c r="G3706" s="68">
        <v>0.10065</v>
      </c>
      <c r="J3706">
        <f t="shared" si="132"/>
        <v>9.3500000000000024E-3</v>
      </c>
      <c r="P3706">
        <f t="shared" si="133"/>
        <v>9.2751015228426409E-2</v>
      </c>
    </row>
    <row r="3707" spans="2:16">
      <c r="B3707" s="68">
        <v>4.2005000000000001E-2</v>
      </c>
      <c r="G3707" s="68">
        <v>0.100663</v>
      </c>
      <c r="J3707">
        <f t="shared" si="132"/>
        <v>9.3370000000000033E-3</v>
      </c>
      <c r="P3707">
        <f t="shared" si="133"/>
        <v>9.273801522842641E-2</v>
      </c>
    </row>
    <row r="3708" spans="2:16">
      <c r="B3708" s="68">
        <v>4.2039E-2</v>
      </c>
      <c r="G3708" s="68">
        <v>0.100676</v>
      </c>
      <c r="J3708">
        <f t="shared" si="132"/>
        <v>9.3240000000000042E-3</v>
      </c>
      <c r="P3708">
        <f t="shared" si="133"/>
        <v>9.2725015228426411E-2</v>
      </c>
    </row>
    <row r="3709" spans="2:16">
      <c r="B3709" s="68">
        <v>4.2070999999999997E-2</v>
      </c>
      <c r="G3709" s="68">
        <v>0.100689</v>
      </c>
      <c r="J3709">
        <f t="shared" si="132"/>
        <v>9.311000000000005E-3</v>
      </c>
      <c r="P3709">
        <f t="shared" si="133"/>
        <v>9.2712015228426412E-2</v>
      </c>
    </row>
    <row r="3710" spans="2:16">
      <c r="B3710" s="68">
        <v>4.2102000000000001E-2</v>
      </c>
      <c r="G3710" s="68">
        <v>0.100701</v>
      </c>
      <c r="J3710">
        <f t="shared" si="132"/>
        <v>9.2990000000000069E-3</v>
      </c>
      <c r="P3710">
        <f t="shared" si="133"/>
        <v>9.2700015228426413E-2</v>
      </c>
    </row>
    <row r="3711" spans="2:16">
      <c r="B3711" s="68">
        <v>4.2132000000000003E-2</v>
      </c>
      <c r="G3711" s="68">
        <v>0.100714</v>
      </c>
      <c r="J3711">
        <f t="shared" si="132"/>
        <v>9.2860000000000078E-3</v>
      </c>
      <c r="P3711">
        <f t="shared" si="133"/>
        <v>9.2687015228426414E-2</v>
      </c>
    </row>
    <row r="3712" spans="2:16">
      <c r="B3712" s="68">
        <v>4.2160999999999997E-2</v>
      </c>
      <c r="G3712" s="68">
        <v>0.100726</v>
      </c>
      <c r="J3712">
        <f t="shared" si="132"/>
        <v>9.2740000000000097E-3</v>
      </c>
      <c r="P3712">
        <f t="shared" si="133"/>
        <v>9.2675015228426416E-2</v>
      </c>
    </row>
    <row r="3713" spans="2:16">
      <c r="B3713" s="68">
        <v>4.2188999999999997E-2</v>
      </c>
      <c r="G3713" s="68">
        <v>0.10073799999999999</v>
      </c>
      <c r="J3713">
        <f t="shared" si="132"/>
        <v>9.2620000000000115E-3</v>
      </c>
      <c r="P3713">
        <f t="shared" si="133"/>
        <v>9.2663015228426418E-2</v>
      </c>
    </row>
    <row r="3714" spans="2:16">
      <c r="B3714" s="68">
        <v>4.2215000000000003E-2</v>
      </c>
      <c r="G3714" s="68">
        <v>0.10075000000000001</v>
      </c>
      <c r="J3714">
        <f t="shared" si="132"/>
        <v>9.2499999999999995E-3</v>
      </c>
      <c r="P3714">
        <f t="shared" si="133"/>
        <v>9.2651015228426406E-2</v>
      </c>
    </row>
    <row r="3715" spans="2:16">
      <c r="B3715" s="68">
        <v>4.2241000000000001E-2</v>
      </c>
      <c r="G3715" s="68">
        <v>0.100761</v>
      </c>
      <c r="J3715">
        <f t="shared" si="132"/>
        <v>9.2390000000000024E-3</v>
      </c>
      <c r="P3715">
        <f t="shared" si="133"/>
        <v>9.2640015228426409E-2</v>
      </c>
    </row>
    <row r="3716" spans="2:16">
      <c r="B3716" s="68">
        <v>4.2264999999999997E-2</v>
      </c>
      <c r="G3716" s="68">
        <v>0.100773</v>
      </c>
      <c r="J3716">
        <f t="shared" si="132"/>
        <v>9.2270000000000043E-3</v>
      </c>
      <c r="P3716">
        <f t="shared" si="133"/>
        <v>9.2628015228426411E-2</v>
      </c>
    </row>
    <row r="3717" spans="2:16">
      <c r="B3717" s="68">
        <v>4.2287999999999999E-2</v>
      </c>
      <c r="G3717" s="68">
        <v>0.100784</v>
      </c>
      <c r="J3717">
        <f t="shared" si="132"/>
        <v>9.2160000000000072E-3</v>
      </c>
      <c r="P3717">
        <f t="shared" si="133"/>
        <v>9.2617015228426414E-2</v>
      </c>
    </row>
    <row r="3718" spans="2:16">
      <c r="B3718" s="68">
        <v>4.231E-2</v>
      </c>
      <c r="G3718" s="68">
        <v>0.10079399999999999</v>
      </c>
      <c r="J3718">
        <f t="shared" si="132"/>
        <v>9.206000000000011E-3</v>
      </c>
      <c r="P3718">
        <f t="shared" si="133"/>
        <v>9.2607015228426418E-2</v>
      </c>
    </row>
    <row r="3719" spans="2:16">
      <c r="B3719" s="68">
        <v>4.2331000000000001E-2</v>
      </c>
      <c r="G3719" s="68">
        <v>0.10080500000000001</v>
      </c>
      <c r="J3719">
        <f t="shared" si="132"/>
        <v>9.195E-3</v>
      </c>
      <c r="P3719">
        <f t="shared" si="133"/>
        <v>9.2596015228426407E-2</v>
      </c>
    </row>
    <row r="3720" spans="2:16">
      <c r="B3720" s="68">
        <v>4.2349999999999999E-2</v>
      </c>
      <c r="G3720" s="68">
        <v>0.100815</v>
      </c>
      <c r="J3720">
        <f t="shared" si="132"/>
        <v>9.1850000000000039E-3</v>
      </c>
      <c r="P3720">
        <f t="shared" si="133"/>
        <v>9.258601522842641E-2</v>
      </c>
    </row>
    <row r="3721" spans="2:16">
      <c r="B3721" s="68">
        <v>4.2368000000000003E-2</v>
      </c>
      <c r="G3721" s="68">
        <v>0.100825</v>
      </c>
      <c r="J3721">
        <f t="shared" si="132"/>
        <v>9.1750000000000078E-3</v>
      </c>
      <c r="P3721">
        <f t="shared" si="133"/>
        <v>9.2576015228426414E-2</v>
      </c>
    </row>
    <row r="3722" spans="2:16">
      <c r="B3722" s="68">
        <v>4.2384999999999999E-2</v>
      </c>
      <c r="G3722" s="68">
        <v>0.10083499999999999</v>
      </c>
      <c r="J3722">
        <f t="shared" si="132"/>
        <v>9.1650000000000117E-3</v>
      </c>
      <c r="P3722">
        <f t="shared" si="133"/>
        <v>9.2566015228426418E-2</v>
      </c>
    </row>
    <row r="3723" spans="2:16">
      <c r="B3723" s="68">
        <v>4.2401000000000001E-2</v>
      </c>
      <c r="G3723" s="68">
        <v>0.100844</v>
      </c>
      <c r="J3723">
        <f t="shared" si="132"/>
        <v>9.1560000000000027E-3</v>
      </c>
      <c r="P3723">
        <f t="shared" si="133"/>
        <v>9.2557015228426409E-2</v>
      </c>
    </row>
    <row r="3724" spans="2:16">
      <c r="B3724" s="68">
        <v>4.2416000000000002E-2</v>
      </c>
      <c r="G3724" s="68">
        <v>0.100854</v>
      </c>
      <c r="J3724">
        <f t="shared" si="132"/>
        <v>9.1460000000000066E-3</v>
      </c>
      <c r="P3724">
        <f t="shared" si="133"/>
        <v>9.2547015228426413E-2</v>
      </c>
    </row>
    <row r="3725" spans="2:16">
      <c r="B3725" s="68">
        <v>4.2430000000000002E-2</v>
      </c>
      <c r="G3725" s="68">
        <v>0.10086299999999999</v>
      </c>
      <c r="J3725">
        <f t="shared" si="132"/>
        <v>9.1370000000000114E-3</v>
      </c>
      <c r="P3725">
        <f t="shared" si="133"/>
        <v>9.2538015228426418E-2</v>
      </c>
    </row>
    <row r="3726" spans="2:16">
      <c r="B3726" s="68">
        <v>4.2442000000000001E-2</v>
      </c>
      <c r="G3726" s="68">
        <v>0.100871</v>
      </c>
      <c r="J3726">
        <f t="shared" si="132"/>
        <v>9.1290000000000034E-3</v>
      </c>
      <c r="P3726">
        <f t="shared" si="133"/>
        <v>9.253001522842641E-2</v>
      </c>
    </row>
    <row r="3727" spans="2:16">
      <c r="B3727" s="68">
        <v>4.2452999999999998E-2</v>
      </c>
      <c r="G3727" s="68">
        <v>0.10088</v>
      </c>
      <c r="J3727">
        <f t="shared" si="132"/>
        <v>9.1200000000000083E-3</v>
      </c>
      <c r="P3727">
        <f t="shared" si="133"/>
        <v>9.2521015228426415E-2</v>
      </c>
    </row>
    <row r="3728" spans="2:16">
      <c r="B3728" s="68">
        <v>4.2463000000000001E-2</v>
      </c>
      <c r="G3728" s="68">
        <v>0.10088800000000001</v>
      </c>
      <c r="J3728">
        <f t="shared" si="132"/>
        <v>9.1120000000000003E-3</v>
      </c>
      <c r="P3728">
        <f t="shared" si="133"/>
        <v>9.2513015228426407E-2</v>
      </c>
    </row>
    <row r="3729" spans="2:16">
      <c r="B3729" s="68">
        <v>4.2472000000000003E-2</v>
      </c>
      <c r="G3729" s="68">
        <v>0.100896</v>
      </c>
      <c r="J3729">
        <f t="shared" ref="J3729:J3755" si="134">$J$458-G3729+$J$457</f>
        <v>9.1040000000000062E-3</v>
      </c>
      <c r="P3729">
        <f t="shared" si="133"/>
        <v>9.2505015228426413E-2</v>
      </c>
    </row>
    <row r="3730" spans="2:16">
      <c r="B3730" s="68">
        <v>4.2479999999999997E-2</v>
      </c>
      <c r="G3730" s="68">
        <v>0.10090300000000001</v>
      </c>
      <c r="J3730">
        <f t="shared" si="134"/>
        <v>9.0969999999999992E-3</v>
      </c>
      <c r="P3730">
        <f t="shared" ref="P3730:P3755" si="135">$P$458-G3730+$P$457</f>
        <v>9.2498015228426406E-2</v>
      </c>
    </row>
    <row r="3731" spans="2:16">
      <c r="B3731" s="68">
        <v>4.2486000000000003E-2</v>
      </c>
      <c r="G3731" s="68">
        <v>0.100911</v>
      </c>
      <c r="J3731">
        <f t="shared" si="134"/>
        <v>9.0890000000000051E-3</v>
      </c>
      <c r="P3731">
        <f t="shared" si="135"/>
        <v>9.2490015228426412E-2</v>
      </c>
    </row>
    <row r="3732" spans="2:16">
      <c r="B3732" s="68">
        <v>4.2491000000000001E-2</v>
      </c>
      <c r="G3732" s="68">
        <v>0.10091799999999999</v>
      </c>
      <c r="J3732">
        <f t="shared" si="134"/>
        <v>9.0820000000000119E-3</v>
      </c>
      <c r="P3732">
        <f t="shared" si="135"/>
        <v>9.2483015228426418E-2</v>
      </c>
    </row>
    <row r="3733" spans="2:16">
      <c r="B3733" s="68">
        <v>4.2494999999999998E-2</v>
      </c>
      <c r="G3733" s="68">
        <v>0.100925</v>
      </c>
      <c r="J3733">
        <f t="shared" si="134"/>
        <v>9.0750000000000049E-3</v>
      </c>
      <c r="P3733">
        <f t="shared" si="135"/>
        <v>9.2476015228426411E-2</v>
      </c>
    </row>
    <row r="3734" spans="2:16">
      <c r="B3734" s="68">
        <v>4.2498000000000001E-2</v>
      </c>
      <c r="G3734" s="68">
        <v>0.10093100000000001</v>
      </c>
      <c r="J3734">
        <f t="shared" si="134"/>
        <v>9.0689999999999989E-3</v>
      </c>
      <c r="P3734">
        <f t="shared" si="135"/>
        <v>9.2470015228426405E-2</v>
      </c>
    </row>
    <row r="3735" spans="2:16">
      <c r="B3735" s="68">
        <v>4.2500000000000003E-2</v>
      </c>
      <c r="G3735" s="68">
        <v>0.100937</v>
      </c>
      <c r="J3735">
        <f t="shared" si="134"/>
        <v>9.0630000000000068E-3</v>
      </c>
      <c r="P3735">
        <f t="shared" si="135"/>
        <v>9.2464015228426413E-2</v>
      </c>
    </row>
    <row r="3736" spans="2:16">
      <c r="B3736" s="68">
        <v>4.2500000000000003E-2</v>
      </c>
      <c r="G3736" s="68">
        <v>0.100943</v>
      </c>
      <c r="J3736">
        <f t="shared" si="134"/>
        <v>9.0570000000000008E-3</v>
      </c>
      <c r="P3736">
        <f t="shared" si="135"/>
        <v>9.2458015228426407E-2</v>
      </c>
    </row>
    <row r="3737" spans="2:16">
      <c r="B3737" s="68">
        <v>4.2499000000000002E-2</v>
      </c>
      <c r="G3737" s="68">
        <v>0.100949</v>
      </c>
      <c r="J3737">
        <f t="shared" si="134"/>
        <v>9.0510000000000087E-3</v>
      </c>
      <c r="P3737">
        <f t="shared" si="135"/>
        <v>9.2452015228426415E-2</v>
      </c>
    </row>
    <row r="3738" spans="2:16">
      <c r="B3738" s="68">
        <v>4.2498000000000001E-2</v>
      </c>
      <c r="G3738" s="68">
        <v>0.100954</v>
      </c>
      <c r="J3738">
        <f t="shared" si="134"/>
        <v>9.0460000000000037E-3</v>
      </c>
      <c r="P3738">
        <f t="shared" si="135"/>
        <v>9.244701522842641E-2</v>
      </c>
    </row>
    <row r="3739" spans="2:16">
      <c r="B3739" s="68">
        <v>4.2493999999999997E-2</v>
      </c>
      <c r="G3739" s="68">
        <v>0.10095899999999999</v>
      </c>
      <c r="J3739">
        <f t="shared" si="134"/>
        <v>9.0410000000000126E-3</v>
      </c>
      <c r="P3739">
        <f t="shared" si="135"/>
        <v>9.2442015228426419E-2</v>
      </c>
    </row>
    <row r="3740" spans="2:16">
      <c r="B3740" s="68">
        <v>4.249E-2</v>
      </c>
      <c r="G3740" s="68">
        <v>0.100964</v>
      </c>
      <c r="J3740">
        <f t="shared" si="134"/>
        <v>9.0360000000000076E-3</v>
      </c>
      <c r="P3740">
        <f t="shared" si="135"/>
        <v>9.2437015228426414E-2</v>
      </c>
    </row>
    <row r="3741" spans="2:16">
      <c r="B3741" s="68">
        <v>4.2485000000000002E-2</v>
      </c>
      <c r="G3741" s="68">
        <v>0.100968</v>
      </c>
      <c r="J3741">
        <f t="shared" si="134"/>
        <v>9.0320000000000036E-3</v>
      </c>
      <c r="P3741">
        <f t="shared" si="135"/>
        <v>9.243301522842641E-2</v>
      </c>
    </row>
    <row r="3742" spans="2:16">
      <c r="B3742" s="68">
        <v>4.2478000000000002E-2</v>
      </c>
      <c r="G3742" s="68">
        <v>0.10097299999999999</v>
      </c>
      <c r="J3742">
        <f t="shared" si="134"/>
        <v>9.0270000000000124E-3</v>
      </c>
      <c r="P3742">
        <f t="shared" si="135"/>
        <v>9.2428015228426419E-2</v>
      </c>
    </row>
    <row r="3743" spans="2:16">
      <c r="B3743" s="68">
        <v>4.2470000000000001E-2</v>
      </c>
      <c r="G3743" s="68">
        <v>0.100977</v>
      </c>
      <c r="J3743">
        <f t="shared" si="134"/>
        <v>9.0230000000000084E-3</v>
      </c>
      <c r="P3743">
        <f t="shared" si="135"/>
        <v>9.2424015228426415E-2</v>
      </c>
    </row>
    <row r="3744" spans="2:16">
      <c r="B3744" s="68">
        <v>4.2460999999999999E-2</v>
      </c>
      <c r="G3744" s="68">
        <v>0.10098</v>
      </c>
      <c r="J3744">
        <f t="shared" si="134"/>
        <v>9.0200000000000054E-3</v>
      </c>
      <c r="P3744">
        <f t="shared" si="135"/>
        <v>9.2421015228426412E-2</v>
      </c>
    </row>
    <row r="3745" spans="2:16">
      <c r="B3745" s="68">
        <v>4.2451000000000003E-2</v>
      </c>
      <c r="G3745" s="68">
        <v>0.100983</v>
      </c>
      <c r="J3745">
        <f t="shared" si="134"/>
        <v>9.0170000000000024E-3</v>
      </c>
      <c r="P3745">
        <f t="shared" si="135"/>
        <v>9.2418015228426409E-2</v>
      </c>
    </row>
    <row r="3746" spans="2:16">
      <c r="B3746" s="68">
        <v>4.2438999999999998E-2</v>
      </c>
      <c r="G3746" s="68">
        <v>0.10098600000000001</v>
      </c>
      <c r="J3746">
        <f t="shared" si="134"/>
        <v>9.0139999999999994E-3</v>
      </c>
      <c r="P3746">
        <f t="shared" si="135"/>
        <v>9.2415015228426406E-2</v>
      </c>
    </row>
    <row r="3747" spans="2:16">
      <c r="B3747" s="68">
        <v>4.2426999999999999E-2</v>
      </c>
      <c r="G3747" s="68">
        <v>0.100989</v>
      </c>
      <c r="J3747">
        <f t="shared" si="134"/>
        <v>9.0110000000000103E-3</v>
      </c>
      <c r="P3747">
        <f t="shared" si="135"/>
        <v>9.2412015228426417E-2</v>
      </c>
    </row>
    <row r="3748" spans="2:16">
      <c r="B3748" s="68">
        <v>4.2412999999999999E-2</v>
      </c>
      <c r="G3748" s="68">
        <v>0.100991</v>
      </c>
      <c r="J3748">
        <f t="shared" si="134"/>
        <v>9.0090000000000083E-3</v>
      </c>
      <c r="P3748">
        <f t="shared" si="135"/>
        <v>9.2410015228426415E-2</v>
      </c>
    </row>
    <row r="3749" spans="2:16">
      <c r="B3749" s="68">
        <v>4.2397999999999998E-2</v>
      </c>
      <c r="G3749" s="68">
        <v>0.100993</v>
      </c>
      <c r="J3749">
        <f t="shared" si="134"/>
        <v>9.0070000000000063E-3</v>
      </c>
      <c r="P3749">
        <f t="shared" si="135"/>
        <v>9.2408015228426413E-2</v>
      </c>
    </row>
    <row r="3750" spans="2:16">
      <c r="B3750" s="68">
        <v>4.2381000000000002E-2</v>
      </c>
      <c r="G3750" s="68">
        <v>0.100995</v>
      </c>
      <c r="J3750">
        <f t="shared" si="134"/>
        <v>9.0050000000000043E-3</v>
      </c>
      <c r="P3750">
        <f t="shared" si="135"/>
        <v>9.2406015228426411E-2</v>
      </c>
    </row>
    <row r="3751" spans="2:16">
      <c r="B3751" s="68">
        <v>4.2363999999999999E-2</v>
      </c>
      <c r="G3751" s="68">
        <v>0.100996</v>
      </c>
      <c r="J3751">
        <f t="shared" si="134"/>
        <v>9.0040000000000033E-3</v>
      </c>
      <c r="P3751">
        <f t="shared" si="135"/>
        <v>9.240501522842641E-2</v>
      </c>
    </row>
    <row r="3752" spans="2:16">
      <c r="B3752" s="68">
        <v>4.2346000000000002E-2</v>
      </c>
      <c r="G3752" s="68">
        <v>0.100997</v>
      </c>
      <c r="J3752">
        <f t="shared" si="134"/>
        <v>9.0030000000000023E-3</v>
      </c>
      <c r="P3752">
        <f t="shared" si="135"/>
        <v>9.2404015228426409E-2</v>
      </c>
    </row>
    <row r="3753" spans="2:16">
      <c r="B3753" s="68">
        <v>4.2326000000000003E-2</v>
      </c>
      <c r="G3753" s="68">
        <v>0.100998</v>
      </c>
      <c r="J3753">
        <f t="shared" si="134"/>
        <v>9.0020000000000013E-3</v>
      </c>
      <c r="P3753">
        <f t="shared" si="135"/>
        <v>9.2403015228426408E-2</v>
      </c>
    </row>
    <row r="3754" spans="2:16">
      <c r="B3754" s="68">
        <v>4.2305000000000002E-2</v>
      </c>
      <c r="G3754" s="68">
        <v>0.10099900000000001</v>
      </c>
      <c r="J3754">
        <f t="shared" si="134"/>
        <v>9.0010000000000003E-3</v>
      </c>
      <c r="P3754">
        <f t="shared" si="135"/>
        <v>9.2402015228426407E-2</v>
      </c>
    </row>
    <row r="3755" spans="2:16">
      <c r="B3755" s="68">
        <v>4.2283000000000001E-2</v>
      </c>
      <c r="G3755" s="68">
        <v>0.10099900000000001</v>
      </c>
      <c r="J3755">
        <f t="shared" si="134"/>
        <v>9.0010000000000003E-3</v>
      </c>
      <c r="P3755">
        <f t="shared" si="135"/>
        <v>9.2402015228426407E-2</v>
      </c>
    </row>
    <row r="3757" spans="2:16">
      <c r="B3757" s="13">
        <v>-4.1700000000000001E-2</v>
      </c>
      <c r="H3757" s="13">
        <v>0.10100000000000001</v>
      </c>
      <c r="I3757">
        <f t="shared" ref="I3757:I3820" si="136">$I$458-H3757+$I$457</f>
        <v>1.0999999999999999E-2</v>
      </c>
      <c r="O3757">
        <f>$O$458-H3757+$O$457</f>
        <v>8.3263959390862938E-2</v>
      </c>
    </row>
    <row r="3758" spans="2:16">
      <c r="B3758" s="13">
        <v>-4.1699E-2</v>
      </c>
      <c r="H3758" s="13">
        <v>0.10100000000000001</v>
      </c>
      <c r="I3758">
        <f t="shared" si="136"/>
        <v>1.0999999999999999E-2</v>
      </c>
      <c r="O3758">
        <f t="shared" ref="O3758:O3821" si="137">$O$458-H3758+$O$457</f>
        <v>8.3263959390862938E-2</v>
      </c>
    </row>
    <row r="3759" spans="2:16">
      <c r="B3759" s="13">
        <v>-4.1697999999999999E-2</v>
      </c>
      <c r="H3759" s="13">
        <v>0.10099900000000001</v>
      </c>
      <c r="I3759">
        <f t="shared" si="136"/>
        <v>1.1001E-2</v>
      </c>
      <c r="O3759">
        <f t="shared" si="137"/>
        <v>8.3264959390862939E-2</v>
      </c>
    </row>
    <row r="3760" spans="2:16">
      <c r="B3760" s="13">
        <v>-4.1695000000000003E-2</v>
      </c>
      <c r="H3760" s="13">
        <v>0.10099900000000001</v>
      </c>
      <c r="I3760">
        <f t="shared" si="136"/>
        <v>1.1001E-2</v>
      </c>
      <c r="O3760">
        <f t="shared" si="137"/>
        <v>8.3264959390862939E-2</v>
      </c>
    </row>
    <row r="3761" spans="2:15">
      <c r="B3761" s="13">
        <v>-4.1690999999999999E-2</v>
      </c>
      <c r="H3761" s="13">
        <v>0.100997</v>
      </c>
      <c r="I3761">
        <f t="shared" si="136"/>
        <v>1.1003000000000002E-2</v>
      </c>
      <c r="O3761">
        <f t="shared" si="137"/>
        <v>8.3266959390862941E-2</v>
      </c>
    </row>
    <row r="3762" spans="2:15">
      <c r="B3762" s="13">
        <v>-4.1686000000000001E-2</v>
      </c>
      <c r="H3762" s="13">
        <v>0.100996</v>
      </c>
      <c r="I3762">
        <f t="shared" si="136"/>
        <v>1.1004000000000003E-2</v>
      </c>
      <c r="O3762">
        <f t="shared" si="137"/>
        <v>8.3267959390862942E-2</v>
      </c>
    </row>
    <row r="3763" spans="2:15">
      <c r="B3763" s="13">
        <v>-4.1680000000000002E-2</v>
      </c>
      <c r="H3763" s="13">
        <v>0.100994</v>
      </c>
      <c r="I3763">
        <f t="shared" si="136"/>
        <v>1.1006000000000005E-2</v>
      </c>
      <c r="O3763">
        <f t="shared" si="137"/>
        <v>8.3269959390862944E-2</v>
      </c>
    </row>
    <row r="3764" spans="2:15">
      <c r="B3764" s="13">
        <v>-4.1672000000000001E-2</v>
      </c>
      <c r="H3764" s="13">
        <v>0.100992</v>
      </c>
      <c r="I3764">
        <f t="shared" si="136"/>
        <v>1.1008000000000007E-2</v>
      </c>
      <c r="O3764">
        <f t="shared" si="137"/>
        <v>8.3271959390862946E-2</v>
      </c>
    </row>
    <row r="3765" spans="2:15">
      <c r="B3765" s="13">
        <v>-4.1664E-2</v>
      </c>
      <c r="H3765" s="13">
        <v>0.100989</v>
      </c>
      <c r="I3765">
        <f t="shared" si="136"/>
        <v>1.101100000000001E-2</v>
      </c>
      <c r="O3765">
        <f t="shared" si="137"/>
        <v>8.3274959390862949E-2</v>
      </c>
    </row>
    <row r="3766" spans="2:15">
      <c r="B3766" s="13">
        <v>-4.1653999999999997E-2</v>
      </c>
      <c r="H3766" s="13">
        <v>0.10098699999999999</v>
      </c>
      <c r="I3766">
        <f t="shared" si="136"/>
        <v>1.1013000000000012E-2</v>
      </c>
      <c r="O3766">
        <f t="shared" si="137"/>
        <v>8.3276959390862951E-2</v>
      </c>
    </row>
    <row r="3767" spans="2:15">
      <c r="B3767" s="13">
        <v>-4.1644E-2</v>
      </c>
      <c r="H3767" s="13">
        <v>0.100984</v>
      </c>
      <c r="I3767">
        <f t="shared" si="136"/>
        <v>1.1016000000000001E-2</v>
      </c>
      <c r="O3767">
        <f t="shared" si="137"/>
        <v>8.327995939086294E-2</v>
      </c>
    </row>
    <row r="3768" spans="2:15">
      <c r="B3768" s="13">
        <v>-4.1632000000000002E-2</v>
      </c>
      <c r="H3768" s="13">
        <v>0.10098</v>
      </c>
      <c r="I3768">
        <f t="shared" si="136"/>
        <v>1.1020000000000005E-2</v>
      </c>
      <c r="O3768">
        <f t="shared" si="137"/>
        <v>8.3283959390862944E-2</v>
      </c>
    </row>
    <row r="3769" spans="2:15">
      <c r="B3769" s="13">
        <v>-4.1619000000000003E-2</v>
      </c>
      <c r="H3769" s="13">
        <v>0.100976</v>
      </c>
      <c r="I3769">
        <f t="shared" si="136"/>
        <v>1.1024000000000009E-2</v>
      </c>
      <c r="O3769">
        <f t="shared" si="137"/>
        <v>8.3287959390862948E-2</v>
      </c>
    </row>
    <row r="3770" spans="2:15">
      <c r="B3770" s="13">
        <v>-4.1605000000000003E-2</v>
      </c>
      <c r="H3770" s="13">
        <v>0.10097200000000001</v>
      </c>
      <c r="I3770">
        <f t="shared" si="136"/>
        <v>1.1028E-2</v>
      </c>
      <c r="O3770">
        <f t="shared" si="137"/>
        <v>8.3291959390862938E-2</v>
      </c>
    </row>
    <row r="3771" spans="2:15">
      <c r="B3771" s="13">
        <v>-4.1590000000000002E-2</v>
      </c>
      <c r="H3771" s="13">
        <v>0.100968</v>
      </c>
      <c r="I3771">
        <f t="shared" si="136"/>
        <v>1.1032000000000004E-2</v>
      </c>
      <c r="O3771">
        <f t="shared" si="137"/>
        <v>8.3295959390862942E-2</v>
      </c>
    </row>
    <row r="3772" spans="2:15">
      <c r="B3772" s="13">
        <v>-4.1572999999999999E-2</v>
      </c>
      <c r="H3772" s="13">
        <v>0.100963</v>
      </c>
      <c r="I3772">
        <f t="shared" si="136"/>
        <v>1.1037000000000009E-2</v>
      </c>
      <c r="O3772">
        <f t="shared" si="137"/>
        <v>8.3300959390862947E-2</v>
      </c>
    </row>
    <row r="3773" spans="2:15">
      <c r="B3773" s="13">
        <v>-4.1556000000000003E-2</v>
      </c>
      <c r="H3773" s="13">
        <v>0.10095800000000001</v>
      </c>
      <c r="I3773">
        <f t="shared" si="136"/>
        <v>1.1042E-2</v>
      </c>
      <c r="O3773">
        <f t="shared" si="137"/>
        <v>8.3305959390862938E-2</v>
      </c>
    </row>
    <row r="3774" spans="2:15">
      <c r="B3774" s="13">
        <v>-4.1536999999999998E-2</v>
      </c>
      <c r="H3774" s="13">
        <v>0.100953</v>
      </c>
      <c r="I3774">
        <f t="shared" si="136"/>
        <v>1.1047000000000005E-2</v>
      </c>
      <c r="O3774">
        <f t="shared" si="137"/>
        <v>8.3310959390862943E-2</v>
      </c>
    </row>
    <row r="3775" spans="2:15">
      <c r="B3775" s="13">
        <v>-4.1517999999999999E-2</v>
      </c>
      <c r="H3775" s="13">
        <v>0.100947</v>
      </c>
      <c r="I3775">
        <f t="shared" si="136"/>
        <v>1.1053000000000011E-2</v>
      </c>
      <c r="O3775">
        <f t="shared" si="137"/>
        <v>8.3316959390862949E-2</v>
      </c>
    </row>
    <row r="3776" spans="2:15">
      <c r="B3776" s="13">
        <v>-4.1496999999999999E-2</v>
      </c>
      <c r="H3776" s="13">
        <v>0.100941</v>
      </c>
      <c r="I3776">
        <f t="shared" si="136"/>
        <v>1.1059000000000003E-2</v>
      </c>
      <c r="O3776">
        <f t="shared" si="137"/>
        <v>8.3322959390862941E-2</v>
      </c>
    </row>
    <row r="3777" spans="2:15">
      <c r="B3777" s="13">
        <v>-4.1474999999999998E-2</v>
      </c>
      <c r="H3777" s="13">
        <v>0.100935</v>
      </c>
      <c r="I3777">
        <f t="shared" si="136"/>
        <v>1.1065000000000009E-2</v>
      </c>
      <c r="O3777">
        <f t="shared" si="137"/>
        <v>8.3328959390862947E-2</v>
      </c>
    </row>
    <row r="3778" spans="2:15">
      <c r="B3778" s="13">
        <v>-4.1452000000000003E-2</v>
      </c>
      <c r="H3778" s="13">
        <v>0.100928</v>
      </c>
      <c r="I3778">
        <f t="shared" si="136"/>
        <v>1.1072000000000002E-2</v>
      </c>
      <c r="O3778">
        <f t="shared" si="137"/>
        <v>8.333595939086294E-2</v>
      </c>
    </row>
    <row r="3779" spans="2:15">
      <c r="B3779" s="13">
        <v>-4.1428E-2</v>
      </c>
      <c r="H3779" s="13">
        <v>0.100921</v>
      </c>
      <c r="I3779">
        <f t="shared" si="136"/>
        <v>1.1079000000000009E-2</v>
      </c>
      <c r="O3779">
        <f t="shared" si="137"/>
        <v>8.3342959390862947E-2</v>
      </c>
    </row>
    <row r="3780" spans="2:15">
      <c r="B3780" s="13">
        <v>-4.1403000000000002E-2</v>
      </c>
      <c r="H3780" s="13">
        <v>0.100914</v>
      </c>
      <c r="I3780">
        <f t="shared" si="136"/>
        <v>1.1086000000000002E-2</v>
      </c>
      <c r="O3780">
        <f t="shared" si="137"/>
        <v>8.334995939086294E-2</v>
      </c>
    </row>
    <row r="3781" spans="2:15">
      <c r="B3781" s="13">
        <v>-4.1376000000000003E-2</v>
      </c>
      <c r="H3781" s="13">
        <v>0.100906</v>
      </c>
      <c r="I3781">
        <f t="shared" si="136"/>
        <v>1.109400000000001E-2</v>
      </c>
      <c r="O3781">
        <f t="shared" si="137"/>
        <v>8.3357959390862948E-2</v>
      </c>
    </row>
    <row r="3782" spans="2:15">
      <c r="B3782" s="13">
        <v>-4.1348999999999997E-2</v>
      </c>
      <c r="H3782" s="13">
        <v>0.100898</v>
      </c>
      <c r="I3782">
        <f t="shared" si="136"/>
        <v>1.1102000000000004E-2</v>
      </c>
      <c r="O3782">
        <f t="shared" si="137"/>
        <v>8.3365959390862943E-2</v>
      </c>
    </row>
    <row r="3783" spans="2:15">
      <c r="B3783" s="13">
        <v>-4.1320000000000003E-2</v>
      </c>
      <c r="H3783" s="13">
        <v>0.10088999999999999</v>
      </c>
      <c r="I3783">
        <f t="shared" si="136"/>
        <v>1.1110000000000012E-2</v>
      </c>
      <c r="O3783">
        <f t="shared" si="137"/>
        <v>8.3373959390862951E-2</v>
      </c>
    </row>
    <row r="3784" spans="2:15">
      <c r="B3784" s="13">
        <v>-4.1291000000000001E-2</v>
      </c>
      <c r="H3784" s="13">
        <v>0.100882</v>
      </c>
      <c r="I3784">
        <f t="shared" si="136"/>
        <v>1.1118000000000006E-2</v>
      </c>
      <c r="O3784">
        <f t="shared" si="137"/>
        <v>8.3381959390862945E-2</v>
      </c>
    </row>
    <row r="3785" spans="2:15">
      <c r="B3785" s="13">
        <v>-4.1259999999999998E-2</v>
      </c>
      <c r="H3785" s="13">
        <v>0.100873</v>
      </c>
      <c r="I3785">
        <f t="shared" si="136"/>
        <v>1.1127000000000001E-2</v>
      </c>
      <c r="O3785">
        <f t="shared" si="137"/>
        <v>8.339095939086294E-2</v>
      </c>
    </row>
    <row r="3786" spans="2:15">
      <c r="B3786" s="13">
        <v>-4.1228000000000001E-2</v>
      </c>
      <c r="H3786" s="13">
        <v>0.100864</v>
      </c>
      <c r="I3786">
        <f t="shared" si="136"/>
        <v>1.113600000000001E-2</v>
      </c>
      <c r="O3786">
        <f t="shared" si="137"/>
        <v>8.3399959390862949E-2</v>
      </c>
    </row>
    <row r="3787" spans="2:15">
      <c r="B3787" s="13">
        <v>-4.1195000000000002E-2</v>
      </c>
      <c r="H3787" s="13">
        <v>0.100855</v>
      </c>
      <c r="I3787">
        <f t="shared" si="136"/>
        <v>1.1145000000000006E-2</v>
      </c>
      <c r="O3787">
        <f t="shared" si="137"/>
        <v>8.3408959390862944E-2</v>
      </c>
    </row>
    <row r="3788" spans="2:15">
      <c r="B3788" s="13">
        <v>-4.1161000000000003E-2</v>
      </c>
      <c r="H3788" s="13">
        <v>0.100845</v>
      </c>
      <c r="I3788">
        <f t="shared" si="136"/>
        <v>1.1155000000000002E-2</v>
      </c>
      <c r="O3788">
        <f t="shared" si="137"/>
        <v>8.341895939086294E-2</v>
      </c>
    </row>
    <row r="3789" spans="2:15">
      <c r="B3789" s="13">
        <v>-4.1126000000000003E-2</v>
      </c>
      <c r="H3789" s="13">
        <v>0.10083499999999999</v>
      </c>
      <c r="I3789">
        <f t="shared" si="136"/>
        <v>1.1165000000000012E-2</v>
      </c>
      <c r="O3789">
        <f t="shared" si="137"/>
        <v>8.342895939086295E-2</v>
      </c>
    </row>
    <row r="3790" spans="2:15">
      <c r="B3790" s="13">
        <v>-4.1090000000000002E-2</v>
      </c>
      <c r="H3790" s="13">
        <v>0.100825</v>
      </c>
      <c r="I3790">
        <f t="shared" si="136"/>
        <v>1.1175000000000008E-2</v>
      </c>
      <c r="O3790">
        <f t="shared" si="137"/>
        <v>8.3438959390862946E-2</v>
      </c>
    </row>
    <row r="3791" spans="2:15">
      <c r="B3791" s="13">
        <v>-4.1052999999999999E-2</v>
      </c>
      <c r="H3791" s="13">
        <v>0.100814</v>
      </c>
      <c r="I3791">
        <f t="shared" si="136"/>
        <v>1.1186000000000005E-2</v>
      </c>
      <c r="O3791">
        <f t="shared" si="137"/>
        <v>8.3449959390862943E-2</v>
      </c>
    </row>
    <row r="3792" spans="2:15">
      <c r="B3792" s="13">
        <v>-4.1015000000000003E-2</v>
      </c>
      <c r="H3792" s="13">
        <v>0.100803</v>
      </c>
      <c r="I3792">
        <f t="shared" si="136"/>
        <v>1.1197000000000002E-2</v>
      </c>
      <c r="O3792">
        <f t="shared" si="137"/>
        <v>8.346095939086294E-2</v>
      </c>
    </row>
    <row r="3793" spans="2:15">
      <c r="B3793" s="13">
        <v>-4.0974999999999998E-2</v>
      </c>
      <c r="H3793" s="13">
        <v>0.10079200000000001</v>
      </c>
      <c r="I3793">
        <f t="shared" si="136"/>
        <v>1.1207999999999999E-2</v>
      </c>
      <c r="O3793">
        <f t="shared" si="137"/>
        <v>8.3471959390862938E-2</v>
      </c>
    </row>
    <row r="3794" spans="2:15">
      <c r="B3794" s="13">
        <v>-4.0934999999999999E-2</v>
      </c>
      <c r="H3794" s="13">
        <v>0.100781</v>
      </c>
      <c r="I3794">
        <f t="shared" si="136"/>
        <v>1.121900000000001E-2</v>
      </c>
      <c r="O3794">
        <f t="shared" si="137"/>
        <v>8.3482959390862949E-2</v>
      </c>
    </row>
    <row r="3795" spans="2:15">
      <c r="B3795" s="13">
        <v>-4.0892999999999999E-2</v>
      </c>
      <c r="H3795" s="13">
        <v>0.100769</v>
      </c>
      <c r="I3795">
        <f t="shared" si="136"/>
        <v>1.1231000000000008E-2</v>
      </c>
      <c r="O3795">
        <f t="shared" si="137"/>
        <v>8.3494959390862947E-2</v>
      </c>
    </row>
    <row r="3796" spans="2:15">
      <c r="B3796" s="13">
        <v>-4.0849999999999997E-2</v>
      </c>
      <c r="H3796" s="13">
        <v>0.100757</v>
      </c>
      <c r="I3796">
        <f t="shared" si="136"/>
        <v>1.1243000000000006E-2</v>
      </c>
      <c r="O3796">
        <f t="shared" si="137"/>
        <v>8.3506959390862945E-2</v>
      </c>
    </row>
    <row r="3797" spans="2:15">
      <c r="B3797" s="13">
        <v>-4.0807000000000003E-2</v>
      </c>
      <c r="H3797" s="13">
        <v>0.100745</v>
      </c>
      <c r="I3797">
        <f t="shared" si="136"/>
        <v>1.1255000000000005E-2</v>
      </c>
      <c r="O3797">
        <f t="shared" si="137"/>
        <v>8.3518959390862943E-2</v>
      </c>
    </row>
    <row r="3798" spans="2:15">
      <c r="B3798" s="13">
        <v>-4.0762E-2</v>
      </c>
      <c r="H3798" s="13">
        <v>0.100733</v>
      </c>
      <c r="I3798">
        <f t="shared" si="136"/>
        <v>1.1267000000000003E-2</v>
      </c>
      <c r="O3798">
        <f t="shared" si="137"/>
        <v>8.3530959390862941E-2</v>
      </c>
    </row>
    <row r="3799" spans="2:15">
      <c r="B3799" s="13">
        <v>-4.0716000000000002E-2</v>
      </c>
      <c r="H3799" s="13">
        <v>0.10072</v>
      </c>
      <c r="I3799">
        <f t="shared" si="136"/>
        <v>1.1280000000000002E-2</v>
      </c>
      <c r="O3799">
        <f t="shared" si="137"/>
        <v>8.354395939086294E-2</v>
      </c>
    </row>
    <row r="3800" spans="2:15">
      <c r="B3800" s="13">
        <v>-4.0668999999999997E-2</v>
      </c>
      <c r="H3800" s="13">
        <v>0.100707</v>
      </c>
      <c r="I3800">
        <f t="shared" si="136"/>
        <v>1.1293000000000001E-2</v>
      </c>
      <c r="O3800">
        <f t="shared" si="137"/>
        <v>8.3556959390862939E-2</v>
      </c>
    </row>
    <row r="3801" spans="2:15">
      <c r="B3801" s="13">
        <v>-4.0620999999999997E-2</v>
      </c>
      <c r="H3801" s="13">
        <v>0.10069400000000001</v>
      </c>
      <c r="I3801">
        <f t="shared" si="136"/>
        <v>1.1306E-2</v>
      </c>
      <c r="O3801">
        <f t="shared" si="137"/>
        <v>8.3569959390862938E-2</v>
      </c>
    </row>
    <row r="3802" spans="2:15">
      <c r="B3802" s="13">
        <v>-4.0571999999999997E-2</v>
      </c>
      <c r="H3802" s="13">
        <v>0.10068000000000001</v>
      </c>
      <c r="I3802">
        <f t="shared" si="136"/>
        <v>1.132E-2</v>
      </c>
      <c r="O3802">
        <f t="shared" si="137"/>
        <v>8.3583959390862939E-2</v>
      </c>
    </row>
    <row r="3803" spans="2:15">
      <c r="B3803" s="13">
        <v>-4.0522000000000002E-2</v>
      </c>
      <c r="H3803" s="13">
        <v>0.10066700000000001</v>
      </c>
      <c r="I3803">
        <f t="shared" si="136"/>
        <v>1.1332999999999999E-2</v>
      </c>
      <c r="O3803">
        <f t="shared" si="137"/>
        <v>8.3596959390862938E-2</v>
      </c>
    </row>
    <row r="3804" spans="2:15">
      <c r="B3804" s="13">
        <v>-4.0471E-2</v>
      </c>
      <c r="H3804" s="13">
        <v>0.10065300000000001</v>
      </c>
      <c r="I3804">
        <f t="shared" si="136"/>
        <v>1.1346999999999999E-2</v>
      </c>
      <c r="O3804">
        <f t="shared" si="137"/>
        <v>8.3610959390862938E-2</v>
      </c>
    </row>
    <row r="3805" spans="2:15">
      <c r="B3805" s="13">
        <v>-4.0418999999999997E-2</v>
      </c>
      <c r="H3805" s="13">
        <v>0.10063900000000001</v>
      </c>
      <c r="I3805">
        <f t="shared" si="136"/>
        <v>1.1361E-2</v>
      </c>
      <c r="O3805">
        <f t="shared" si="137"/>
        <v>8.3624959390862938E-2</v>
      </c>
    </row>
    <row r="3806" spans="2:15">
      <c r="B3806" s="13">
        <v>-4.0365999999999999E-2</v>
      </c>
      <c r="H3806" s="13">
        <v>0.10062400000000001</v>
      </c>
      <c r="I3806">
        <f t="shared" si="136"/>
        <v>1.1376000000000001E-2</v>
      </c>
      <c r="O3806">
        <f t="shared" si="137"/>
        <v>8.3639959390862939E-2</v>
      </c>
    </row>
    <row r="3807" spans="2:15">
      <c r="B3807" s="13">
        <v>-4.0312000000000001E-2</v>
      </c>
      <c r="H3807" s="13">
        <v>0.10061</v>
      </c>
      <c r="I3807">
        <f t="shared" si="136"/>
        <v>1.1390000000000001E-2</v>
      </c>
      <c r="O3807">
        <f t="shared" si="137"/>
        <v>8.3653959390862939E-2</v>
      </c>
    </row>
    <row r="3808" spans="2:15">
      <c r="B3808" s="13">
        <v>-4.0257000000000001E-2</v>
      </c>
      <c r="H3808" s="13">
        <v>0.100595</v>
      </c>
      <c r="I3808">
        <f t="shared" si="136"/>
        <v>1.1405000000000002E-2</v>
      </c>
      <c r="O3808">
        <f t="shared" si="137"/>
        <v>8.366895939086294E-2</v>
      </c>
    </row>
    <row r="3809" spans="2:15">
      <c r="B3809" s="13">
        <v>-4.0201000000000001E-2</v>
      </c>
      <c r="H3809" s="13">
        <v>0.10058</v>
      </c>
      <c r="I3809">
        <f t="shared" si="136"/>
        <v>1.1420000000000003E-2</v>
      </c>
      <c r="O3809">
        <f t="shared" si="137"/>
        <v>8.3683959390862941E-2</v>
      </c>
    </row>
    <row r="3810" spans="2:15">
      <c r="B3810" s="13">
        <v>-4.0142999999999998E-2</v>
      </c>
      <c r="H3810" s="13">
        <v>0.100564</v>
      </c>
      <c r="I3810">
        <f t="shared" si="136"/>
        <v>1.1436000000000005E-2</v>
      </c>
      <c r="O3810">
        <f t="shared" si="137"/>
        <v>8.3699959390862944E-2</v>
      </c>
    </row>
    <row r="3811" spans="2:15">
      <c r="B3811" s="13">
        <v>-4.0085000000000003E-2</v>
      </c>
      <c r="H3811" s="13">
        <v>0.100549</v>
      </c>
      <c r="I3811">
        <f t="shared" si="136"/>
        <v>1.1451000000000006E-2</v>
      </c>
      <c r="O3811">
        <f t="shared" si="137"/>
        <v>8.3714959390862945E-2</v>
      </c>
    </row>
    <row r="3812" spans="2:15">
      <c r="B3812" s="13">
        <v>-4.0025999999999999E-2</v>
      </c>
      <c r="H3812" s="13">
        <v>0.100533</v>
      </c>
      <c r="I3812">
        <f t="shared" si="136"/>
        <v>1.1467000000000008E-2</v>
      </c>
      <c r="O3812">
        <f t="shared" si="137"/>
        <v>8.3730959390862947E-2</v>
      </c>
    </row>
    <row r="3813" spans="2:15">
      <c r="B3813" s="13">
        <v>-3.9966000000000002E-2</v>
      </c>
      <c r="H3813" s="13">
        <v>0.100517</v>
      </c>
      <c r="I3813">
        <f t="shared" si="136"/>
        <v>1.1483000000000011E-2</v>
      </c>
      <c r="O3813">
        <f t="shared" si="137"/>
        <v>8.3746959390862949E-2</v>
      </c>
    </row>
    <row r="3814" spans="2:15">
      <c r="B3814" s="13">
        <v>-3.9905000000000003E-2</v>
      </c>
      <c r="H3814" s="13">
        <v>0.10050099999999999</v>
      </c>
      <c r="I3814">
        <f t="shared" si="136"/>
        <v>1.1499000000000013E-2</v>
      </c>
      <c r="O3814">
        <f t="shared" si="137"/>
        <v>8.3762959390862951E-2</v>
      </c>
    </row>
    <row r="3815" spans="2:15">
      <c r="B3815" s="13">
        <v>-3.9842000000000002E-2</v>
      </c>
      <c r="H3815" s="13">
        <v>0.100485</v>
      </c>
      <c r="I3815">
        <f t="shared" si="136"/>
        <v>1.1515000000000001E-2</v>
      </c>
      <c r="O3815">
        <f t="shared" si="137"/>
        <v>8.3778959390862939E-2</v>
      </c>
    </row>
    <row r="3816" spans="2:15">
      <c r="B3816" s="13">
        <v>-3.9779000000000002E-2</v>
      </c>
      <c r="H3816" s="13">
        <v>0.100468</v>
      </c>
      <c r="I3816">
        <f t="shared" si="136"/>
        <v>1.1532000000000004E-2</v>
      </c>
      <c r="O3816">
        <f t="shared" si="137"/>
        <v>8.3795959390862942E-2</v>
      </c>
    </row>
    <row r="3817" spans="2:15">
      <c r="B3817" s="13">
        <v>-3.9715E-2</v>
      </c>
      <c r="H3817" s="13">
        <v>0.100452</v>
      </c>
      <c r="I3817">
        <f t="shared" si="136"/>
        <v>1.1548000000000006E-2</v>
      </c>
      <c r="O3817">
        <f t="shared" si="137"/>
        <v>8.3811959390862945E-2</v>
      </c>
    </row>
    <row r="3818" spans="2:15">
      <c r="B3818" s="13">
        <v>-3.9649999999999998E-2</v>
      </c>
      <c r="H3818" s="13">
        <v>0.100435</v>
      </c>
      <c r="I3818">
        <f t="shared" si="136"/>
        <v>1.1565000000000009E-2</v>
      </c>
      <c r="O3818">
        <f t="shared" si="137"/>
        <v>8.3828959390862948E-2</v>
      </c>
    </row>
    <row r="3819" spans="2:15">
      <c r="B3819" s="13">
        <v>-3.9584000000000001E-2</v>
      </c>
      <c r="H3819" s="13">
        <v>0.10041799999999999</v>
      </c>
      <c r="I3819">
        <f t="shared" si="136"/>
        <v>1.1582000000000012E-2</v>
      </c>
      <c r="O3819">
        <f t="shared" si="137"/>
        <v>8.3845959390862951E-2</v>
      </c>
    </row>
    <row r="3820" spans="2:15">
      <c r="B3820" s="13">
        <v>-3.9516999999999997E-2</v>
      </c>
      <c r="H3820" s="13">
        <v>0.100401</v>
      </c>
      <c r="I3820">
        <f t="shared" si="136"/>
        <v>1.1599000000000002E-2</v>
      </c>
      <c r="O3820">
        <f t="shared" si="137"/>
        <v>8.386295939086294E-2</v>
      </c>
    </row>
    <row r="3821" spans="2:15">
      <c r="B3821" s="13">
        <v>-3.9448999999999998E-2</v>
      </c>
      <c r="H3821" s="13">
        <v>0.100383</v>
      </c>
      <c r="I3821">
        <f t="shared" ref="I3821:I3884" si="138">$I$458-H3821+$I$457</f>
        <v>1.1617000000000006E-2</v>
      </c>
      <c r="O3821">
        <f t="shared" si="137"/>
        <v>8.3880959390862944E-2</v>
      </c>
    </row>
    <row r="3822" spans="2:15">
      <c r="B3822" s="13">
        <v>-3.9378999999999997E-2</v>
      </c>
      <c r="H3822" s="13">
        <v>0.100366</v>
      </c>
      <c r="I3822">
        <f t="shared" si="138"/>
        <v>1.1634000000000009E-2</v>
      </c>
      <c r="O3822">
        <f t="shared" ref="O3822:O3885" si="139">$O$458-H3822+$O$457</f>
        <v>8.3897959390862947E-2</v>
      </c>
    </row>
    <row r="3823" spans="2:15">
      <c r="B3823" s="13">
        <v>-3.9309999999999998E-2</v>
      </c>
      <c r="H3823" s="13">
        <v>0.10034800000000001</v>
      </c>
      <c r="I3823">
        <f t="shared" si="138"/>
        <v>1.1651999999999999E-2</v>
      </c>
      <c r="O3823">
        <f t="shared" si="139"/>
        <v>8.3915959390862938E-2</v>
      </c>
    </row>
    <row r="3824" spans="2:15">
      <c r="B3824" s="13">
        <v>-3.9239000000000003E-2</v>
      </c>
      <c r="H3824" s="13">
        <v>0.100331</v>
      </c>
      <c r="I3824">
        <f t="shared" si="138"/>
        <v>1.1669000000000002E-2</v>
      </c>
      <c r="O3824">
        <f t="shared" si="139"/>
        <v>8.3932959390862941E-2</v>
      </c>
    </row>
    <row r="3825" spans="2:15">
      <c r="B3825" s="13">
        <v>-3.9167E-2</v>
      </c>
      <c r="H3825" s="13">
        <v>0.100313</v>
      </c>
      <c r="I3825">
        <f t="shared" si="138"/>
        <v>1.1687000000000006E-2</v>
      </c>
      <c r="O3825">
        <f t="shared" si="139"/>
        <v>8.3950959390862945E-2</v>
      </c>
    </row>
    <row r="3826" spans="2:15">
      <c r="B3826" s="13">
        <v>-3.9093999999999997E-2</v>
      </c>
      <c r="H3826" s="13">
        <v>0.100295</v>
      </c>
      <c r="I3826">
        <f t="shared" si="138"/>
        <v>1.1705000000000011E-2</v>
      </c>
      <c r="O3826">
        <f t="shared" si="139"/>
        <v>8.3968959390862949E-2</v>
      </c>
    </row>
    <row r="3827" spans="2:15">
      <c r="B3827" s="13">
        <v>-3.9019999999999999E-2</v>
      </c>
      <c r="H3827" s="13">
        <v>0.100276</v>
      </c>
      <c r="I3827">
        <f t="shared" si="138"/>
        <v>1.1724000000000002E-2</v>
      </c>
      <c r="O3827">
        <f t="shared" si="139"/>
        <v>8.398795939086294E-2</v>
      </c>
    </row>
    <row r="3828" spans="2:15">
      <c r="B3828" s="13">
        <v>-3.8946000000000001E-2</v>
      </c>
      <c r="H3828" s="13">
        <v>0.100258</v>
      </c>
      <c r="I3828">
        <f t="shared" si="138"/>
        <v>1.1742000000000006E-2</v>
      </c>
      <c r="O3828">
        <f t="shared" si="139"/>
        <v>8.4005959390862944E-2</v>
      </c>
    </row>
    <row r="3829" spans="2:15">
      <c r="B3829" s="13">
        <v>-3.8870000000000002E-2</v>
      </c>
      <c r="H3829" s="13">
        <v>0.10024</v>
      </c>
      <c r="I3829">
        <f t="shared" si="138"/>
        <v>1.176000000000001E-2</v>
      </c>
      <c r="O3829">
        <f t="shared" si="139"/>
        <v>8.4023959390862948E-2</v>
      </c>
    </row>
    <row r="3830" spans="2:15">
      <c r="B3830" s="13">
        <v>-3.8794000000000002E-2</v>
      </c>
      <c r="H3830" s="13">
        <v>0.100221</v>
      </c>
      <c r="I3830">
        <f t="shared" si="138"/>
        <v>1.1779000000000001E-2</v>
      </c>
      <c r="O3830">
        <f t="shared" si="139"/>
        <v>8.404295939086294E-2</v>
      </c>
    </row>
    <row r="3831" spans="2:15">
      <c r="B3831" s="13">
        <v>-3.8716E-2</v>
      </c>
      <c r="H3831" s="13">
        <v>0.100203</v>
      </c>
      <c r="I3831">
        <f t="shared" si="138"/>
        <v>1.1797000000000005E-2</v>
      </c>
      <c r="O3831">
        <f t="shared" si="139"/>
        <v>8.4060959390862944E-2</v>
      </c>
    </row>
    <row r="3832" spans="2:15">
      <c r="B3832" s="13">
        <v>-3.8637999999999999E-2</v>
      </c>
      <c r="H3832" s="13">
        <v>0.100184</v>
      </c>
      <c r="I3832">
        <f t="shared" si="138"/>
        <v>1.1816000000000011E-2</v>
      </c>
      <c r="O3832">
        <f t="shared" si="139"/>
        <v>8.4079959390862949E-2</v>
      </c>
    </row>
    <row r="3833" spans="2:15">
      <c r="B3833" s="13">
        <v>-3.8559000000000003E-2</v>
      </c>
      <c r="H3833" s="13">
        <v>0.10016600000000001</v>
      </c>
      <c r="I3833">
        <f t="shared" si="138"/>
        <v>1.1834000000000001E-2</v>
      </c>
      <c r="O3833">
        <f t="shared" si="139"/>
        <v>8.4097959390862939E-2</v>
      </c>
    </row>
    <row r="3834" spans="2:15">
      <c r="B3834" s="13">
        <v>-3.8478999999999999E-2</v>
      </c>
      <c r="H3834" s="13">
        <v>0.100147</v>
      </c>
      <c r="I3834">
        <f t="shared" si="138"/>
        <v>1.1853000000000006E-2</v>
      </c>
      <c r="O3834">
        <f t="shared" si="139"/>
        <v>8.4116959390862944E-2</v>
      </c>
    </row>
    <row r="3835" spans="2:15">
      <c r="B3835" s="13">
        <v>-3.8398000000000002E-2</v>
      </c>
      <c r="H3835" s="13">
        <v>0.10012799999999999</v>
      </c>
      <c r="I3835">
        <f t="shared" si="138"/>
        <v>1.1872000000000011E-2</v>
      </c>
      <c r="O3835">
        <f t="shared" si="139"/>
        <v>8.4135959390862949E-2</v>
      </c>
    </row>
    <row r="3836" spans="2:15">
      <c r="B3836" s="13">
        <v>-3.8316000000000003E-2</v>
      </c>
      <c r="H3836" s="13">
        <v>0.100109</v>
      </c>
      <c r="I3836">
        <f t="shared" si="138"/>
        <v>1.1891000000000002E-2</v>
      </c>
      <c r="O3836">
        <f t="shared" si="139"/>
        <v>8.4154959390862941E-2</v>
      </c>
    </row>
    <row r="3837" spans="2:15">
      <c r="B3837" s="13">
        <v>-3.8233000000000003E-2</v>
      </c>
      <c r="H3837" s="13">
        <v>0.10009</v>
      </c>
      <c r="I3837">
        <f t="shared" si="138"/>
        <v>1.1910000000000007E-2</v>
      </c>
      <c r="O3837">
        <f t="shared" si="139"/>
        <v>8.4173959390862946E-2</v>
      </c>
    </row>
    <row r="3838" spans="2:15">
      <c r="B3838" s="13">
        <v>-3.8150000000000003E-2</v>
      </c>
      <c r="H3838" s="13">
        <v>0.10007099999999999</v>
      </c>
      <c r="I3838">
        <f t="shared" si="138"/>
        <v>1.1929000000000013E-2</v>
      </c>
      <c r="O3838">
        <f t="shared" si="139"/>
        <v>8.4192959390862951E-2</v>
      </c>
    </row>
    <row r="3839" spans="2:15">
      <c r="B3839" s="13">
        <v>-3.8065000000000002E-2</v>
      </c>
      <c r="H3839" s="13">
        <v>0.100052</v>
      </c>
      <c r="I3839">
        <f t="shared" si="138"/>
        <v>1.1948000000000004E-2</v>
      </c>
      <c r="O3839">
        <f t="shared" si="139"/>
        <v>8.4211959390862942E-2</v>
      </c>
    </row>
    <row r="3840" spans="2:15">
      <c r="B3840" s="13">
        <v>-3.798E-2</v>
      </c>
      <c r="H3840" s="13">
        <v>0.100033</v>
      </c>
      <c r="I3840">
        <f t="shared" si="138"/>
        <v>1.1967000000000009E-2</v>
      </c>
      <c r="O3840">
        <f t="shared" si="139"/>
        <v>8.4230959390862947E-2</v>
      </c>
    </row>
    <row r="3841" spans="2:15">
      <c r="B3841" s="13">
        <v>-3.7893999999999997E-2</v>
      </c>
      <c r="H3841" s="13">
        <v>0.10001400000000001</v>
      </c>
      <c r="I3841">
        <f t="shared" si="138"/>
        <v>1.1986E-2</v>
      </c>
      <c r="O3841">
        <f t="shared" si="139"/>
        <v>8.4249959390862939E-2</v>
      </c>
    </row>
    <row r="3842" spans="2:15">
      <c r="B3842" s="13">
        <v>-3.7807E-2</v>
      </c>
      <c r="H3842" s="13">
        <v>9.9995000000000001E-2</v>
      </c>
      <c r="I3842">
        <f t="shared" si="138"/>
        <v>1.2005000000000005E-2</v>
      </c>
      <c r="O3842">
        <f t="shared" si="139"/>
        <v>8.4268959390862944E-2</v>
      </c>
    </row>
    <row r="3843" spans="2:15">
      <c r="B3843" s="13">
        <v>-3.7719000000000003E-2</v>
      </c>
      <c r="H3843" s="13">
        <v>9.9975999999999995E-2</v>
      </c>
      <c r="I3843">
        <f t="shared" si="138"/>
        <v>1.202400000000001E-2</v>
      </c>
      <c r="O3843">
        <f t="shared" si="139"/>
        <v>8.4287959390862949E-2</v>
      </c>
    </row>
    <row r="3844" spans="2:15">
      <c r="B3844" s="13">
        <v>-3.7630999999999998E-2</v>
      </c>
      <c r="H3844" s="13">
        <v>9.9957000000000004E-2</v>
      </c>
      <c r="I3844">
        <f t="shared" si="138"/>
        <v>1.2043000000000002E-2</v>
      </c>
      <c r="O3844">
        <f t="shared" si="139"/>
        <v>8.430695939086294E-2</v>
      </c>
    </row>
    <row r="3845" spans="2:15">
      <c r="B3845" s="13">
        <v>-3.7540999999999998E-2</v>
      </c>
      <c r="H3845" s="13">
        <v>9.9937999999999999E-2</v>
      </c>
      <c r="I3845">
        <f t="shared" si="138"/>
        <v>1.2062000000000007E-2</v>
      </c>
      <c r="O3845">
        <f t="shared" si="139"/>
        <v>8.4325959390862945E-2</v>
      </c>
    </row>
    <row r="3846" spans="2:15">
      <c r="B3846" s="13">
        <v>-3.7450999999999998E-2</v>
      </c>
      <c r="H3846" s="13">
        <v>9.9918999999999994E-2</v>
      </c>
      <c r="I3846">
        <f t="shared" si="138"/>
        <v>1.2081000000000012E-2</v>
      </c>
      <c r="O3846">
        <f t="shared" si="139"/>
        <v>8.434495939086295E-2</v>
      </c>
    </row>
    <row r="3847" spans="2:15">
      <c r="B3847" s="13">
        <v>-3.7359999999999997E-2</v>
      </c>
      <c r="H3847" s="13">
        <v>9.9900000000000003E-2</v>
      </c>
      <c r="I3847">
        <f t="shared" si="138"/>
        <v>1.2100000000000003E-2</v>
      </c>
      <c r="O3847">
        <f t="shared" si="139"/>
        <v>8.4363959390862941E-2</v>
      </c>
    </row>
    <row r="3848" spans="2:15">
      <c r="B3848" s="13">
        <v>-3.7268000000000003E-2</v>
      </c>
      <c r="H3848" s="13">
        <v>9.9880999999999998E-2</v>
      </c>
      <c r="I3848">
        <f t="shared" si="138"/>
        <v>1.2119000000000008E-2</v>
      </c>
      <c r="O3848">
        <f t="shared" si="139"/>
        <v>8.4382959390862947E-2</v>
      </c>
    </row>
    <row r="3849" spans="2:15">
      <c r="B3849" s="13">
        <v>-3.7176000000000001E-2</v>
      </c>
      <c r="H3849" s="13">
        <v>9.9862000000000006E-2</v>
      </c>
      <c r="I3849">
        <f t="shared" si="138"/>
        <v>1.2137999999999999E-2</v>
      </c>
      <c r="O3849">
        <f t="shared" si="139"/>
        <v>8.4401959390862938E-2</v>
      </c>
    </row>
    <row r="3850" spans="2:15">
      <c r="B3850" s="13">
        <v>-3.7082999999999998E-2</v>
      </c>
      <c r="H3850" s="13">
        <v>9.9844000000000002E-2</v>
      </c>
      <c r="I3850">
        <f t="shared" si="138"/>
        <v>1.2156000000000004E-2</v>
      </c>
      <c r="O3850">
        <f t="shared" si="139"/>
        <v>8.4419959390862942E-2</v>
      </c>
    </row>
    <row r="3851" spans="2:15">
      <c r="B3851" s="13">
        <v>-3.6989000000000001E-2</v>
      </c>
      <c r="H3851" s="13">
        <v>9.9824999999999997E-2</v>
      </c>
      <c r="I3851">
        <f t="shared" si="138"/>
        <v>1.2175000000000009E-2</v>
      </c>
      <c r="O3851">
        <f t="shared" si="139"/>
        <v>8.4438959390862947E-2</v>
      </c>
    </row>
    <row r="3852" spans="2:15">
      <c r="B3852" s="13">
        <v>-3.6894000000000003E-2</v>
      </c>
      <c r="H3852" s="13">
        <v>9.9806000000000006E-2</v>
      </c>
      <c r="I3852">
        <f t="shared" si="138"/>
        <v>1.2194E-2</v>
      </c>
      <c r="O3852">
        <f t="shared" si="139"/>
        <v>8.4457959390862938E-2</v>
      </c>
    </row>
    <row r="3853" spans="2:15">
      <c r="B3853" s="13">
        <v>-3.6797999999999997E-2</v>
      </c>
      <c r="H3853" s="13">
        <v>9.9788000000000002E-2</v>
      </c>
      <c r="I3853">
        <f t="shared" si="138"/>
        <v>1.2212000000000004E-2</v>
      </c>
      <c r="O3853">
        <f t="shared" si="139"/>
        <v>8.4475959390862942E-2</v>
      </c>
    </row>
    <row r="3854" spans="2:15">
      <c r="B3854" s="13">
        <v>-3.6701999999999999E-2</v>
      </c>
      <c r="H3854" s="13">
        <v>9.9768999999999997E-2</v>
      </c>
      <c r="I3854">
        <f t="shared" si="138"/>
        <v>1.2231000000000009E-2</v>
      </c>
      <c r="O3854">
        <f t="shared" si="139"/>
        <v>8.4494959390862948E-2</v>
      </c>
    </row>
    <row r="3855" spans="2:15">
      <c r="B3855" s="13">
        <v>-3.6604999999999999E-2</v>
      </c>
      <c r="H3855" s="13">
        <v>9.9751000000000006E-2</v>
      </c>
      <c r="I3855">
        <f t="shared" si="138"/>
        <v>1.2248999999999999E-2</v>
      </c>
      <c r="O3855">
        <f t="shared" si="139"/>
        <v>8.4512959390862938E-2</v>
      </c>
    </row>
    <row r="3856" spans="2:15">
      <c r="B3856" s="13">
        <v>-3.6506999999999998E-2</v>
      </c>
      <c r="H3856" s="13">
        <v>9.9733000000000002E-2</v>
      </c>
      <c r="I3856">
        <f t="shared" si="138"/>
        <v>1.2267000000000004E-2</v>
      </c>
      <c r="O3856">
        <f t="shared" si="139"/>
        <v>8.4530959390862942E-2</v>
      </c>
    </row>
    <row r="3857" spans="2:15">
      <c r="B3857" s="13">
        <v>-3.6408999999999997E-2</v>
      </c>
      <c r="H3857" s="13">
        <v>9.9714999999999998E-2</v>
      </c>
      <c r="I3857">
        <f t="shared" si="138"/>
        <v>1.2285000000000008E-2</v>
      </c>
      <c r="O3857">
        <f t="shared" si="139"/>
        <v>8.4548959390862946E-2</v>
      </c>
    </row>
    <row r="3858" spans="2:15">
      <c r="B3858" s="13">
        <v>-3.6309000000000001E-2</v>
      </c>
      <c r="H3858" s="13">
        <v>9.9696999999999994E-2</v>
      </c>
      <c r="I3858">
        <f t="shared" si="138"/>
        <v>1.2303000000000012E-2</v>
      </c>
      <c r="O3858">
        <f t="shared" si="139"/>
        <v>8.456695939086295E-2</v>
      </c>
    </row>
    <row r="3859" spans="2:15">
      <c r="B3859" s="13">
        <v>-3.6208999999999998E-2</v>
      </c>
      <c r="H3859" s="13">
        <v>9.9679000000000004E-2</v>
      </c>
      <c r="I3859">
        <f t="shared" si="138"/>
        <v>1.2321000000000002E-2</v>
      </c>
      <c r="O3859">
        <f t="shared" si="139"/>
        <v>8.458495939086294E-2</v>
      </c>
    </row>
    <row r="3860" spans="2:15">
      <c r="B3860" s="13">
        <v>-3.6109000000000002E-2</v>
      </c>
      <c r="H3860" s="13">
        <v>9.9661E-2</v>
      </c>
      <c r="I3860">
        <f t="shared" si="138"/>
        <v>1.2339000000000006E-2</v>
      </c>
      <c r="O3860">
        <f t="shared" si="139"/>
        <v>8.4602959390862945E-2</v>
      </c>
    </row>
    <row r="3861" spans="2:15">
      <c r="B3861" s="13">
        <v>-3.6007999999999998E-2</v>
      </c>
      <c r="H3861" s="13">
        <v>9.9643999999999996E-2</v>
      </c>
      <c r="I3861">
        <f t="shared" si="138"/>
        <v>1.2356000000000009E-2</v>
      </c>
      <c r="O3861">
        <f t="shared" si="139"/>
        <v>8.4619959390862948E-2</v>
      </c>
    </row>
    <row r="3862" spans="2:15">
      <c r="B3862" s="13">
        <v>-3.5906E-2</v>
      </c>
      <c r="H3862" s="13">
        <v>9.9626999999999993E-2</v>
      </c>
      <c r="I3862">
        <f t="shared" si="138"/>
        <v>1.2373000000000012E-2</v>
      </c>
      <c r="O3862">
        <f t="shared" si="139"/>
        <v>8.4636959390862951E-2</v>
      </c>
    </row>
    <row r="3863" spans="2:15">
      <c r="B3863" s="13">
        <v>-3.5803000000000001E-2</v>
      </c>
      <c r="H3863" s="13">
        <v>9.9610000000000004E-2</v>
      </c>
      <c r="I3863">
        <f t="shared" si="138"/>
        <v>1.2390000000000002E-2</v>
      </c>
      <c r="O3863">
        <f t="shared" si="139"/>
        <v>8.465395939086294E-2</v>
      </c>
    </row>
    <row r="3864" spans="2:15">
      <c r="B3864" s="13">
        <v>-3.5700000000000003E-2</v>
      </c>
      <c r="H3864" s="13">
        <v>9.9593000000000001E-2</v>
      </c>
      <c r="I3864">
        <f t="shared" si="138"/>
        <v>1.2407000000000005E-2</v>
      </c>
      <c r="O3864">
        <f t="shared" si="139"/>
        <v>8.4670959390862943E-2</v>
      </c>
    </row>
    <row r="3865" spans="2:15">
      <c r="B3865" s="13">
        <v>-3.5596000000000003E-2</v>
      </c>
      <c r="H3865" s="13">
        <v>9.9575999999999998E-2</v>
      </c>
      <c r="I3865">
        <f t="shared" si="138"/>
        <v>1.2424000000000008E-2</v>
      </c>
      <c r="O3865">
        <f t="shared" si="139"/>
        <v>8.4687959390862946E-2</v>
      </c>
    </row>
    <row r="3866" spans="2:15">
      <c r="B3866" s="13">
        <v>-3.5491000000000002E-2</v>
      </c>
      <c r="H3866" s="13">
        <v>9.9559999999999996E-2</v>
      </c>
      <c r="I3866">
        <f t="shared" si="138"/>
        <v>1.244000000000001E-2</v>
      </c>
      <c r="O3866">
        <f t="shared" si="139"/>
        <v>8.4703959390862948E-2</v>
      </c>
    </row>
    <row r="3867" spans="2:15">
      <c r="B3867" s="13">
        <v>-3.5386000000000001E-2</v>
      </c>
      <c r="H3867" s="13">
        <v>9.9543000000000006E-2</v>
      </c>
      <c r="I3867">
        <f t="shared" si="138"/>
        <v>1.2456999999999999E-2</v>
      </c>
      <c r="O3867">
        <f t="shared" si="139"/>
        <v>8.4720959390862938E-2</v>
      </c>
    </row>
    <row r="3868" spans="2:15">
      <c r="B3868" s="13">
        <v>-3.5279999999999999E-2</v>
      </c>
      <c r="H3868" s="13">
        <v>9.9527000000000004E-2</v>
      </c>
      <c r="I3868">
        <f t="shared" si="138"/>
        <v>1.2473000000000001E-2</v>
      </c>
      <c r="O3868">
        <f t="shared" si="139"/>
        <v>8.473695939086294E-2</v>
      </c>
    </row>
    <row r="3869" spans="2:15">
      <c r="B3869" s="13">
        <v>-3.5173999999999997E-2</v>
      </c>
      <c r="H3869" s="13">
        <v>9.9512000000000003E-2</v>
      </c>
      <c r="I3869">
        <f t="shared" si="138"/>
        <v>1.2488000000000003E-2</v>
      </c>
      <c r="O3869">
        <f t="shared" si="139"/>
        <v>8.4751959390862941E-2</v>
      </c>
    </row>
    <row r="3870" spans="2:15">
      <c r="B3870" s="13">
        <v>-3.5067000000000001E-2</v>
      </c>
      <c r="H3870" s="13">
        <v>9.9496000000000001E-2</v>
      </c>
      <c r="I3870">
        <f t="shared" si="138"/>
        <v>1.2504000000000005E-2</v>
      </c>
      <c r="O3870">
        <f t="shared" si="139"/>
        <v>8.4767959390862943E-2</v>
      </c>
    </row>
    <row r="3871" spans="2:15">
      <c r="B3871" s="13">
        <v>-3.4958999999999997E-2</v>
      </c>
      <c r="H3871" s="13">
        <v>9.9481E-2</v>
      </c>
      <c r="I3871">
        <f t="shared" si="138"/>
        <v>1.2519000000000006E-2</v>
      </c>
      <c r="O3871">
        <f t="shared" si="139"/>
        <v>8.4782959390862944E-2</v>
      </c>
    </row>
    <row r="3872" spans="2:15">
      <c r="B3872" s="13">
        <v>-3.4851E-2</v>
      </c>
      <c r="H3872" s="13">
        <v>9.9465999999999999E-2</v>
      </c>
      <c r="I3872">
        <f t="shared" si="138"/>
        <v>1.2534000000000007E-2</v>
      </c>
      <c r="O3872">
        <f t="shared" si="139"/>
        <v>8.4797959390862945E-2</v>
      </c>
    </row>
    <row r="3873" spans="2:15">
      <c r="B3873" s="13">
        <v>-3.4742000000000002E-2</v>
      </c>
      <c r="H3873" s="13">
        <v>9.9450999999999998E-2</v>
      </c>
      <c r="I3873">
        <f t="shared" si="138"/>
        <v>1.2549000000000008E-2</v>
      </c>
      <c r="O3873">
        <f t="shared" si="139"/>
        <v>8.4812959390862946E-2</v>
      </c>
    </row>
    <row r="3874" spans="2:15">
      <c r="B3874" s="13">
        <v>-3.4632999999999997E-2</v>
      </c>
      <c r="H3874" s="13">
        <v>9.9436999999999998E-2</v>
      </c>
      <c r="I3874">
        <f t="shared" si="138"/>
        <v>1.2563000000000008E-2</v>
      </c>
      <c r="O3874">
        <f t="shared" si="139"/>
        <v>8.4826959390862947E-2</v>
      </c>
    </row>
    <row r="3875" spans="2:15">
      <c r="B3875" s="13">
        <v>-3.4522999999999998E-2</v>
      </c>
      <c r="H3875" s="13">
        <v>9.9422999999999997E-2</v>
      </c>
      <c r="I3875">
        <f t="shared" si="138"/>
        <v>1.2577000000000008E-2</v>
      </c>
      <c r="O3875">
        <f t="shared" si="139"/>
        <v>8.4840959390862947E-2</v>
      </c>
    </row>
    <row r="3876" spans="2:15">
      <c r="B3876" s="13">
        <v>-3.4411999999999998E-2</v>
      </c>
      <c r="H3876" s="13">
        <v>9.9408999999999997E-2</v>
      </c>
      <c r="I3876">
        <f t="shared" si="138"/>
        <v>1.2591000000000008E-2</v>
      </c>
      <c r="O3876">
        <f t="shared" si="139"/>
        <v>8.4854959390862947E-2</v>
      </c>
    </row>
    <row r="3877" spans="2:15">
      <c r="B3877" s="13">
        <v>-3.4300999999999998E-2</v>
      </c>
      <c r="H3877" s="13">
        <v>9.9395999999999998E-2</v>
      </c>
      <c r="I3877">
        <f t="shared" si="138"/>
        <v>1.2604000000000008E-2</v>
      </c>
      <c r="O3877">
        <f t="shared" si="139"/>
        <v>8.4867959390862946E-2</v>
      </c>
    </row>
    <row r="3878" spans="2:15">
      <c r="B3878" s="13">
        <v>-3.4189999999999998E-2</v>
      </c>
      <c r="H3878" s="13">
        <v>9.9382999999999999E-2</v>
      </c>
      <c r="I3878">
        <f t="shared" si="138"/>
        <v>1.2617000000000007E-2</v>
      </c>
      <c r="O3878">
        <f t="shared" si="139"/>
        <v>8.4880959390862945E-2</v>
      </c>
    </row>
    <row r="3879" spans="2:15">
      <c r="B3879" s="13">
        <v>-3.4077999999999997E-2</v>
      </c>
      <c r="H3879" s="13">
        <v>9.937E-2</v>
      </c>
      <c r="I3879">
        <f t="shared" si="138"/>
        <v>1.2630000000000006E-2</v>
      </c>
      <c r="O3879">
        <f t="shared" si="139"/>
        <v>8.4893959390862944E-2</v>
      </c>
    </row>
    <row r="3880" spans="2:15">
      <c r="B3880" s="13">
        <v>-3.3965000000000002E-2</v>
      </c>
      <c r="H3880" s="13">
        <v>9.9358000000000002E-2</v>
      </c>
      <c r="I3880">
        <f t="shared" si="138"/>
        <v>1.2642000000000004E-2</v>
      </c>
      <c r="O3880">
        <f t="shared" si="139"/>
        <v>8.4905959390862942E-2</v>
      </c>
    </row>
    <row r="3881" spans="2:15">
      <c r="B3881" s="13">
        <v>-3.3852E-2</v>
      </c>
      <c r="H3881" s="13">
        <v>9.9346000000000004E-2</v>
      </c>
      <c r="I3881">
        <f t="shared" si="138"/>
        <v>1.2654000000000002E-2</v>
      </c>
      <c r="O3881">
        <f t="shared" si="139"/>
        <v>8.491795939086294E-2</v>
      </c>
    </row>
    <row r="3882" spans="2:15">
      <c r="B3882" s="13">
        <v>-3.3738999999999998E-2</v>
      </c>
      <c r="H3882" s="13">
        <v>9.9335000000000007E-2</v>
      </c>
      <c r="I3882">
        <f t="shared" si="138"/>
        <v>1.2664999999999999E-2</v>
      </c>
      <c r="O3882">
        <f t="shared" si="139"/>
        <v>8.4928959390862938E-2</v>
      </c>
    </row>
    <row r="3883" spans="2:15">
      <c r="B3883" s="13">
        <v>-3.3624000000000001E-2</v>
      </c>
      <c r="H3883" s="13">
        <v>9.9322999999999995E-2</v>
      </c>
      <c r="I3883">
        <f t="shared" si="138"/>
        <v>1.2677000000000011E-2</v>
      </c>
      <c r="O3883">
        <f t="shared" si="139"/>
        <v>8.494095939086295E-2</v>
      </c>
    </row>
    <row r="3884" spans="2:15">
      <c r="B3884" s="13">
        <v>-3.3509999999999998E-2</v>
      </c>
      <c r="H3884" s="13">
        <v>9.9312999999999999E-2</v>
      </c>
      <c r="I3884">
        <f t="shared" si="138"/>
        <v>1.2687000000000007E-2</v>
      </c>
      <c r="O3884">
        <f t="shared" si="139"/>
        <v>8.4950959390862946E-2</v>
      </c>
    </row>
    <row r="3885" spans="2:15">
      <c r="B3885" s="13">
        <v>-3.3395000000000001E-2</v>
      </c>
      <c r="H3885" s="13">
        <v>9.9302000000000001E-2</v>
      </c>
      <c r="I3885">
        <f t="shared" ref="I3885:I3948" si="140">$I$458-H3885+$I$457</f>
        <v>1.2698000000000004E-2</v>
      </c>
      <c r="O3885">
        <f t="shared" si="139"/>
        <v>8.4961959390862943E-2</v>
      </c>
    </row>
    <row r="3886" spans="2:15">
      <c r="B3886" s="13">
        <v>-3.3279000000000003E-2</v>
      </c>
      <c r="H3886" s="13">
        <v>9.9292000000000005E-2</v>
      </c>
      <c r="I3886">
        <f t="shared" si="140"/>
        <v>1.2708000000000001E-2</v>
      </c>
      <c r="O3886">
        <f t="shared" ref="O3886:O3949" si="141">$O$458-H3886+$O$457</f>
        <v>8.4971959390862939E-2</v>
      </c>
    </row>
    <row r="3887" spans="2:15">
      <c r="B3887" s="13">
        <v>-3.3162999999999998E-2</v>
      </c>
      <c r="H3887" s="13">
        <v>9.9282999999999996E-2</v>
      </c>
      <c r="I3887">
        <f t="shared" si="140"/>
        <v>1.271700000000001E-2</v>
      </c>
      <c r="O3887">
        <f t="shared" si="141"/>
        <v>8.4980959390862948E-2</v>
      </c>
    </row>
    <row r="3888" spans="2:15">
      <c r="B3888" s="13">
        <v>-3.3047E-2</v>
      </c>
      <c r="H3888" s="13">
        <v>9.9274000000000001E-2</v>
      </c>
      <c r="I3888">
        <f t="shared" si="140"/>
        <v>1.2726000000000005E-2</v>
      </c>
      <c r="O3888">
        <f t="shared" si="141"/>
        <v>8.4989959390862943E-2</v>
      </c>
    </row>
    <row r="3889" spans="2:15">
      <c r="B3889" s="13">
        <v>-3.2930000000000001E-2</v>
      </c>
      <c r="H3889" s="13">
        <v>9.9265000000000006E-2</v>
      </c>
      <c r="I3889">
        <f t="shared" si="140"/>
        <v>1.2735E-2</v>
      </c>
      <c r="O3889">
        <f t="shared" si="141"/>
        <v>8.4998959390862938E-2</v>
      </c>
    </row>
    <row r="3890" spans="2:15">
      <c r="B3890" s="13">
        <v>-3.2813000000000002E-2</v>
      </c>
      <c r="H3890" s="13">
        <v>9.9256999999999998E-2</v>
      </c>
      <c r="I3890">
        <f t="shared" si="140"/>
        <v>1.2743000000000008E-2</v>
      </c>
      <c r="O3890">
        <f t="shared" si="141"/>
        <v>8.5006959390862946E-2</v>
      </c>
    </row>
    <row r="3891" spans="2:15">
      <c r="B3891" s="13">
        <v>-3.2696000000000003E-2</v>
      </c>
      <c r="H3891" s="13">
        <v>9.9249000000000004E-2</v>
      </c>
      <c r="I3891">
        <f t="shared" si="140"/>
        <v>1.2751000000000002E-2</v>
      </c>
      <c r="O3891">
        <f t="shared" si="141"/>
        <v>8.501495939086294E-2</v>
      </c>
    </row>
    <row r="3892" spans="2:15">
      <c r="B3892" s="13">
        <v>-3.2578000000000003E-2</v>
      </c>
      <c r="H3892" s="13">
        <v>9.9241999999999997E-2</v>
      </c>
      <c r="I3892">
        <f t="shared" si="140"/>
        <v>1.2758000000000009E-2</v>
      </c>
      <c r="O3892">
        <f t="shared" si="141"/>
        <v>8.5021959390862947E-2</v>
      </c>
    </row>
    <row r="3893" spans="2:15">
      <c r="B3893" s="13">
        <v>-3.2459000000000002E-2</v>
      </c>
      <c r="H3893" s="13">
        <v>9.9235000000000004E-2</v>
      </c>
      <c r="I3893">
        <f t="shared" si="140"/>
        <v>1.2765000000000002E-2</v>
      </c>
      <c r="O3893">
        <f t="shared" si="141"/>
        <v>8.502895939086294E-2</v>
      </c>
    </row>
    <row r="3894" spans="2:15">
      <c r="B3894" s="13">
        <v>-3.2340000000000001E-2</v>
      </c>
      <c r="H3894" s="13">
        <v>9.9228999999999998E-2</v>
      </c>
      <c r="I3894">
        <f t="shared" si="140"/>
        <v>1.2771000000000008E-2</v>
      </c>
      <c r="O3894">
        <f t="shared" si="141"/>
        <v>8.5034959390862946E-2</v>
      </c>
    </row>
    <row r="3895" spans="2:15">
      <c r="B3895" s="13">
        <v>-3.2221E-2</v>
      </c>
      <c r="H3895" s="13">
        <v>9.9223000000000006E-2</v>
      </c>
      <c r="I3895">
        <f t="shared" si="140"/>
        <v>1.2777E-2</v>
      </c>
      <c r="O3895">
        <f t="shared" si="141"/>
        <v>8.5040959390862939E-2</v>
      </c>
    </row>
    <row r="3896" spans="2:15">
      <c r="B3896" s="13">
        <v>-3.2101999999999999E-2</v>
      </c>
      <c r="H3896" s="13">
        <v>9.9218000000000001E-2</v>
      </c>
      <c r="I3896">
        <f t="shared" si="140"/>
        <v>1.2782000000000005E-2</v>
      </c>
      <c r="O3896">
        <f t="shared" si="141"/>
        <v>8.5045959390862944E-2</v>
      </c>
    </row>
    <row r="3897" spans="2:15">
      <c r="B3897" s="13">
        <v>-3.1981999999999997E-2</v>
      </c>
      <c r="H3897" s="13">
        <v>9.9212999999999996E-2</v>
      </c>
      <c r="I3897">
        <f t="shared" si="140"/>
        <v>1.278700000000001E-2</v>
      </c>
      <c r="O3897">
        <f t="shared" si="141"/>
        <v>8.5050959390862949E-2</v>
      </c>
    </row>
    <row r="3898" spans="2:15">
      <c r="B3898" s="13">
        <v>-3.1862000000000001E-2</v>
      </c>
      <c r="H3898" s="13">
        <v>9.9209000000000006E-2</v>
      </c>
      <c r="I3898">
        <f t="shared" si="140"/>
        <v>1.2791E-2</v>
      </c>
      <c r="O3898">
        <f t="shared" si="141"/>
        <v>8.5054959390862939E-2</v>
      </c>
    </row>
    <row r="3899" spans="2:15">
      <c r="B3899" s="13">
        <v>-3.1740999999999998E-2</v>
      </c>
      <c r="H3899" s="13">
        <v>9.9205000000000002E-2</v>
      </c>
      <c r="I3899">
        <f t="shared" si="140"/>
        <v>1.2795000000000004E-2</v>
      </c>
      <c r="O3899">
        <f t="shared" si="141"/>
        <v>8.5058959390862943E-2</v>
      </c>
    </row>
    <row r="3900" spans="2:15">
      <c r="B3900" s="13">
        <v>-3.1620000000000002E-2</v>
      </c>
      <c r="H3900" s="13">
        <v>9.9201999999999999E-2</v>
      </c>
      <c r="I3900">
        <f t="shared" si="140"/>
        <v>1.2798000000000007E-2</v>
      </c>
      <c r="O3900">
        <f t="shared" si="141"/>
        <v>8.5061959390862946E-2</v>
      </c>
    </row>
    <row r="3901" spans="2:15">
      <c r="B3901" s="13">
        <v>-3.1498999999999999E-2</v>
      </c>
      <c r="H3901" s="13">
        <v>9.9199999999999997E-2</v>
      </c>
      <c r="I3901">
        <f t="shared" si="140"/>
        <v>1.2800000000000009E-2</v>
      </c>
      <c r="O3901">
        <f t="shared" si="141"/>
        <v>8.5063959390862948E-2</v>
      </c>
    </row>
    <row r="3902" spans="2:15">
      <c r="B3902" s="13">
        <v>-3.1377000000000002E-2</v>
      </c>
      <c r="H3902" s="13">
        <v>9.9196999999999994E-2</v>
      </c>
      <c r="I3902">
        <f t="shared" si="140"/>
        <v>1.2803000000000012E-2</v>
      </c>
      <c r="O3902">
        <f t="shared" si="141"/>
        <v>8.5066959390862951E-2</v>
      </c>
    </row>
    <row r="3903" spans="2:15">
      <c r="B3903" s="13">
        <v>-3.1255999999999999E-2</v>
      </c>
      <c r="H3903" s="13">
        <v>9.9196000000000006E-2</v>
      </c>
      <c r="I3903">
        <f t="shared" si="140"/>
        <v>1.2803999999999999E-2</v>
      </c>
      <c r="O3903">
        <f t="shared" si="141"/>
        <v>8.5067959390862938E-2</v>
      </c>
    </row>
    <row r="3904" spans="2:15">
      <c r="B3904" s="13">
        <v>-3.1133999999999998E-2</v>
      </c>
      <c r="H3904" s="13">
        <v>9.9195000000000005E-2</v>
      </c>
      <c r="I3904">
        <f t="shared" si="140"/>
        <v>1.2805E-2</v>
      </c>
      <c r="O3904">
        <f t="shared" si="141"/>
        <v>8.5068959390862939E-2</v>
      </c>
    </row>
    <row r="3905" spans="2:15">
      <c r="B3905" s="13">
        <v>-3.1011E-2</v>
      </c>
      <c r="H3905" s="13">
        <v>9.9194000000000004E-2</v>
      </c>
      <c r="I3905">
        <f t="shared" si="140"/>
        <v>1.2806000000000001E-2</v>
      </c>
      <c r="O3905">
        <f t="shared" si="141"/>
        <v>8.506995939086294E-2</v>
      </c>
    </row>
    <row r="3906" spans="2:15">
      <c r="B3906" s="13">
        <v>-3.0889E-2</v>
      </c>
      <c r="H3906" s="13">
        <v>9.9195000000000005E-2</v>
      </c>
      <c r="I3906">
        <f t="shared" si="140"/>
        <v>1.2805E-2</v>
      </c>
      <c r="O3906">
        <f t="shared" si="141"/>
        <v>8.5068959390862939E-2</v>
      </c>
    </row>
    <row r="3907" spans="2:15">
      <c r="B3907" s="13">
        <v>-3.0766000000000002E-2</v>
      </c>
      <c r="H3907" s="13">
        <v>9.9195000000000005E-2</v>
      </c>
      <c r="I3907">
        <f t="shared" si="140"/>
        <v>1.2805E-2</v>
      </c>
      <c r="O3907">
        <f t="shared" si="141"/>
        <v>8.5068959390862939E-2</v>
      </c>
    </row>
    <row r="3908" spans="2:15">
      <c r="B3908" s="13">
        <v>-3.0643E-2</v>
      </c>
      <c r="H3908" s="13">
        <v>9.9196000000000006E-2</v>
      </c>
      <c r="I3908">
        <f t="shared" si="140"/>
        <v>1.2803999999999999E-2</v>
      </c>
      <c r="O3908">
        <f t="shared" si="141"/>
        <v>8.5067959390862938E-2</v>
      </c>
    </row>
    <row r="3909" spans="2:15">
      <c r="B3909" s="13">
        <v>-3.0519000000000001E-2</v>
      </c>
      <c r="H3909" s="13">
        <v>9.9197999999999995E-2</v>
      </c>
      <c r="I3909">
        <f t="shared" si="140"/>
        <v>1.2802000000000011E-2</v>
      </c>
      <c r="O3909">
        <f t="shared" si="141"/>
        <v>8.506595939086295E-2</v>
      </c>
    </row>
    <row r="3910" spans="2:15">
      <c r="B3910" s="13">
        <v>-3.0395999999999999E-2</v>
      </c>
      <c r="H3910" s="13">
        <v>9.9200999999999998E-2</v>
      </c>
      <c r="I3910">
        <f t="shared" si="140"/>
        <v>1.2799000000000008E-2</v>
      </c>
      <c r="O3910">
        <f t="shared" si="141"/>
        <v>8.5062959390862947E-2</v>
      </c>
    </row>
    <row r="3911" spans="2:15">
      <c r="B3911" s="13">
        <v>-3.0272E-2</v>
      </c>
      <c r="H3911" s="13">
        <v>9.9204000000000001E-2</v>
      </c>
      <c r="I3911">
        <f t="shared" si="140"/>
        <v>1.2796000000000005E-2</v>
      </c>
      <c r="O3911">
        <f t="shared" si="141"/>
        <v>8.5059959390862944E-2</v>
      </c>
    </row>
    <row r="3912" spans="2:15">
      <c r="B3912" s="13">
        <v>-3.0148000000000001E-2</v>
      </c>
      <c r="H3912" s="13">
        <v>9.9207000000000004E-2</v>
      </c>
      <c r="I3912">
        <f t="shared" si="140"/>
        <v>1.2793000000000002E-2</v>
      </c>
      <c r="O3912">
        <f t="shared" si="141"/>
        <v>8.5056959390862941E-2</v>
      </c>
    </row>
    <row r="3913" spans="2:15">
      <c r="B3913" s="13">
        <v>-3.0023000000000001E-2</v>
      </c>
      <c r="H3913" s="13">
        <v>9.9210999999999994E-2</v>
      </c>
      <c r="I3913">
        <f t="shared" si="140"/>
        <v>1.2789000000000012E-2</v>
      </c>
      <c r="O3913">
        <f t="shared" si="141"/>
        <v>8.5052959390862951E-2</v>
      </c>
    </row>
    <row r="3914" spans="2:15">
      <c r="B3914" s="13">
        <v>-2.9898999999999998E-2</v>
      </c>
      <c r="H3914" s="13">
        <v>9.9215999999999999E-2</v>
      </c>
      <c r="I3914">
        <f t="shared" si="140"/>
        <v>1.2784000000000007E-2</v>
      </c>
      <c r="O3914">
        <f t="shared" si="141"/>
        <v>8.5047959390862946E-2</v>
      </c>
    </row>
    <row r="3915" spans="2:15">
      <c r="B3915" s="13">
        <v>-2.9773999999999998E-2</v>
      </c>
      <c r="H3915" s="13">
        <v>9.9221000000000004E-2</v>
      </c>
      <c r="I3915">
        <f t="shared" si="140"/>
        <v>1.2779000000000002E-2</v>
      </c>
      <c r="O3915">
        <f t="shared" si="141"/>
        <v>8.5042959390862941E-2</v>
      </c>
    </row>
    <row r="3916" spans="2:15">
      <c r="B3916" s="13">
        <v>-2.9649999999999999E-2</v>
      </c>
      <c r="H3916" s="13">
        <v>9.9226999999999996E-2</v>
      </c>
      <c r="I3916">
        <f t="shared" si="140"/>
        <v>1.277300000000001E-2</v>
      </c>
      <c r="O3916">
        <f t="shared" si="141"/>
        <v>8.5036959390862948E-2</v>
      </c>
    </row>
    <row r="3917" spans="2:15">
      <c r="B3917" s="13">
        <v>-2.9524999999999999E-2</v>
      </c>
      <c r="H3917" s="13">
        <v>9.9234000000000003E-2</v>
      </c>
      <c r="I3917">
        <f t="shared" si="140"/>
        <v>1.2766000000000003E-2</v>
      </c>
      <c r="O3917">
        <f t="shared" si="141"/>
        <v>8.5029959390862941E-2</v>
      </c>
    </row>
    <row r="3918" spans="2:15">
      <c r="B3918" s="13">
        <v>-2.9399000000000002E-2</v>
      </c>
      <c r="H3918" s="13">
        <v>9.9240999999999996E-2</v>
      </c>
      <c r="I3918">
        <f t="shared" si="140"/>
        <v>1.275900000000001E-2</v>
      </c>
      <c r="O3918">
        <f t="shared" si="141"/>
        <v>8.5022959390862948E-2</v>
      </c>
    </row>
    <row r="3919" spans="2:15">
      <c r="B3919" s="13">
        <v>-2.9274000000000001E-2</v>
      </c>
      <c r="H3919" s="13">
        <v>9.9248000000000003E-2</v>
      </c>
      <c r="I3919">
        <f t="shared" si="140"/>
        <v>1.2752000000000003E-2</v>
      </c>
      <c r="O3919">
        <f t="shared" si="141"/>
        <v>8.5015959390862941E-2</v>
      </c>
    </row>
    <row r="3920" spans="2:15">
      <c r="B3920" s="13">
        <v>-2.9149000000000001E-2</v>
      </c>
      <c r="H3920" s="13">
        <v>9.9255999999999997E-2</v>
      </c>
      <c r="I3920">
        <f t="shared" si="140"/>
        <v>1.2744000000000009E-2</v>
      </c>
      <c r="O3920">
        <f t="shared" si="141"/>
        <v>8.5007959390862947E-2</v>
      </c>
    </row>
    <row r="3921" spans="2:15">
      <c r="B3921" s="13">
        <v>-2.9023E-2</v>
      </c>
      <c r="H3921" s="13">
        <v>9.9265000000000006E-2</v>
      </c>
      <c r="I3921">
        <f t="shared" si="140"/>
        <v>1.2735E-2</v>
      </c>
      <c r="O3921">
        <f t="shared" si="141"/>
        <v>8.4998959390862938E-2</v>
      </c>
    </row>
    <row r="3922" spans="2:15">
      <c r="B3922" s="13">
        <v>-2.8896999999999999E-2</v>
      </c>
      <c r="H3922" s="13">
        <v>9.9275000000000002E-2</v>
      </c>
      <c r="I3922">
        <f t="shared" si="140"/>
        <v>1.2725000000000004E-2</v>
      </c>
      <c r="O3922">
        <f t="shared" si="141"/>
        <v>8.4988959390862942E-2</v>
      </c>
    </row>
    <row r="3923" spans="2:15">
      <c r="B3923" s="13">
        <v>-2.8771999999999999E-2</v>
      </c>
      <c r="H3923" s="13">
        <v>9.9283999999999997E-2</v>
      </c>
      <c r="I3923">
        <f t="shared" si="140"/>
        <v>1.2716000000000009E-2</v>
      </c>
      <c r="O3923">
        <f t="shared" si="141"/>
        <v>8.4979959390862947E-2</v>
      </c>
    </row>
    <row r="3924" spans="2:15">
      <c r="B3924" s="13">
        <v>-2.8646000000000001E-2</v>
      </c>
      <c r="H3924" s="13">
        <v>9.9294999999999994E-2</v>
      </c>
      <c r="I3924">
        <f t="shared" si="140"/>
        <v>1.2705000000000011E-2</v>
      </c>
      <c r="O3924">
        <f t="shared" si="141"/>
        <v>8.496895939086295E-2</v>
      </c>
    </row>
    <row r="3925" spans="2:15">
      <c r="B3925" s="13">
        <v>-2.852E-2</v>
      </c>
      <c r="H3925" s="13">
        <v>9.9306000000000005E-2</v>
      </c>
      <c r="I3925">
        <f t="shared" si="140"/>
        <v>1.2694E-2</v>
      </c>
      <c r="O3925">
        <f t="shared" si="141"/>
        <v>8.4957959390862939E-2</v>
      </c>
    </row>
    <row r="3926" spans="2:15">
      <c r="B3926" s="13">
        <v>-2.8393999999999999E-2</v>
      </c>
      <c r="H3926" s="13">
        <v>9.9318000000000004E-2</v>
      </c>
      <c r="I3926">
        <f t="shared" si="140"/>
        <v>1.2682000000000002E-2</v>
      </c>
      <c r="O3926">
        <f t="shared" si="141"/>
        <v>8.4945959390862941E-2</v>
      </c>
    </row>
    <row r="3927" spans="2:15">
      <c r="B3927" s="13">
        <v>-2.8267E-2</v>
      </c>
      <c r="H3927" s="13">
        <v>9.9330000000000002E-2</v>
      </c>
      <c r="I3927">
        <f t="shared" si="140"/>
        <v>1.2670000000000004E-2</v>
      </c>
      <c r="O3927">
        <f t="shared" si="141"/>
        <v>8.4933959390862943E-2</v>
      </c>
    </row>
    <row r="3928" spans="2:15">
      <c r="B3928" s="13">
        <v>-2.8140999999999999E-2</v>
      </c>
      <c r="H3928" s="13">
        <v>9.9342E-2</v>
      </c>
      <c r="I3928">
        <f t="shared" si="140"/>
        <v>1.2658000000000006E-2</v>
      </c>
      <c r="O3928">
        <f t="shared" si="141"/>
        <v>8.4921959390862944E-2</v>
      </c>
    </row>
    <row r="3929" spans="2:15">
      <c r="B3929" s="13">
        <v>-2.8015000000000002E-2</v>
      </c>
      <c r="H3929" s="13">
        <v>9.9356E-2</v>
      </c>
      <c r="I3929">
        <f t="shared" si="140"/>
        <v>1.2644000000000006E-2</v>
      </c>
      <c r="O3929">
        <f t="shared" si="141"/>
        <v>8.4907959390862944E-2</v>
      </c>
    </row>
    <row r="3930" spans="2:15">
      <c r="B3930" s="13">
        <v>-2.7888E-2</v>
      </c>
      <c r="H3930" s="13">
        <v>9.9368999999999999E-2</v>
      </c>
      <c r="I3930">
        <f t="shared" si="140"/>
        <v>1.2631000000000007E-2</v>
      </c>
      <c r="O3930">
        <f t="shared" si="141"/>
        <v>8.4894959390862945E-2</v>
      </c>
    </row>
    <row r="3931" spans="2:15">
      <c r="B3931" s="13">
        <v>-2.7761999999999998E-2</v>
      </c>
      <c r="H3931" s="13">
        <v>9.9384E-2</v>
      </c>
      <c r="I3931">
        <f t="shared" si="140"/>
        <v>1.2616000000000006E-2</v>
      </c>
      <c r="O3931">
        <f t="shared" si="141"/>
        <v>8.4879959390862944E-2</v>
      </c>
    </row>
    <row r="3932" spans="2:15">
      <c r="B3932" s="13">
        <v>-2.7635E-2</v>
      </c>
      <c r="H3932" s="13">
        <v>9.9398E-2</v>
      </c>
      <c r="I3932">
        <f t="shared" si="140"/>
        <v>1.2602000000000006E-2</v>
      </c>
      <c r="O3932">
        <f t="shared" si="141"/>
        <v>8.4865959390862944E-2</v>
      </c>
    </row>
    <row r="3933" spans="2:15">
      <c r="B3933" s="13">
        <v>-2.7508999999999999E-2</v>
      </c>
      <c r="H3933" s="13">
        <v>9.9414000000000002E-2</v>
      </c>
      <c r="I3933">
        <f t="shared" si="140"/>
        <v>1.2586000000000003E-2</v>
      </c>
      <c r="O3933">
        <f t="shared" si="141"/>
        <v>8.4849959390862942E-2</v>
      </c>
    </row>
    <row r="3934" spans="2:15">
      <c r="B3934" s="13">
        <v>-2.7382E-2</v>
      </c>
      <c r="H3934" s="13">
        <v>9.9429000000000003E-2</v>
      </c>
      <c r="I3934">
        <f t="shared" si="140"/>
        <v>1.2571000000000002E-2</v>
      </c>
      <c r="O3934">
        <f t="shared" si="141"/>
        <v>8.4834959390862941E-2</v>
      </c>
    </row>
    <row r="3935" spans="2:15">
      <c r="B3935" s="13">
        <v>-2.7255999999999999E-2</v>
      </c>
      <c r="H3935" s="13">
        <v>9.9446000000000007E-2</v>
      </c>
      <c r="I3935">
        <f t="shared" si="140"/>
        <v>1.2553999999999999E-2</v>
      </c>
      <c r="O3935">
        <f t="shared" si="141"/>
        <v>8.4817959390862938E-2</v>
      </c>
    </row>
    <row r="3936" spans="2:15">
      <c r="B3936" s="13">
        <v>-2.7129E-2</v>
      </c>
      <c r="H3936" s="13">
        <v>9.9461999999999995E-2</v>
      </c>
      <c r="I3936">
        <f t="shared" si="140"/>
        <v>1.2538000000000011E-2</v>
      </c>
      <c r="O3936">
        <f t="shared" si="141"/>
        <v>8.4801959390862949E-2</v>
      </c>
    </row>
    <row r="3937" spans="2:15">
      <c r="B3937" s="13">
        <v>-2.7002000000000002E-2</v>
      </c>
      <c r="H3937" s="13">
        <v>9.9479999999999999E-2</v>
      </c>
      <c r="I3937">
        <f t="shared" si="140"/>
        <v>1.2520000000000007E-2</v>
      </c>
      <c r="O3937">
        <f t="shared" si="141"/>
        <v>8.4783959390862945E-2</v>
      </c>
    </row>
    <row r="3938" spans="2:15">
      <c r="B3938" s="13">
        <v>-2.6876000000000001E-2</v>
      </c>
      <c r="H3938" s="13">
        <v>9.9497000000000002E-2</v>
      </c>
      <c r="I3938">
        <f t="shared" si="140"/>
        <v>1.2503000000000004E-2</v>
      </c>
      <c r="O3938">
        <f t="shared" si="141"/>
        <v>8.4766959390862942E-2</v>
      </c>
    </row>
    <row r="3939" spans="2:15">
      <c r="B3939" s="13">
        <v>-2.6748999999999998E-2</v>
      </c>
      <c r="H3939" s="13">
        <v>9.9515000000000006E-2</v>
      </c>
      <c r="I3939">
        <f t="shared" si="140"/>
        <v>1.2485E-2</v>
      </c>
      <c r="O3939">
        <f t="shared" si="141"/>
        <v>8.4748959390862938E-2</v>
      </c>
    </row>
    <row r="3940" spans="2:15">
      <c r="B3940" s="13">
        <v>-2.6623000000000001E-2</v>
      </c>
      <c r="H3940" s="13">
        <v>9.9533999999999997E-2</v>
      </c>
      <c r="I3940">
        <f t="shared" si="140"/>
        <v>1.2466000000000008E-2</v>
      </c>
      <c r="O3940">
        <f t="shared" si="141"/>
        <v>8.4729959390862947E-2</v>
      </c>
    </row>
    <row r="3941" spans="2:15">
      <c r="B3941" s="13">
        <v>-2.6495999999999999E-2</v>
      </c>
      <c r="H3941" s="13">
        <v>9.9553000000000003E-2</v>
      </c>
      <c r="I3941">
        <f t="shared" si="140"/>
        <v>1.2447000000000003E-2</v>
      </c>
      <c r="O3941">
        <f t="shared" si="141"/>
        <v>8.4710959390862942E-2</v>
      </c>
    </row>
    <row r="3942" spans="2:15">
      <c r="B3942" s="13">
        <v>-2.6370000000000001E-2</v>
      </c>
      <c r="H3942" s="13">
        <v>9.9571999999999994E-2</v>
      </c>
      <c r="I3942">
        <f t="shared" si="140"/>
        <v>1.2428000000000012E-2</v>
      </c>
      <c r="O3942">
        <f t="shared" si="141"/>
        <v>8.469195939086295E-2</v>
      </c>
    </row>
    <row r="3943" spans="2:15">
      <c r="B3943" s="13">
        <v>-2.6242999999999999E-2</v>
      </c>
      <c r="H3943" s="13">
        <v>9.9592E-2</v>
      </c>
      <c r="I3943">
        <f t="shared" si="140"/>
        <v>1.2408000000000006E-2</v>
      </c>
      <c r="O3943">
        <f t="shared" si="141"/>
        <v>8.4671959390862944E-2</v>
      </c>
    </row>
    <row r="3944" spans="2:15">
      <c r="B3944" s="13">
        <v>-2.6117000000000001E-2</v>
      </c>
      <c r="H3944" s="13">
        <v>9.9612000000000006E-2</v>
      </c>
      <c r="I3944">
        <f t="shared" si="140"/>
        <v>1.2388E-2</v>
      </c>
      <c r="O3944">
        <f t="shared" si="141"/>
        <v>8.4651959390862938E-2</v>
      </c>
    </row>
    <row r="3945" spans="2:15">
      <c r="B3945" s="13">
        <v>-2.5989999999999999E-2</v>
      </c>
      <c r="H3945" s="13">
        <v>9.9631999999999998E-2</v>
      </c>
      <c r="I3945">
        <f t="shared" si="140"/>
        <v>1.2368000000000007E-2</v>
      </c>
      <c r="O3945">
        <f t="shared" si="141"/>
        <v>8.4631959390862946E-2</v>
      </c>
    </row>
    <row r="3946" spans="2:15">
      <c r="B3946" s="13">
        <v>-2.5864000000000002E-2</v>
      </c>
      <c r="H3946" s="13">
        <v>9.9653000000000005E-2</v>
      </c>
      <c r="I3946">
        <f t="shared" si="140"/>
        <v>1.2347E-2</v>
      </c>
      <c r="O3946">
        <f t="shared" si="141"/>
        <v>8.4610959390862939E-2</v>
      </c>
    </row>
    <row r="3947" spans="2:15">
      <c r="B3947" s="13">
        <v>-2.5738E-2</v>
      </c>
      <c r="H3947" s="13">
        <v>9.9673999999999999E-2</v>
      </c>
      <c r="I3947">
        <f t="shared" si="140"/>
        <v>1.2326000000000007E-2</v>
      </c>
      <c r="O3947">
        <f t="shared" si="141"/>
        <v>8.4589959390862945E-2</v>
      </c>
    </row>
    <row r="3948" spans="2:15">
      <c r="B3948" s="13">
        <v>-2.5611999999999999E-2</v>
      </c>
      <c r="H3948" s="13">
        <v>9.9696000000000007E-2</v>
      </c>
      <c r="I3948">
        <f t="shared" si="140"/>
        <v>1.2303999999999999E-2</v>
      </c>
      <c r="O3948">
        <f t="shared" si="141"/>
        <v>8.4567959390862937E-2</v>
      </c>
    </row>
    <row r="3949" spans="2:15">
      <c r="B3949" s="13">
        <v>-2.5485000000000001E-2</v>
      </c>
      <c r="H3949" s="13">
        <v>9.9717E-2</v>
      </c>
      <c r="I3949">
        <f t="shared" ref="I3949:I4012" si="142">$I$458-H3949+$I$457</f>
        <v>1.2283000000000006E-2</v>
      </c>
      <c r="O3949">
        <f t="shared" si="141"/>
        <v>8.4546959390862944E-2</v>
      </c>
    </row>
    <row r="3950" spans="2:15">
      <c r="B3950" s="13">
        <v>-2.5359E-2</v>
      </c>
      <c r="H3950" s="13">
        <v>9.9738999999999994E-2</v>
      </c>
      <c r="I3950">
        <f t="shared" si="142"/>
        <v>1.2261000000000011E-2</v>
      </c>
      <c r="O3950">
        <f t="shared" ref="O3950:O4013" si="143">$O$458-H3950+$O$457</f>
        <v>8.452495939086295E-2</v>
      </c>
    </row>
    <row r="3951" spans="2:15">
      <c r="B3951" s="13">
        <v>-2.5233999999999999E-2</v>
      </c>
      <c r="H3951" s="13">
        <v>9.9761000000000002E-2</v>
      </c>
      <c r="I3951">
        <f t="shared" si="142"/>
        <v>1.2239000000000003E-2</v>
      </c>
      <c r="O3951">
        <f t="shared" si="143"/>
        <v>8.4502959390862942E-2</v>
      </c>
    </row>
    <row r="3952" spans="2:15">
      <c r="B3952" s="13">
        <v>-2.5107999999999998E-2</v>
      </c>
      <c r="H3952" s="13">
        <v>9.9783999999999998E-2</v>
      </c>
      <c r="I3952">
        <f t="shared" si="142"/>
        <v>1.2216000000000008E-2</v>
      </c>
      <c r="O3952">
        <f t="shared" si="143"/>
        <v>8.4479959390862946E-2</v>
      </c>
    </row>
    <row r="3953" spans="2:15">
      <c r="B3953" s="13">
        <v>-2.4982000000000001E-2</v>
      </c>
      <c r="H3953" s="13">
        <v>9.9806000000000006E-2</v>
      </c>
      <c r="I3953">
        <f t="shared" si="142"/>
        <v>1.2194E-2</v>
      </c>
      <c r="O3953">
        <f t="shared" si="143"/>
        <v>8.4457959390862938E-2</v>
      </c>
    </row>
    <row r="3954" spans="2:15">
      <c r="B3954" s="13">
        <v>-2.4857000000000001E-2</v>
      </c>
      <c r="H3954" s="13">
        <v>9.9829000000000001E-2</v>
      </c>
      <c r="I3954">
        <f t="shared" si="142"/>
        <v>1.2171000000000005E-2</v>
      </c>
      <c r="O3954">
        <f t="shared" si="143"/>
        <v>8.4434959390862943E-2</v>
      </c>
    </row>
    <row r="3955" spans="2:15">
      <c r="B3955" s="13">
        <v>-2.4731E-2</v>
      </c>
      <c r="H3955" s="13">
        <v>9.9851999999999996E-2</v>
      </c>
      <c r="I3955">
        <f t="shared" si="142"/>
        <v>1.2148000000000009E-2</v>
      </c>
      <c r="O3955">
        <f t="shared" si="143"/>
        <v>8.4411959390862948E-2</v>
      </c>
    </row>
    <row r="3956" spans="2:15">
      <c r="B3956" s="13">
        <v>-2.4605999999999999E-2</v>
      </c>
      <c r="H3956" s="13">
        <v>9.9875000000000005E-2</v>
      </c>
      <c r="I3956">
        <f t="shared" si="142"/>
        <v>1.2125E-2</v>
      </c>
      <c r="O3956">
        <f t="shared" si="143"/>
        <v>8.4388959390862939E-2</v>
      </c>
    </row>
    <row r="3957" spans="2:15">
      <c r="B3957" s="13">
        <v>-2.4480999999999999E-2</v>
      </c>
      <c r="H3957" s="13">
        <v>9.9898000000000001E-2</v>
      </c>
      <c r="I3957">
        <f t="shared" si="142"/>
        <v>1.2102000000000005E-2</v>
      </c>
      <c r="O3957">
        <f t="shared" si="143"/>
        <v>8.4365959390862943E-2</v>
      </c>
    </row>
    <row r="3958" spans="2:15">
      <c r="B3958" s="13">
        <v>-2.4355999999999999E-2</v>
      </c>
      <c r="H3958" s="13">
        <v>9.9921999999999997E-2</v>
      </c>
      <c r="I3958">
        <f t="shared" si="142"/>
        <v>1.2078000000000009E-2</v>
      </c>
      <c r="O3958">
        <f t="shared" si="143"/>
        <v>8.4341959390862947E-2</v>
      </c>
    </row>
    <row r="3959" spans="2:15">
      <c r="B3959" s="13">
        <v>-2.4230999999999999E-2</v>
      </c>
      <c r="H3959" s="13">
        <v>9.9945000000000006E-2</v>
      </c>
      <c r="I3959">
        <f t="shared" si="142"/>
        <v>1.2055E-2</v>
      </c>
      <c r="O3959">
        <f t="shared" si="143"/>
        <v>8.4318959390862938E-2</v>
      </c>
    </row>
    <row r="3960" spans="2:15">
      <c r="B3960" s="13">
        <v>-2.4105999999999999E-2</v>
      </c>
      <c r="H3960" s="13">
        <v>9.9968000000000001E-2</v>
      </c>
      <c r="I3960">
        <f t="shared" si="142"/>
        <v>1.2032000000000004E-2</v>
      </c>
      <c r="O3960">
        <f t="shared" si="143"/>
        <v>8.4295959390862943E-2</v>
      </c>
    </row>
    <row r="3961" spans="2:15">
      <c r="B3961" s="13">
        <v>-2.3980999999999999E-2</v>
      </c>
      <c r="H3961" s="13">
        <v>9.9991999999999998E-2</v>
      </c>
      <c r="I3961">
        <f t="shared" si="142"/>
        <v>1.2008000000000008E-2</v>
      </c>
      <c r="O3961">
        <f t="shared" si="143"/>
        <v>8.4271959390862947E-2</v>
      </c>
    </row>
    <row r="3962" spans="2:15">
      <c r="B3962" s="13">
        <v>-2.3857E-2</v>
      </c>
      <c r="H3962" s="13">
        <v>0.10001500000000001</v>
      </c>
      <c r="I3962">
        <f t="shared" si="142"/>
        <v>1.1984999999999999E-2</v>
      </c>
      <c r="O3962">
        <f t="shared" si="143"/>
        <v>8.4248959390862938E-2</v>
      </c>
    </row>
    <row r="3963" spans="2:15">
      <c r="B3963" s="13">
        <v>-2.3733000000000001E-2</v>
      </c>
      <c r="H3963" s="13">
        <v>0.100039</v>
      </c>
      <c r="I3963">
        <f t="shared" si="142"/>
        <v>1.1961000000000003E-2</v>
      </c>
      <c r="O3963">
        <f t="shared" si="143"/>
        <v>8.4224959390862941E-2</v>
      </c>
    </row>
    <row r="3964" spans="2:15">
      <c r="B3964" s="13">
        <v>-2.3609000000000002E-2</v>
      </c>
      <c r="H3964" s="13">
        <v>0.100062</v>
      </c>
      <c r="I3964">
        <f t="shared" si="142"/>
        <v>1.1938000000000008E-2</v>
      </c>
      <c r="O3964">
        <f t="shared" si="143"/>
        <v>8.4201959390862946E-2</v>
      </c>
    </row>
    <row r="3965" spans="2:15">
      <c r="B3965" s="13">
        <v>-2.3484999999999999E-2</v>
      </c>
      <c r="H3965" s="13">
        <v>0.10008599999999999</v>
      </c>
      <c r="I3965">
        <f t="shared" si="142"/>
        <v>1.1914000000000011E-2</v>
      </c>
      <c r="O3965">
        <f t="shared" si="143"/>
        <v>8.417795939086295E-2</v>
      </c>
    </row>
    <row r="3966" spans="2:15">
      <c r="B3966" s="13">
        <v>-2.3361E-2</v>
      </c>
      <c r="H3966" s="13">
        <v>0.100109</v>
      </c>
      <c r="I3966">
        <f t="shared" si="142"/>
        <v>1.1891000000000002E-2</v>
      </c>
      <c r="O3966">
        <f t="shared" si="143"/>
        <v>8.4154959390862941E-2</v>
      </c>
    </row>
    <row r="3967" spans="2:15">
      <c r="B3967" s="13">
        <v>-2.3238000000000002E-2</v>
      </c>
      <c r="H3967" s="13">
        <v>0.100132</v>
      </c>
      <c r="I3967">
        <f t="shared" si="142"/>
        <v>1.1868000000000007E-2</v>
      </c>
      <c r="O3967">
        <f t="shared" si="143"/>
        <v>8.4131959390862945E-2</v>
      </c>
    </row>
    <row r="3968" spans="2:15">
      <c r="B3968" s="13">
        <v>-2.3115E-2</v>
      </c>
      <c r="H3968" s="13">
        <v>0.10015499999999999</v>
      </c>
      <c r="I3968">
        <f t="shared" si="142"/>
        <v>1.1845000000000012E-2</v>
      </c>
      <c r="O3968">
        <f t="shared" si="143"/>
        <v>8.410895939086295E-2</v>
      </c>
    </row>
    <row r="3969" spans="2:15">
      <c r="B3969" s="13">
        <v>-2.2991000000000001E-2</v>
      </c>
      <c r="H3969" s="13">
        <v>0.100178</v>
      </c>
      <c r="I3969">
        <f t="shared" si="142"/>
        <v>1.1822000000000003E-2</v>
      </c>
      <c r="O3969">
        <f t="shared" si="143"/>
        <v>8.4085959390862941E-2</v>
      </c>
    </row>
    <row r="3970" spans="2:15">
      <c r="B3970" s="13">
        <v>-2.2869E-2</v>
      </c>
      <c r="H3970" s="13">
        <v>0.100201</v>
      </c>
      <c r="I3970">
        <f t="shared" si="142"/>
        <v>1.1799000000000007E-2</v>
      </c>
      <c r="O3970">
        <f t="shared" si="143"/>
        <v>8.4062959390862946E-2</v>
      </c>
    </row>
    <row r="3971" spans="2:15">
      <c r="B3971" s="13">
        <v>-2.2745999999999999E-2</v>
      </c>
      <c r="H3971" s="13">
        <v>0.10022300000000001</v>
      </c>
      <c r="I3971">
        <f t="shared" si="142"/>
        <v>1.1776999999999999E-2</v>
      </c>
      <c r="O3971">
        <f t="shared" si="143"/>
        <v>8.4040959390862938E-2</v>
      </c>
    </row>
    <row r="3972" spans="2:15">
      <c r="B3972" s="13">
        <v>-2.2623999999999998E-2</v>
      </c>
      <c r="H3972" s="13">
        <v>0.100245</v>
      </c>
      <c r="I3972">
        <f t="shared" si="142"/>
        <v>1.1755000000000005E-2</v>
      </c>
      <c r="O3972">
        <f t="shared" si="143"/>
        <v>8.4018959390862943E-2</v>
      </c>
    </row>
    <row r="3973" spans="2:15">
      <c r="B3973" s="13">
        <v>-2.2502000000000001E-2</v>
      </c>
      <c r="H3973" s="13">
        <v>0.100267</v>
      </c>
      <c r="I3973">
        <f t="shared" si="142"/>
        <v>1.1733000000000011E-2</v>
      </c>
      <c r="O3973">
        <f t="shared" si="143"/>
        <v>8.3996959390862949E-2</v>
      </c>
    </row>
    <row r="3974" spans="2:15">
      <c r="B3974" s="13">
        <v>-2.2380000000000001E-2</v>
      </c>
      <c r="H3974" s="13">
        <v>0.100289</v>
      </c>
      <c r="I3974">
        <f t="shared" si="142"/>
        <v>1.1711000000000003E-2</v>
      </c>
      <c r="O3974">
        <f t="shared" si="143"/>
        <v>8.3974959390862941E-2</v>
      </c>
    </row>
    <row r="3975" spans="2:15">
      <c r="B3975" s="13">
        <v>-2.2258E-2</v>
      </c>
      <c r="H3975" s="13">
        <v>0.10031</v>
      </c>
      <c r="I3975">
        <f t="shared" si="142"/>
        <v>1.1690000000000009E-2</v>
      </c>
      <c r="O3975">
        <f t="shared" si="143"/>
        <v>8.3953959390862948E-2</v>
      </c>
    </row>
    <row r="3976" spans="2:15">
      <c r="B3976" s="13">
        <v>-2.2137E-2</v>
      </c>
      <c r="H3976" s="13">
        <v>0.100331</v>
      </c>
      <c r="I3976">
        <f t="shared" si="142"/>
        <v>1.1669000000000002E-2</v>
      </c>
      <c r="O3976">
        <f t="shared" si="143"/>
        <v>8.3932959390862941E-2</v>
      </c>
    </row>
    <row r="3977" spans="2:15">
      <c r="B3977" s="13">
        <v>-2.2016000000000001E-2</v>
      </c>
      <c r="H3977" s="13">
        <v>0.100352</v>
      </c>
      <c r="I3977">
        <f t="shared" si="142"/>
        <v>1.1648000000000009E-2</v>
      </c>
      <c r="O3977">
        <f t="shared" si="143"/>
        <v>8.3911959390862947E-2</v>
      </c>
    </row>
    <row r="3978" spans="2:15">
      <c r="B3978" s="13">
        <v>-2.1895000000000001E-2</v>
      </c>
      <c r="H3978" s="13">
        <v>0.100372</v>
      </c>
      <c r="I3978">
        <f t="shared" si="142"/>
        <v>1.1628000000000003E-2</v>
      </c>
      <c r="O3978">
        <f t="shared" si="143"/>
        <v>8.3891959390862941E-2</v>
      </c>
    </row>
    <row r="3979" spans="2:15">
      <c r="B3979" s="13">
        <v>-2.1774000000000002E-2</v>
      </c>
      <c r="H3979" s="13">
        <v>0.100392</v>
      </c>
      <c r="I3979">
        <f t="shared" si="142"/>
        <v>1.1608000000000011E-2</v>
      </c>
      <c r="O3979">
        <f t="shared" si="143"/>
        <v>8.3871959390862949E-2</v>
      </c>
    </row>
    <row r="3980" spans="2:15">
      <c r="B3980" s="13">
        <v>-2.1654E-2</v>
      </c>
      <c r="H3980" s="13">
        <v>0.100412</v>
      </c>
      <c r="I3980">
        <f t="shared" si="142"/>
        <v>1.1588000000000005E-2</v>
      </c>
      <c r="O3980">
        <f t="shared" si="143"/>
        <v>8.3851959390862943E-2</v>
      </c>
    </row>
    <row r="3981" spans="2:15">
      <c r="B3981" s="13">
        <v>-2.1534000000000001E-2</v>
      </c>
      <c r="H3981" s="13">
        <v>0.10043100000000001</v>
      </c>
      <c r="I3981">
        <f t="shared" si="142"/>
        <v>1.1568999999999999E-2</v>
      </c>
      <c r="O3981">
        <f t="shared" si="143"/>
        <v>8.3832959390862938E-2</v>
      </c>
    </row>
    <row r="3982" spans="2:15">
      <c r="B3982" s="13">
        <v>-2.1413999999999999E-2</v>
      </c>
      <c r="H3982" s="13">
        <v>0.100449</v>
      </c>
      <c r="I3982">
        <f t="shared" si="142"/>
        <v>1.1551000000000009E-2</v>
      </c>
      <c r="O3982">
        <f t="shared" si="143"/>
        <v>8.3814959390862948E-2</v>
      </c>
    </row>
    <row r="3983" spans="2:15">
      <c r="B3983" s="13">
        <v>-2.1295000000000001E-2</v>
      </c>
      <c r="H3983" s="13">
        <v>0.100467</v>
      </c>
      <c r="I3983">
        <f t="shared" si="142"/>
        <v>1.1533000000000005E-2</v>
      </c>
      <c r="O3983">
        <f t="shared" si="143"/>
        <v>8.3796959390862943E-2</v>
      </c>
    </row>
    <row r="3984" spans="2:15">
      <c r="B3984" s="13">
        <v>-2.1174999999999999E-2</v>
      </c>
      <c r="H3984" s="13">
        <v>0.100485</v>
      </c>
      <c r="I3984">
        <f t="shared" si="142"/>
        <v>1.1515000000000001E-2</v>
      </c>
      <c r="O3984">
        <f t="shared" si="143"/>
        <v>8.3778959390862939E-2</v>
      </c>
    </row>
    <row r="3985" spans="2:15">
      <c r="B3985" s="13">
        <v>-2.1055999999999998E-2</v>
      </c>
      <c r="H3985" s="13">
        <v>0.10050199999999999</v>
      </c>
      <c r="I3985">
        <f t="shared" si="142"/>
        <v>1.1498000000000012E-2</v>
      </c>
      <c r="O3985">
        <f t="shared" si="143"/>
        <v>8.376195939086295E-2</v>
      </c>
    </row>
    <row r="3986" spans="2:15">
      <c r="B3986" s="13">
        <v>-2.0937999999999998E-2</v>
      </c>
      <c r="H3986" s="13">
        <v>0.100518</v>
      </c>
      <c r="I3986">
        <f t="shared" si="142"/>
        <v>1.148200000000001E-2</v>
      </c>
      <c r="O3986">
        <f t="shared" si="143"/>
        <v>8.3745959390862948E-2</v>
      </c>
    </row>
    <row r="3987" spans="2:15">
      <c r="B3987" s="13">
        <v>-2.0820000000000002E-2</v>
      </c>
      <c r="H3987" s="13">
        <v>0.100534</v>
      </c>
      <c r="I3987">
        <f t="shared" si="142"/>
        <v>1.1466000000000007E-2</v>
      </c>
      <c r="O3987">
        <f t="shared" si="143"/>
        <v>8.3729959390862946E-2</v>
      </c>
    </row>
    <row r="3988" spans="2:15">
      <c r="B3988" s="13">
        <v>-2.0702000000000002E-2</v>
      </c>
      <c r="H3988" s="13">
        <v>0.100549</v>
      </c>
      <c r="I3988">
        <f t="shared" si="142"/>
        <v>1.1451000000000006E-2</v>
      </c>
      <c r="O3988">
        <f t="shared" si="143"/>
        <v>8.3714959390862945E-2</v>
      </c>
    </row>
    <row r="3989" spans="2:15">
      <c r="B3989" s="13">
        <v>-2.0584000000000002E-2</v>
      </c>
      <c r="H3989" s="13">
        <v>0.100564</v>
      </c>
      <c r="I3989">
        <f t="shared" si="142"/>
        <v>1.1436000000000005E-2</v>
      </c>
      <c r="O3989">
        <f t="shared" si="143"/>
        <v>8.3699959390862944E-2</v>
      </c>
    </row>
    <row r="3990" spans="2:15">
      <c r="B3990" s="13">
        <v>-2.0466999999999999E-2</v>
      </c>
      <c r="H3990" s="13">
        <v>0.100578</v>
      </c>
      <c r="I3990">
        <f t="shared" si="142"/>
        <v>1.1422000000000005E-2</v>
      </c>
      <c r="O3990">
        <f t="shared" si="143"/>
        <v>8.3685959390862943E-2</v>
      </c>
    </row>
    <row r="3991" spans="2:15">
      <c r="B3991" s="13">
        <v>-2.035E-2</v>
      </c>
      <c r="H3991" s="13">
        <v>0.100591</v>
      </c>
      <c r="I3991">
        <f t="shared" si="142"/>
        <v>1.1409000000000006E-2</v>
      </c>
      <c r="O3991">
        <f t="shared" si="143"/>
        <v>8.3672959390862944E-2</v>
      </c>
    </row>
    <row r="3992" spans="2:15">
      <c r="B3992" s="13">
        <v>-2.0233000000000001E-2</v>
      </c>
      <c r="H3992" s="13">
        <v>0.100603</v>
      </c>
      <c r="I3992">
        <f t="shared" si="142"/>
        <v>1.1397000000000008E-2</v>
      </c>
      <c r="O3992">
        <f t="shared" si="143"/>
        <v>8.3660959390862946E-2</v>
      </c>
    </row>
    <row r="3993" spans="2:15">
      <c r="B3993" s="13">
        <v>-2.0116999999999999E-2</v>
      </c>
      <c r="H3993" s="13">
        <v>0.100615</v>
      </c>
      <c r="I3993">
        <f t="shared" si="142"/>
        <v>1.138500000000001E-2</v>
      </c>
      <c r="O3993">
        <f t="shared" si="143"/>
        <v>8.3648959390862948E-2</v>
      </c>
    </row>
    <row r="3994" spans="2:15">
      <c r="B3994" s="13">
        <v>-2.0001000000000001E-2</v>
      </c>
      <c r="H3994" s="13">
        <v>0.10062599999999999</v>
      </c>
      <c r="I3994">
        <f t="shared" si="142"/>
        <v>1.1374000000000013E-2</v>
      </c>
      <c r="O3994">
        <f t="shared" si="143"/>
        <v>8.3637959390862951E-2</v>
      </c>
    </row>
    <row r="3995" spans="2:15">
      <c r="B3995" s="13">
        <v>-1.9885E-2</v>
      </c>
      <c r="H3995" s="13">
        <v>0.100637</v>
      </c>
      <c r="I3995">
        <f t="shared" si="142"/>
        <v>1.1363000000000002E-2</v>
      </c>
      <c r="O3995">
        <f t="shared" si="143"/>
        <v>8.362695939086294E-2</v>
      </c>
    </row>
    <row r="3996" spans="2:15">
      <c r="B3996" s="13">
        <v>-1.9769999999999999E-2</v>
      </c>
      <c r="H3996" s="13">
        <v>0.100646</v>
      </c>
      <c r="I3996">
        <f t="shared" si="142"/>
        <v>1.1354000000000006E-2</v>
      </c>
      <c r="O3996">
        <f t="shared" si="143"/>
        <v>8.3617959390862945E-2</v>
      </c>
    </row>
    <row r="3997" spans="2:15">
      <c r="B3997" s="13">
        <v>-1.9654999999999999E-2</v>
      </c>
      <c r="H3997" s="13">
        <v>0.10065499999999999</v>
      </c>
      <c r="I3997">
        <f t="shared" si="142"/>
        <v>1.1345000000000011E-2</v>
      </c>
      <c r="O3997">
        <f t="shared" si="143"/>
        <v>8.360895939086295E-2</v>
      </c>
    </row>
    <row r="3998" spans="2:15">
      <c r="B3998" s="13">
        <v>-1.9539999999999998E-2</v>
      </c>
      <c r="H3998" s="13">
        <v>0.100663</v>
      </c>
      <c r="I3998">
        <f t="shared" si="142"/>
        <v>1.1337000000000003E-2</v>
      </c>
      <c r="O3998">
        <f t="shared" si="143"/>
        <v>8.3600959390862942E-2</v>
      </c>
    </row>
    <row r="3999" spans="2:15">
      <c r="B3999" s="13">
        <v>-1.9425999999999999E-2</v>
      </c>
      <c r="H3999" s="13">
        <v>0.10067</v>
      </c>
      <c r="I3999">
        <f t="shared" si="142"/>
        <v>1.133000000000001E-2</v>
      </c>
      <c r="O3999">
        <f t="shared" si="143"/>
        <v>8.3593959390862949E-2</v>
      </c>
    </row>
    <row r="4000" spans="2:15">
      <c r="B4000" s="13">
        <v>-1.9311999999999999E-2</v>
      </c>
      <c r="H4000" s="13">
        <v>0.100677</v>
      </c>
      <c r="I4000">
        <f t="shared" si="142"/>
        <v>1.1323000000000003E-2</v>
      </c>
      <c r="O4000">
        <f t="shared" si="143"/>
        <v>8.3586959390862942E-2</v>
      </c>
    </row>
    <row r="4001" spans="2:15">
      <c r="B4001" s="13">
        <v>-1.9199000000000001E-2</v>
      </c>
      <c r="H4001" s="13">
        <v>0.10068199999999999</v>
      </c>
      <c r="I4001">
        <f t="shared" si="142"/>
        <v>1.1318000000000012E-2</v>
      </c>
      <c r="O4001">
        <f t="shared" si="143"/>
        <v>8.358195939086295E-2</v>
      </c>
    </row>
    <row r="4002" spans="2:15">
      <c r="B4002" s="13">
        <v>-1.9085999999999999E-2</v>
      </c>
      <c r="H4002" s="13">
        <v>0.100687</v>
      </c>
      <c r="I4002">
        <f t="shared" si="142"/>
        <v>1.1313000000000007E-2</v>
      </c>
      <c r="O4002">
        <f t="shared" si="143"/>
        <v>8.3576959390862945E-2</v>
      </c>
    </row>
    <row r="4003" spans="2:15">
      <c r="B4003" s="13">
        <v>-1.8973E-2</v>
      </c>
      <c r="H4003" s="13">
        <v>0.100691</v>
      </c>
      <c r="I4003">
        <f t="shared" si="142"/>
        <v>1.1309000000000003E-2</v>
      </c>
      <c r="O4003">
        <f t="shared" si="143"/>
        <v>8.3572959390862941E-2</v>
      </c>
    </row>
    <row r="4004" spans="2:15">
      <c r="B4004" s="13">
        <v>-1.8859999999999998E-2</v>
      </c>
      <c r="H4004" s="13">
        <v>0.10069400000000001</v>
      </c>
      <c r="I4004">
        <f t="shared" si="142"/>
        <v>1.1306E-2</v>
      </c>
      <c r="O4004">
        <f t="shared" si="143"/>
        <v>8.3569959390862938E-2</v>
      </c>
    </row>
    <row r="4005" spans="2:15">
      <c r="B4005" s="13">
        <v>-1.8748000000000001E-2</v>
      </c>
      <c r="H4005" s="13">
        <v>0.10069699999999999</v>
      </c>
      <c r="I4005">
        <f t="shared" si="142"/>
        <v>1.1303000000000011E-2</v>
      </c>
      <c r="O4005">
        <f t="shared" si="143"/>
        <v>8.3566959390862949E-2</v>
      </c>
    </row>
    <row r="4006" spans="2:15">
      <c r="B4006" s="13">
        <v>-1.8637000000000001E-2</v>
      </c>
      <c r="H4006" s="13">
        <v>0.100698</v>
      </c>
      <c r="I4006">
        <f t="shared" si="142"/>
        <v>1.130200000000001E-2</v>
      </c>
      <c r="O4006">
        <f t="shared" si="143"/>
        <v>8.3565959390862948E-2</v>
      </c>
    </row>
    <row r="4007" spans="2:15">
      <c r="B4007" s="13">
        <v>-1.8526000000000001E-2</v>
      </c>
      <c r="H4007" s="13">
        <v>0.100698</v>
      </c>
      <c r="I4007">
        <f t="shared" si="142"/>
        <v>1.130200000000001E-2</v>
      </c>
      <c r="O4007">
        <f t="shared" si="143"/>
        <v>8.3565959390862948E-2</v>
      </c>
    </row>
    <row r="4008" spans="2:15">
      <c r="B4008" s="13">
        <v>-1.8415000000000001E-2</v>
      </c>
      <c r="H4008" s="13">
        <v>0.100698</v>
      </c>
      <c r="I4008">
        <f t="shared" si="142"/>
        <v>1.130200000000001E-2</v>
      </c>
      <c r="O4008">
        <f t="shared" si="143"/>
        <v>8.3565959390862948E-2</v>
      </c>
    </row>
    <row r="4009" spans="2:15">
      <c r="B4009" s="13">
        <v>-1.8304000000000001E-2</v>
      </c>
      <c r="H4009" s="13">
        <v>0.10069699999999999</v>
      </c>
      <c r="I4009">
        <f t="shared" si="142"/>
        <v>1.1303000000000011E-2</v>
      </c>
      <c r="O4009">
        <f t="shared" si="143"/>
        <v>8.3566959390862949E-2</v>
      </c>
    </row>
    <row r="4010" spans="2:15">
      <c r="B4010" s="13">
        <v>-1.8193999999999998E-2</v>
      </c>
      <c r="H4010" s="13">
        <v>0.10069500000000001</v>
      </c>
      <c r="I4010">
        <f t="shared" si="142"/>
        <v>1.1304999999999999E-2</v>
      </c>
      <c r="O4010">
        <f t="shared" si="143"/>
        <v>8.3568959390862937E-2</v>
      </c>
    </row>
    <row r="4011" spans="2:15">
      <c r="B4011" s="13">
        <v>-1.8083999999999999E-2</v>
      </c>
      <c r="H4011" s="13">
        <v>0.100692</v>
      </c>
      <c r="I4011">
        <f t="shared" si="142"/>
        <v>1.1308000000000002E-2</v>
      </c>
      <c r="O4011">
        <f t="shared" si="143"/>
        <v>8.357195939086294E-2</v>
      </c>
    </row>
    <row r="4012" spans="2:15">
      <c r="B4012" s="13">
        <v>-1.7975000000000001E-2</v>
      </c>
      <c r="H4012" s="13">
        <v>0.100688</v>
      </c>
      <c r="I4012">
        <f t="shared" si="142"/>
        <v>1.1312000000000006E-2</v>
      </c>
      <c r="O4012">
        <f t="shared" si="143"/>
        <v>8.3575959390862944E-2</v>
      </c>
    </row>
    <row r="4013" spans="2:15">
      <c r="B4013" s="13">
        <v>-1.7866E-2</v>
      </c>
      <c r="H4013" s="13">
        <v>0.10068299999999999</v>
      </c>
      <c r="I4013">
        <f t="shared" ref="I4013:I4076" si="144">$I$458-H4013+$I$457</f>
        <v>1.1317000000000011E-2</v>
      </c>
      <c r="O4013">
        <f t="shared" si="143"/>
        <v>8.3580959390862949E-2</v>
      </c>
    </row>
    <row r="4014" spans="2:15">
      <c r="B4014" s="13">
        <v>-1.7757999999999999E-2</v>
      </c>
      <c r="H4014" s="13">
        <v>0.100678</v>
      </c>
      <c r="I4014">
        <f t="shared" si="144"/>
        <v>1.1322000000000002E-2</v>
      </c>
      <c r="O4014">
        <f t="shared" ref="O4014:O4077" si="145">$O$458-H4014+$O$457</f>
        <v>8.3585959390862941E-2</v>
      </c>
    </row>
    <row r="4015" spans="2:15">
      <c r="B4015" s="13">
        <v>-1.7649999999999999E-2</v>
      </c>
      <c r="H4015" s="13">
        <v>0.100671</v>
      </c>
      <c r="I4015">
        <f t="shared" si="144"/>
        <v>1.1329000000000009E-2</v>
      </c>
      <c r="O4015">
        <f t="shared" si="145"/>
        <v>8.3592959390862948E-2</v>
      </c>
    </row>
    <row r="4016" spans="2:15">
      <c r="B4016" s="13">
        <v>-1.7541999999999999E-2</v>
      </c>
      <c r="H4016" s="13">
        <v>0.100664</v>
      </c>
      <c r="I4016">
        <f t="shared" si="144"/>
        <v>1.1336000000000002E-2</v>
      </c>
      <c r="O4016">
        <f t="shared" si="145"/>
        <v>8.3599959390862941E-2</v>
      </c>
    </row>
    <row r="4017" spans="2:15">
      <c r="B4017" s="13">
        <v>-1.7434999999999999E-2</v>
      </c>
      <c r="H4017" s="13">
        <v>0.100656</v>
      </c>
      <c r="I4017">
        <f t="shared" si="144"/>
        <v>1.134400000000001E-2</v>
      </c>
      <c r="O4017">
        <f t="shared" si="145"/>
        <v>8.3607959390862949E-2</v>
      </c>
    </row>
    <row r="4018" spans="2:15">
      <c r="B4018" s="13">
        <v>-1.7328E-2</v>
      </c>
      <c r="H4018" s="13">
        <v>0.100647</v>
      </c>
      <c r="I4018">
        <f t="shared" si="144"/>
        <v>1.1353000000000005E-2</v>
      </c>
      <c r="O4018">
        <f t="shared" si="145"/>
        <v>8.3616959390862944E-2</v>
      </c>
    </row>
    <row r="4019" spans="2:15">
      <c r="B4019" s="13">
        <v>-1.7221E-2</v>
      </c>
      <c r="H4019" s="13">
        <v>0.100637</v>
      </c>
      <c r="I4019">
        <f t="shared" si="144"/>
        <v>1.1363000000000002E-2</v>
      </c>
      <c r="O4019">
        <f t="shared" si="145"/>
        <v>8.362695939086294E-2</v>
      </c>
    </row>
    <row r="4020" spans="2:15">
      <c r="B4020" s="13">
        <v>-1.7114999999999998E-2</v>
      </c>
      <c r="H4020" s="13">
        <v>0.10062599999999999</v>
      </c>
      <c r="I4020">
        <f t="shared" si="144"/>
        <v>1.1374000000000013E-2</v>
      </c>
      <c r="O4020">
        <f t="shared" si="145"/>
        <v>8.3637959390862951E-2</v>
      </c>
    </row>
    <row r="4021" spans="2:15">
      <c r="B4021" s="13">
        <v>-1.7009E-2</v>
      </c>
      <c r="H4021" s="13">
        <v>0.100614</v>
      </c>
      <c r="I4021">
        <f t="shared" si="144"/>
        <v>1.1386000000000011E-2</v>
      </c>
      <c r="O4021">
        <f t="shared" si="145"/>
        <v>8.3649959390862949E-2</v>
      </c>
    </row>
    <row r="4022" spans="2:15">
      <c r="B4022" s="13">
        <v>-1.6903999999999999E-2</v>
      </c>
      <c r="H4022" s="13">
        <v>0.100602</v>
      </c>
      <c r="I4022">
        <f t="shared" si="144"/>
        <v>1.1398000000000009E-2</v>
      </c>
      <c r="O4022">
        <f t="shared" si="145"/>
        <v>8.3661959390862947E-2</v>
      </c>
    </row>
    <row r="4023" spans="2:15">
      <c r="B4023" s="13">
        <v>-1.6799000000000001E-2</v>
      </c>
      <c r="H4023" s="13">
        <v>0.100589</v>
      </c>
      <c r="I4023">
        <f t="shared" si="144"/>
        <v>1.1411000000000008E-2</v>
      </c>
      <c r="O4023">
        <f t="shared" si="145"/>
        <v>8.3674959390862946E-2</v>
      </c>
    </row>
    <row r="4024" spans="2:15">
      <c r="B4024" s="13">
        <v>-1.6695000000000002E-2</v>
      </c>
      <c r="H4024" s="13">
        <v>0.100575</v>
      </c>
      <c r="I4024">
        <f t="shared" si="144"/>
        <v>1.1425000000000008E-2</v>
      </c>
      <c r="O4024">
        <f t="shared" si="145"/>
        <v>8.3688959390862946E-2</v>
      </c>
    </row>
    <row r="4025" spans="2:15">
      <c r="B4025" s="13">
        <v>-1.6591000000000002E-2</v>
      </c>
      <c r="H4025" s="13">
        <v>0.10056</v>
      </c>
      <c r="I4025">
        <f t="shared" si="144"/>
        <v>1.1440000000000009E-2</v>
      </c>
      <c r="O4025">
        <f t="shared" si="145"/>
        <v>8.3703959390862948E-2</v>
      </c>
    </row>
    <row r="4026" spans="2:15">
      <c r="B4026" s="13">
        <v>-1.6487000000000002E-2</v>
      </c>
      <c r="H4026" s="13">
        <v>0.100545</v>
      </c>
      <c r="I4026">
        <f t="shared" si="144"/>
        <v>1.145500000000001E-2</v>
      </c>
      <c r="O4026">
        <f t="shared" si="145"/>
        <v>8.3718959390862949E-2</v>
      </c>
    </row>
    <row r="4027" spans="2:15">
      <c r="B4027" s="13">
        <v>-1.6383999999999999E-2</v>
      </c>
      <c r="H4027" s="13">
        <v>0.10052899999999999</v>
      </c>
      <c r="I4027">
        <f t="shared" si="144"/>
        <v>1.1471000000000012E-2</v>
      </c>
      <c r="O4027">
        <f t="shared" si="145"/>
        <v>8.3734959390862951E-2</v>
      </c>
    </row>
    <row r="4028" spans="2:15">
      <c r="B4028" s="13">
        <v>-1.6281E-2</v>
      </c>
      <c r="H4028" s="13">
        <v>0.100512</v>
      </c>
      <c r="I4028">
        <f t="shared" si="144"/>
        <v>1.1488000000000002E-2</v>
      </c>
      <c r="O4028">
        <f t="shared" si="145"/>
        <v>8.375195939086294E-2</v>
      </c>
    </row>
    <row r="4029" spans="2:15">
      <c r="B4029" s="13">
        <v>-1.6178999999999999E-2</v>
      </c>
      <c r="H4029" s="13">
        <v>0.100494</v>
      </c>
      <c r="I4029">
        <f t="shared" si="144"/>
        <v>1.1506000000000006E-2</v>
      </c>
      <c r="O4029">
        <f t="shared" si="145"/>
        <v>8.3769959390862944E-2</v>
      </c>
    </row>
    <row r="4030" spans="2:15">
      <c r="B4030" s="13">
        <v>-1.6077000000000001E-2</v>
      </c>
      <c r="H4030" s="13">
        <v>0.100476</v>
      </c>
      <c r="I4030">
        <f t="shared" si="144"/>
        <v>1.152400000000001E-2</v>
      </c>
      <c r="O4030">
        <f t="shared" si="145"/>
        <v>8.3787959390862948E-2</v>
      </c>
    </row>
    <row r="4031" spans="2:15">
      <c r="B4031" s="13">
        <v>-1.5976000000000001E-2</v>
      </c>
      <c r="H4031" s="13">
        <v>0.100457</v>
      </c>
      <c r="I4031">
        <f t="shared" si="144"/>
        <v>1.1543000000000001E-2</v>
      </c>
      <c r="O4031">
        <f t="shared" si="145"/>
        <v>8.380695939086294E-2</v>
      </c>
    </row>
    <row r="4032" spans="2:15">
      <c r="B4032" s="13">
        <v>-1.5873999999999999E-2</v>
      </c>
      <c r="H4032" s="13">
        <v>0.100438</v>
      </c>
      <c r="I4032">
        <f t="shared" si="144"/>
        <v>1.1562000000000006E-2</v>
      </c>
      <c r="O4032">
        <f t="shared" si="145"/>
        <v>8.3825959390862945E-2</v>
      </c>
    </row>
    <row r="4033" spans="2:15">
      <c r="B4033" s="13">
        <v>-1.5774E-2</v>
      </c>
      <c r="H4033" s="13">
        <v>0.10041799999999999</v>
      </c>
      <c r="I4033">
        <f t="shared" si="144"/>
        <v>1.1582000000000012E-2</v>
      </c>
      <c r="O4033">
        <f t="shared" si="145"/>
        <v>8.3845959390862951E-2</v>
      </c>
    </row>
    <row r="4034" spans="2:15">
      <c r="B4034" s="13">
        <v>-1.5672999999999999E-2</v>
      </c>
      <c r="H4034" s="13">
        <v>0.100397</v>
      </c>
      <c r="I4034">
        <f t="shared" si="144"/>
        <v>1.1603000000000006E-2</v>
      </c>
      <c r="O4034">
        <f t="shared" si="145"/>
        <v>8.3866959390862944E-2</v>
      </c>
    </row>
    <row r="4035" spans="2:15">
      <c r="B4035" s="13">
        <v>-1.5573999999999999E-2</v>
      </c>
      <c r="H4035" s="13">
        <v>0.10037600000000001</v>
      </c>
      <c r="I4035">
        <f t="shared" si="144"/>
        <v>1.1623999999999999E-2</v>
      </c>
      <c r="O4035">
        <f t="shared" si="145"/>
        <v>8.3887959390862937E-2</v>
      </c>
    </row>
    <row r="4036" spans="2:15">
      <c r="B4036" s="13">
        <v>-1.5474E-2</v>
      </c>
      <c r="H4036" s="13">
        <v>0.100354</v>
      </c>
      <c r="I4036">
        <f t="shared" si="144"/>
        <v>1.1646000000000007E-2</v>
      </c>
      <c r="O4036">
        <f t="shared" si="145"/>
        <v>8.3909959390862945E-2</v>
      </c>
    </row>
    <row r="4037" spans="2:15">
      <c r="B4037" s="13">
        <v>-1.5375E-2</v>
      </c>
      <c r="H4037" s="13">
        <v>0.100332</v>
      </c>
      <c r="I4037">
        <f t="shared" si="144"/>
        <v>1.1668000000000001E-2</v>
      </c>
      <c r="O4037">
        <f t="shared" si="145"/>
        <v>8.393195939086294E-2</v>
      </c>
    </row>
    <row r="4038" spans="2:15">
      <c r="B4038" s="13">
        <v>-1.5277000000000001E-2</v>
      </c>
      <c r="H4038" s="13">
        <v>0.10031</v>
      </c>
      <c r="I4038">
        <f t="shared" si="144"/>
        <v>1.1690000000000009E-2</v>
      </c>
      <c r="O4038">
        <f t="shared" si="145"/>
        <v>8.3953959390862948E-2</v>
      </c>
    </row>
    <row r="4039" spans="2:15">
      <c r="B4039" s="13">
        <v>-1.5179E-2</v>
      </c>
      <c r="H4039" s="13">
        <v>0.100287</v>
      </c>
      <c r="I4039">
        <f t="shared" si="144"/>
        <v>1.1713000000000005E-2</v>
      </c>
      <c r="O4039">
        <f t="shared" si="145"/>
        <v>8.3976959390862943E-2</v>
      </c>
    </row>
    <row r="4040" spans="2:15">
      <c r="B4040" s="13">
        <v>-1.5081000000000001E-2</v>
      </c>
      <c r="H4040" s="13">
        <v>0.100263</v>
      </c>
      <c r="I4040">
        <f t="shared" si="144"/>
        <v>1.1737000000000001E-2</v>
      </c>
      <c r="O4040">
        <f t="shared" si="145"/>
        <v>8.4000959390862939E-2</v>
      </c>
    </row>
    <row r="4041" spans="2:15">
      <c r="B4041" s="13">
        <v>-1.4983E-2</v>
      </c>
      <c r="H4041" s="13">
        <v>0.10023899999999999</v>
      </c>
      <c r="I4041">
        <f t="shared" si="144"/>
        <v>1.1761000000000011E-2</v>
      </c>
      <c r="O4041">
        <f t="shared" si="145"/>
        <v>8.4024959390862949E-2</v>
      </c>
    </row>
    <row r="4042" spans="2:15">
      <c r="B4042" s="13">
        <v>-1.4886999999999999E-2</v>
      </c>
      <c r="H4042" s="13">
        <v>0.100215</v>
      </c>
      <c r="I4042">
        <f t="shared" si="144"/>
        <v>1.1785000000000007E-2</v>
      </c>
      <c r="O4042">
        <f t="shared" si="145"/>
        <v>8.4048959390862946E-2</v>
      </c>
    </row>
    <row r="4043" spans="2:15">
      <c r="B4043" s="13">
        <v>-1.4789999999999999E-2</v>
      </c>
      <c r="H4043" s="13">
        <v>0.100191</v>
      </c>
      <c r="I4043">
        <f t="shared" si="144"/>
        <v>1.1809000000000004E-2</v>
      </c>
      <c r="O4043">
        <f t="shared" si="145"/>
        <v>8.4072959390862942E-2</v>
      </c>
    </row>
    <row r="4044" spans="2:15">
      <c r="B4044" s="13">
        <v>-1.4694E-2</v>
      </c>
      <c r="H4044" s="13">
        <v>0.10016600000000001</v>
      </c>
      <c r="I4044">
        <f t="shared" si="144"/>
        <v>1.1834000000000001E-2</v>
      </c>
      <c r="O4044">
        <f t="shared" si="145"/>
        <v>8.4097959390862939E-2</v>
      </c>
    </row>
    <row r="4045" spans="2:15">
      <c r="B4045" s="13">
        <v>-1.4599000000000001E-2</v>
      </c>
      <c r="H4045" s="13">
        <v>0.10014099999999999</v>
      </c>
      <c r="I4045">
        <f t="shared" si="144"/>
        <v>1.1859000000000012E-2</v>
      </c>
      <c r="O4045">
        <f t="shared" si="145"/>
        <v>8.412295939086295E-2</v>
      </c>
    </row>
    <row r="4046" spans="2:15">
      <c r="B4046" s="13">
        <v>-1.4503E-2</v>
      </c>
      <c r="H4046" s="13">
        <v>0.100116</v>
      </c>
      <c r="I4046">
        <f t="shared" si="144"/>
        <v>1.1884000000000009E-2</v>
      </c>
      <c r="O4046">
        <f t="shared" si="145"/>
        <v>8.4147959390862948E-2</v>
      </c>
    </row>
    <row r="4047" spans="2:15">
      <c r="B4047" s="13">
        <v>-1.4409E-2</v>
      </c>
      <c r="H4047" s="13">
        <v>0.100091</v>
      </c>
      <c r="I4047">
        <f t="shared" si="144"/>
        <v>1.1909000000000006E-2</v>
      </c>
      <c r="O4047">
        <f t="shared" si="145"/>
        <v>8.4172959390862945E-2</v>
      </c>
    </row>
    <row r="4048" spans="2:15">
      <c r="B4048" s="13">
        <v>-1.4314E-2</v>
      </c>
      <c r="H4048" s="13">
        <v>0.100065</v>
      </c>
      <c r="I4048">
        <f t="shared" si="144"/>
        <v>1.1935000000000005E-2</v>
      </c>
      <c r="O4048">
        <f t="shared" si="145"/>
        <v>8.4198959390862943E-2</v>
      </c>
    </row>
    <row r="4049" spans="2:15">
      <c r="B4049" s="13">
        <v>-1.422E-2</v>
      </c>
      <c r="H4049" s="13">
        <v>0.10004</v>
      </c>
      <c r="I4049">
        <f t="shared" si="144"/>
        <v>1.1960000000000002E-2</v>
      </c>
      <c r="O4049">
        <f t="shared" si="145"/>
        <v>8.422395939086294E-2</v>
      </c>
    </row>
    <row r="4050" spans="2:15">
      <c r="B4050" s="13">
        <v>-1.4127000000000001E-2</v>
      </c>
      <c r="H4050" s="13">
        <v>0.10001400000000001</v>
      </c>
      <c r="I4050">
        <f t="shared" si="144"/>
        <v>1.1986E-2</v>
      </c>
      <c r="O4050">
        <f t="shared" si="145"/>
        <v>8.4249959390862939E-2</v>
      </c>
    </row>
    <row r="4051" spans="2:15">
      <c r="B4051" s="13">
        <v>-1.4034E-2</v>
      </c>
      <c r="H4051" s="13">
        <v>9.9987999999999994E-2</v>
      </c>
      <c r="I4051">
        <f t="shared" si="144"/>
        <v>1.2012000000000012E-2</v>
      </c>
      <c r="O4051">
        <f t="shared" si="145"/>
        <v>8.4275959390862951E-2</v>
      </c>
    </row>
    <row r="4052" spans="2:15">
      <c r="B4052" s="13">
        <v>-1.3941E-2</v>
      </c>
      <c r="H4052" s="13">
        <v>9.9962999999999996E-2</v>
      </c>
      <c r="I4052">
        <f t="shared" si="144"/>
        <v>1.2037000000000009E-2</v>
      </c>
      <c r="O4052">
        <f t="shared" si="145"/>
        <v>8.4300959390862948E-2</v>
      </c>
    </row>
    <row r="4053" spans="2:15">
      <c r="B4053" s="13">
        <v>-1.3849E-2</v>
      </c>
      <c r="H4053" s="13">
        <v>9.9936999999999998E-2</v>
      </c>
      <c r="I4053">
        <f t="shared" si="144"/>
        <v>1.2063000000000008E-2</v>
      </c>
      <c r="O4053">
        <f t="shared" si="145"/>
        <v>8.4326959390862946E-2</v>
      </c>
    </row>
    <row r="4054" spans="2:15">
      <c r="B4054" s="13">
        <v>-1.3757E-2</v>
      </c>
      <c r="H4054" s="13">
        <v>9.9912000000000001E-2</v>
      </c>
      <c r="I4054">
        <f t="shared" si="144"/>
        <v>1.2088000000000005E-2</v>
      </c>
      <c r="O4054">
        <f t="shared" si="145"/>
        <v>8.4351959390862943E-2</v>
      </c>
    </row>
    <row r="4055" spans="2:15">
      <c r="B4055" s="13">
        <v>-1.3665999999999999E-2</v>
      </c>
      <c r="H4055" s="13">
        <v>9.9886000000000003E-2</v>
      </c>
      <c r="I4055">
        <f t="shared" si="144"/>
        <v>1.2114000000000003E-2</v>
      </c>
      <c r="O4055">
        <f t="shared" si="145"/>
        <v>8.4377959390862942E-2</v>
      </c>
    </row>
    <row r="4056" spans="2:15">
      <c r="B4056" s="13">
        <v>-1.3575E-2</v>
      </c>
      <c r="H4056" s="13">
        <v>9.9861000000000005E-2</v>
      </c>
      <c r="I4056">
        <f t="shared" si="144"/>
        <v>1.2139E-2</v>
      </c>
      <c r="O4056">
        <f t="shared" si="145"/>
        <v>8.4402959390862939E-2</v>
      </c>
    </row>
    <row r="4057" spans="2:15">
      <c r="B4057" s="13">
        <v>-1.3483999999999999E-2</v>
      </c>
      <c r="H4057" s="13">
        <v>9.9835999999999994E-2</v>
      </c>
      <c r="I4057">
        <f t="shared" si="144"/>
        <v>1.2164000000000012E-2</v>
      </c>
      <c r="O4057">
        <f t="shared" si="145"/>
        <v>8.442795939086295E-2</v>
      </c>
    </row>
    <row r="4058" spans="2:15">
      <c r="B4058" s="13">
        <v>-1.3394E-2</v>
      </c>
      <c r="H4058" s="13">
        <v>9.9811999999999998E-2</v>
      </c>
      <c r="I4058">
        <f t="shared" si="144"/>
        <v>1.2188000000000008E-2</v>
      </c>
      <c r="O4058">
        <f t="shared" si="145"/>
        <v>8.4451959390862946E-2</v>
      </c>
    </row>
    <row r="4059" spans="2:15">
      <c r="B4059" s="13">
        <v>-1.3304E-2</v>
      </c>
      <c r="H4059" s="13">
        <v>9.9787000000000001E-2</v>
      </c>
      <c r="I4059">
        <f t="shared" si="144"/>
        <v>1.2213000000000005E-2</v>
      </c>
      <c r="O4059">
        <f t="shared" si="145"/>
        <v>8.4476959390862943E-2</v>
      </c>
    </row>
    <row r="4060" spans="2:15">
      <c r="B4060" s="13">
        <v>-1.3214999999999999E-2</v>
      </c>
      <c r="H4060" s="13">
        <v>9.9763000000000004E-2</v>
      </c>
      <c r="I4060">
        <f t="shared" si="144"/>
        <v>1.2237000000000001E-2</v>
      </c>
      <c r="O4060">
        <f t="shared" si="145"/>
        <v>8.450095939086294E-2</v>
      </c>
    </row>
    <row r="4061" spans="2:15">
      <c r="B4061" s="13">
        <v>-1.3126000000000001E-2</v>
      </c>
      <c r="H4061" s="13">
        <v>9.9738999999999994E-2</v>
      </c>
      <c r="I4061">
        <f t="shared" si="144"/>
        <v>1.2261000000000011E-2</v>
      </c>
      <c r="O4061">
        <f t="shared" si="145"/>
        <v>8.452495939086295E-2</v>
      </c>
    </row>
    <row r="4062" spans="2:15">
      <c r="B4062" s="13">
        <v>-1.3037999999999999E-2</v>
      </c>
      <c r="H4062" s="13">
        <v>9.9715999999999999E-2</v>
      </c>
      <c r="I4062">
        <f t="shared" si="144"/>
        <v>1.2284000000000007E-2</v>
      </c>
      <c r="O4062">
        <f t="shared" si="145"/>
        <v>8.4547959390862945E-2</v>
      </c>
    </row>
    <row r="4063" spans="2:15">
      <c r="B4063" s="13">
        <v>-1.295E-2</v>
      </c>
      <c r="H4063" s="13">
        <v>9.9693000000000004E-2</v>
      </c>
      <c r="I4063">
        <f t="shared" si="144"/>
        <v>1.2307000000000002E-2</v>
      </c>
      <c r="O4063">
        <f t="shared" si="145"/>
        <v>8.457095939086294E-2</v>
      </c>
    </row>
    <row r="4064" spans="2:15">
      <c r="B4064" s="13">
        <v>-1.2862E-2</v>
      </c>
      <c r="H4064" s="13">
        <v>9.9669999999999995E-2</v>
      </c>
      <c r="I4064">
        <f t="shared" si="144"/>
        <v>1.2330000000000011E-2</v>
      </c>
      <c r="O4064">
        <f t="shared" si="145"/>
        <v>8.4593959390862949E-2</v>
      </c>
    </row>
    <row r="4065" spans="2:15">
      <c r="B4065" s="13">
        <v>-1.2775E-2</v>
      </c>
      <c r="H4065" s="13">
        <v>9.9648E-2</v>
      </c>
      <c r="I4065">
        <f t="shared" si="144"/>
        <v>1.2352000000000005E-2</v>
      </c>
      <c r="O4065">
        <f t="shared" si="145"/>
        <v>8.4615959390862944E-2</v>
      </c>
    </row>
    <row r="4066" spans="2:15">
      <c r="B4066" s="13">
        <v>-1.2688E-2</v>
      </c>
      <c r="H4066" s="13">
        <v>9.9626999999999993E-2</v>
      </c>
      <c r="I4066">
        <f t="shared" si="144"/>
        <v>1.2373000000000012E-2</v>
      </c>
      <c r="O4066">
        <f t="shared" si="145"/>
        <v>8.4636959390862951E-2</v>
      </c>
    </row>
    <row r="4067" spans="2:15">
      <c r="B4067" s="13">
        <v>-1.2602E-2</v>
      </c>
      <c r="H4067" s="13">
        <v>9.9606E-2</v>
      </c>
      <c r="I4067">
        <f t="shared" si="144"/>
        <v>1.2394000000000006E-2</v>
      </c>
      <c r="O4067">
        <f t="shared" si="145"/>
        <v>8.4657959390862944E-2</v>
      </c>
    </row>
    <row r="4068" spans="2:15">
      <c r="B4068" s="13">
        <v>-1.2515999999999999E-2</v>
      </c>
      <c r="H4068" s="13">
        <v>9.9585000000000007E-2</v>
      </c>
      <c r="I4068">
        <f t="shared" si="144"/>
        <v>1.2414999999999999E-2</v>
      </c>
      <c r="O4068">
        <f t="shared" si="145"/>
        <v>8.4678959390862937E-2</v>
      </c>
    </row>
    <row r="4069" spans="2:15">
      <c r="B4069" s="13">
        <v>-1.2430999999999999E-2</v>
      </c>
      <c r="H4069" s="13">
        <v>9.9566000000000002E-2</v>
      </c>
      <c r="I4069">
        <f t="shared" si="144"/>
        <v>1.2434000000000004E-2</v>
      </c>
      <c r="O4069">
        <f t="shared" si="145"/>
        <v>8.4697959390862942E-2</v>
      </c>
    </row>
    <row r="4070" spans="2:15">
      <c r="B4070" s="13">
        <v>-1.2345999999999999E-2</v>
      </c>
      <c r="H4070" s="13">
        <v>9.9545999999999996E-2</v>
      </c>
      <c r="I4070">
        <f t="shared" si="144"/>
        <v>1.245400000000001E-2</v>
      </c>
      <c r="O4070">
        <f t="shared" si="145"/>
        <v>8.4717959390862949E-2</v>
      </c>
    </row>
    <row r="4071" spans="2:15">
      <c r="B4071" s="13">
        <v>-1.2260999999999999E-2</v>
      </c>
      <c r="H4071" s="13">
        <v>9.9528000000000005E-2</v>
      </c>
      <c r="I4071">
        <f t="shared" si="144"/>
        <v>1.2472E-2</v>
      </c>
      <c r="O4071">
        <f t="shared" si="145"/>
        <v>8.4735959390862939E-2</v>
      </c>
    </row>
    <row r="4072" spans="2:15">
      <c r="B4072" s="13">
        <v>-1.2177E-2</v>
      </c>
      <c r="H4072" s="13">
        <v>9.9510000000000001E-2</v>
      </c>
      <c r="I4072">
        <f t="shared" si="144"/>
        <v>1.2490000000000005E-2</v>
      </c>
      <c r="O4072">
        <f t="shared" si="145"/>
        <v>8.4753959390862943E-2</v>
      </c>
    </row>
    <row r="4073" spans="2:15">
      <c r="B4073" s="13">
        <v>-1.2093E-2</v>
      </c>
      <c r="H4073" s="13">
        <v>9.9492999999999998E-2</v>
      </c>
      <c r="I4073">
        <f t="shared" si="144"/>
        <v>1.2507000000000008E-2</v>
      </c>
      <c r="O4073">
        <f t="shared" si="145"/>
        <v>8.4770959390862946E-2</v>
      </c>
    </row>
    <row r="4074" spans="2:15">
      <c r="B4074" s="13">
        <v>-1.2009000000000001E-2</v>
      </c>
      <c r="H4074" s="13">
        <v>9.9476999999999996E-2</v>
      </c>
      <c r="I4074">
        <f t="shared" si="144"/>
        <v>1.252300000000001E-2</v>
      </c>
      <c r="O4074">
        <f t="shared" si="145"/>
        <v>8.4786959390862948E-2</v>
      </c>
    </row>
    <row r="4075" spans="2:15">
      <c r="B4075" s="13">
        <v>-1.1926000000000001E-2</v>
      </c>
      <c r="H4075" s="13">
        <v>9.9460999999999994E-2</v>
      </c>
      <c r="I4075">
        <f t="shared" si="144"/>
        <v>1.2539000000000012E-2</v>
      </c>
      <c r="O4075">
        <f t="shared" si="145"/>
        <v>8.480295939086295E-2</v>
      </c>
    </row>
    <row r="4076" spans="2:15">
      <c r="B4076" s="13">
        <v>-1.1844E-2</v>
      </c>
      <c r="H4076" s="13">
        <v>9.9446999999999994E-2</v>
      </c>
      <c r="I4076">
        <f t="shared" si="144"/>
        <v>1.2553000000000012E-2</v>
      </c>
      <c r="O4076">
        <f t="shared" si="145"/>
        <v>8.481695939086295E-2</v>
      </c>
    </row>
    <row r="4077" spans="2:15">
      <c r="B4077" s="13">
        <v>-1.1762E-2</v>
      </c>
      <c r="H4077" s="13">
        <v>9.9432999999999994E-2</v>
      </c>
      <c r="I4077">
        <f t="shared" ref="I4077:I4140" si="146">$I$458-H4077+$I$457</f>
        <v>1.2567000000000012E-2</v>
      </c>
      <c r="O4077">
        <f t="shared" si="145"/>
        <v>8.4830959390862951E-2</v>
      </c>
    </row>
    <row r="4078" spans="2:15">
      <c r="B4078" s="13">
        <v>-1.1679999999999999E-2</v>
      </c>
      <c r="H4078" s="13">
        <v>9.9419999999999994E-2</v>
      </c>
      <c r="I4078">
        <f t="shared" si="146"/>
        <v>1.2580000000000011E-2</v>
      </c>
      <c r="O4078">
        <f t="shared" ref="O4078:O4141" si="147">$O$458-H4078+$O$457</f>
        <v>8.484395939086295E-2</v>
      </c>
    </row>
    <row r="4079" spans="2:15">
      <c r="B4079" s="13">
        <v>-1.1599E-2</v>
      </c>
      <c r="H4079" s="13">
        <v>9.9407999999999996E-2</v>
      </c>
      <c r="I4079">
        <f t="shared" si="146"/>
        <v>1.2592000000000009E-2</v>
      </c>
      <c r="O4079">
        <f t="shared" si="147"/>
        <v>8.4855959390862948E-2</v>
      </c>
    </row>
    <row r="4080" spans="2:15">
      <c r="B4080" s="13">
        <v>-1.1518E-2</v>
      </c>
      <c r="H4080" s="13">
        <v>9.9396999999999999E-2</v>
      </c>
      <c r="I4080">
        <f t="shared" si="146"/>
        <v>1.2603000000000007E-2</v>
      </c>
      <c r="O4080">
        <f t="shared" si="147"/>
        <v>8.4866959390862945E-2</v>
      </c>
    </row>
    <row r="4081" spans="2:15">
      <c r="B4081" s="13">
        <v>-1.1436999999999999E-2</v>
      </c>
      <c r="H4081" s="13">
        <v>9.9386000000000002E-2</v>
      </c>
      <c r="I4081">
        <f t="shared" si="146"/>
        <v>1.2614000000000004E-2</v>
      </c>
      <c r="O4081">
        <f t="shared" si="147"/>
        <v>8.4877959390862942E-2</v>
      </c>
    </row>
    <row r="4082" spans="2:15">
      <c r="B4082" s="13">
        <v>-1.1357000000000001E-2</v>
      </c>
      <c r="H4082" s="13">
        <v>9.9376999999999993E-2</v>
      </c>
      <c r="I4082">
        <f t="shared" si="146"/>
        <v>1.2623000000000013E-2</v>
      </c>
      <c r="O4082">
        <f t="shared" si="147"/>
        <v>8.4886959390862951E-2</v>
      </c>
    </row>
    <row r="4083" spans="2:15">
      <c r="B4083" s="13">
        <v>-1.1277000000000001E-2</v>
      </c>
      <c r="H4083" s="13">
        <v>9.9368999999999999E-2</v>
      </c>
      <c r="I4083">
        <f t="shared" si="146"/>
        <v>1.2631000000000007E-2</v>
      </c>
      <c r="O4083">
        <f t="shared" si="147"/>
        <v>8.4894959390862945E-2</v>
      </c>
    </row>
    <row r="4084" spans="2:15">
      <c r="B4084" s="13">
        <v>-1.1198E-2</v>
      </c>
      <c r="H4084" s="13">
        <v>9.9361000000000005E-2</v>
      </c>
      <c r="I4084">
        <f t="shared" si="146"/>
        <v>1.2639000000000001E-2</v>
      </c>
      <c r="O4084">
        <f t="shared" si="147"/>
        <v>8.4902959390862939E-2</v>
      </c>
    </row>
    <row r="4085" spans="2:15">
      <c r="B4085" s="13">
        <v>-1.1119E-2</v>
      </c>
      <c r="H4085" s="13">
        <v>9.9354999999999999E-2</v>
      </c>
      <c r="I4085">
        <f t="shared" si="146"/>
        <v>1.2645000000000007E-2</v>
      </c>
      <c r="O4085">
        <f t="shared" si="147"/>
        <v>8.4908959390862945E-2</v>
      </c>
    </row>
    <row r="4086" spans="2:15">
      <c r="B4086" s="13">
        <v>-1.1041E-2</v>
      </c>
      <c r="H4086" s="13">
        <v>9.9349000000000007E-2</v>
      </c>
      <c r="I4086">
        <f t="shared" si="146"/>
        <v>1.2650999999999999E-2</v>
      </c>
      <c r="O4086">
        <f t="shared" si="147"/>
        <v>8.4914959390862937E-2</v>
      </c>
    </row>
    <row r="4087" spans="2:15">
      <c r="B4087" s="13">
        <v>-1.0962E-2</v>
      </c>
      <c r="H4087" s="13">
        <v>9.9345000000000003E-2</v>
      </c>
      <c r="I4087">
        <f t="shared" si="146"/>
        <v>1.2655000000000003E-2</v>
      </c>
      <c r="O4087">
        <f t="shared" si="147"/>
        <v>8.4918959390862941E-2</v>
      </c>
    </row>
    <row r="4088" spans="2:15">
      <c r="B4088" s="13">
        <v>-1.0885000000000001E-2</v>
      </c>
      <c r="H4088" s="13">
        <v>9.9342E-2</v>
      </c>
      <c r="I4088">
        <f t="shared" si="146"/>
        <v>1.2658000000000006E-2</v>
      </c>
      <c r="O4088">
        <f t="shared" si="147"/>
        <v>8.4921959390862944E-2</v>
      </c>
    </row>
    <row r="4089" spans="2:15">
      <c r="B4089" s="13">
        <v>-1.0807000000000001E-2</v>
      </c>
      <c r="H4089" s="13">
        <v>9.9338999999999997E-2</v>
      </c>
      <c r="I4089">
        <f t="shared" si="146"/>
        <v>1.2661000000000009E-2</v>
      </c>
      <c r="O4089">
        <f t="shared" si="147"/>
        <v>8.4924959390862947E-2</v>
      </c>
    </row>
    <row r="4090" spans="2:15">
      <c r="B4090" s="13">
        <v>-1.0730999999999999E-2</v>
      </c>
      <c r="H4090" s="13">
        <v>9.9337999999999996E-2</v>
      </c>
      <c r="I4090">
        <f t="shared" si="146"/>
        <v>1.266200000000001E-2</v>
      </c>
      <c r="O4090">
        <f t="shared" si="147"/>
        <v>8.4925959390862948E-2</v>
      </c>
    </row>
    <row r="4091" spans="2:15">
      <c r="B4091" s="13">
        <v>-1.0654E-2</v>
      </c>
      <c r="H4091" s="13">
        <v>9.9336999999999995E-2</v>
      </c>
      <c r="I4091">
        <f t="shared" si="146"/>
        <v>1.2663000000000011E-2</v>
      </c>
      <c r="O4091">
        <f t="shared" si="147"/>
        <v>8.4926959390862949E-2</v>
      </c>
    </row>
    <row r="4092" spans="2:15">
      <c r="B4092" s="13">
        <v>-1.0578000000000001E-2</v>
      </c>
      <c r="H4092" s="13">
        <v>9.9337999999999996E-2</v>
      </c>
      <c r="I4092">
        <f t="shared" si="146"/>
        <v>1.266200000000001E-2</v>
      </c>
      <c r="O4092">
        <f t="shared" si="147"/>
        <v>8.4925959390862948E-2</v>
      </c>
    </row>
    <row r="4093" spans="2:15">
      <c r="B4093" s="13">
        <v>-1.0501999999999999E-2</v>
      </c>
      <c r="H4093" s="13">
        <v>9.9339999999999998E-2</v>
      </c>
      <c r="I4093">
        <f t="shared" si="146"/>
        <v>1.2660000000000008E-2</v>
      </c>
      <c r="O4093">
        <f t="shared" si="147"/>
        <v>8.4923959390862946E-2</v>
      </c>
    </row>
    <row r="4094" spans="2:15">
      <c r="B4094" s="13">
        <v>-1.0427000000000001E-2</v>
      </c>
      <c r="H4094" s="13">
        <v>9.9342E-2</v>
      </c>
      <c r="I4094">
        <f t="shared" si="146"/>
        <v>1.2658000000000006E-2</v>
      </c>
      <c r="O4094">
        <f t="shared" si="147"/>
        <v>8.4921959390862944E-2</v>
      </c>
    </row>
    <row r="4095" spans="2:15">
      <c r="B4095" s="13">
        <v>-1.0352E-2</v>
      </c>
      <c r="H4095" s="13">
        <v>9.9346000000000004E-2</v>
      </c>
      <c r="I4095">
        <f t="shared" si="146"/>
        <v>1.2654000000000002E-2</v>
      </c>
      <c r="O4095">
        <f t="shared" si="147"/>
        <v>8.491795939086294E-2</v>
      </c>
    </row>
    <row r="4096" spans="2:15">
      <c r="B4096" s="13">
        <v>-1.0277E-2</v>
      </c>
      <c r="H4096" s="13">
        <v>9.9350999999999995E-2</v>
      </c>
      <c r="I4096">
        <f t="shared" si="146"/>
        <v>1.2649000000000011E-2</v>
      </c>
      <c r="O4096">
        <f t="shared" si="147"/>
        <v>8.4912959390862949E-2</v>
      </c>
    </row>
    <row r="4097" spans="2:15">
      <c r="B4097" s="13">
        <v>-1.0203E-2</v>
      </c>
      <c r="H4097" s="13">
        <v>9.9357000000000001E-2</v>
      </c>
      <c r="I4097">
        <f t="shared" si="146"/>
        <v>1.2643000000000005E-2</v>
      </c>
      <c r="O4097">
        <f t="shared" si="147"/>
        <v>8.4906959390862943E-2</v>
      </c>
    </row>
    <row r="4098" spans="2:15">
      <c r="B4098" s="13">
        <v>-1.013E-2</v>
      </c>
      <c r="H4098" s="13">
        <v>9.9363000000000007E-2</v>
      </c>
      <c r="I4098">
        <f t="shared" si="146"/>
        <v>1.2636999999999999E-2</v>
      </c>
      <c r="O4098">
        <f t="shared" si="147"/>
        <v>8.4900959390862937E-2</v>
      </c>
    </row>
    <row r="4099" spans="2:15">
      <c r="B4099" s="13">
        <v>-1.0056000000000001E-2</v>
      </c>
      <c r="H4099" s="13">
        <v>9.9371000000000001E-2</v>
      </c>
      <c r="I4099">
        <f t="shared" si="146"/>
        <v>1.2629000000000005E-2</v>
      </c>
      <c r="O4099">
        <f t="shared" si="147"/>
        <v>8.4892959390862943E-2</v>
      </c>
    </row>
    <row r="4100" spans="2:15">
      <c r="B4100" s="13">
        <v>-9.9830000000000006E-3</v>
      </c>
      <c r="H4100" s="13">
        <v>9.9379999999999996E-2</v>
      </c>
      <c r="I4100">
        <f t="shared" si="146"/>
        <v>1.262000000000001E-2</v>
      </c>
      <c r="O4100">
        <f t="shared" si="147"/>
        <v>8.4883959390862948E-2</v>
      </c>
    </row>
    <row r="4101" spans="2:15">
      <c r="B4101" s="13">
        <v>-9.9109999999999997E-3</v>
      </c>
      <c r="H4101" s="13">
        <v>9.9390000000000006E-2</v>
      </c>
      <c r="I4101">
        <f t="shared" si="146"/>
        <v>1.261E-2</v>
      </c>
      <c r="O4101">
        <f t="shared" si="147"/>
        <v>8.4873959390862938E-2</v>
      </c>
    </row>
    <row r="4102" spans="2:15">
      <c r="B4102" s="13">
        <v>-9.8379999999999995E-3</v>
      </c>
      <c r="H4102" s="13">
        <v>9.9400000000000002E-2</v>
      </c>
      <c r="I4102">
        <f t="shared" si="146"/>
        <v>1.2600000000000004E-2</v>
      </c>
      <c r="O4102">
        <f t="shared" si="147"/>
        <v>8.4863959390862942E-2</v>
      </c>
    </row>
    <row r="4103" spans="2:15">
      <c r="B4103" s="13">
        <v>-9.7660000000000004E-3</v>
      </c>
      <c r="H4103" s="13">
        <v>9.9412E-2</v>
      </c>
      <c r="I4103">
        <f t="shared" si="146"/>
        <v>1.2588000000000005E-2</v>
      </c>
      <c r="O4103">
        <f t="shared" si="147"/>
        <v>8.4851959390862944E-2</v>
      </c>
    </row>
    <row r="4104" spans="2:15">
      <c r="B4104" s="13">
        <v>-9.6950000000000005E-3</v>
      </c>
      <c r="H4104" s="13">
        <v>9.9424999999999999E-2</v>
      </c>
      <c r="I4104">
        <f t="shared" si="146"/>
        <v>1.2575000000000006E-2</v>
      </c>
      <c r="O4104">
        <f t="shared" si="147"/>
        <v>8.4838959390862945E-2</v>
      </c>
    </row>
    <row r="4105" spans="2:15">
      <c r="B4105" s="13">
        <v>-9.6240000000000006E-3</v>
      </c>
      <c r="H4105" s="13">
        <v>9.9437999999999999E-2</v>
      </c>
      <c r="I4105">
        <f t="shared" si="146"/>
        <v>1.2562000000000007E-2</v>
      </c>
      <c r="O4105">
        <f t="shared" si="147"/>
        <v>8.4825959390862946E-2</v>
      </c>
    </row>
    <row r="4106" spans="2:15">
      <c r="B4106" s="13">
        <v>-9.5530000000000007E-3</v>
      </c>
      <c r="H4106" s="13">
        <v>9.9451999999999999E-2</v>
      </c>
      <c r="I4106">
        <f t="shared" si="146"/>
        <v>1.2548000000000007E-2</v>
      </c>
      <c r="O4106">
        <f t="shared" si="147"/>
        <v>8.4811959390862945E-2</v>
      </c>
    </row>
    <row r="4107" spans="2:15">
      <c r="B4107" s="13">
        <v>-9.4830000000000001E-3</v>
      </c>
      <c r="H4107" s="13">
        <v>9.9468000000000001E-2</v>
      </c>
      <c r="I4107">
        <f t="shared" si="146"/>
        <v>1.2532000000000005E-2</v>
      </c>
      <c r="O4107">
        <f t="shared" si="147"/>
        <v>8.4795959390862943E-2</v>
      </c>
    </row>
    <row r="4108" spans="2:15">
      <c r="B4108" s="13">
        <v>-9.4129999999999995E-3</v>
      </c>
      <c r="H4108" s="13">
        <v>9.9484000000000003E-2</v>
      </c>
      <c r="I4108">
        <f t="shared" si="146"/>
        <v>1.2516000000000003E-2</v>
      </c>
      <c r="O4108">
        <f t="shared" si="147"/>
        <v>8.4779959390862941E-2</v>
      </c>
    </row>
    <row r="4109" spans="2:15">
      <c r="B4109" s="13">
        <v>-9.3430000000000006E-3</v>
      </c>
      <c r="H4109" s="13">
        <v>9.9501000000000006E-2</v>
      </c>
      <c r="I4109">
        <f t="shared" si="146"/>
        <v>1.2499E-2</v>
      </c>
      <c r="O4109">
        <f t="shared" si="147"/>
        <v>8.4762959390862938E-2</v>
      </c>
    </row>
    <row r="4110" spans="2:15">
      <c r="B4110" s="13">
        <v>-9.2739999999999993E-3</v>
      </c>
      <c r="H4110" s="13">
        <v>9.9517999999999995E-2</v>
      </c>
      <c r="I4110">
        <f t="shared" si="146"/>
        <v>1.248200000000001E-2</v>
      </c>
      <c r="O4110">
        <f t="shared" si="147"/>
        <v>8.4745959390862949E-2</v>
      </c>
    </row>
    <row r="4111" spans="2:15">
      <c r="B4111" s="13">
        <v>-9.2049999999999996E-3</v>
      </c>
      <c r="H4111" s="13">
        <v>9.9537E-2</v>
      </c>
      <c r="I4111">
        <f t="shared" si="146"/>
        <v>1.2463000000000005E-2</v>
      </c>
      <c r="O4111">
        <f t="shared" si="147"/>
        <v>8.4726959390862944E-2</v>
      </c>
    </row>
    <row r="4112" spans="2:15">
      <c r="B4112" s="13">
        <v>-9.136E-3</v>
      </c>
      <c r="H4112" s="13">
        <v>9.9556000000000006E-2</v>
      </c>
      <c r="I4112">
        <f t="shared" si="146"/>
        <v>1.2444E-2</v>
      </c>
      <c r="O4112">
        <f t="shared" si="147"/>
        <v>8.4707959390862939E-2</v>
      </c>
    </row>
    <row r="4113" spans="2:15">
      <c r="B4113" s="13">
        <v>-9.0679999999999997E-3</v>
      </c>
      <c r="H4113" s="13">
        <v>9.9575999999999998E-2</v>
      </c>
      <c r="I4113">
        <f t="shared" si="146"/>
        <v>1.2424000000000008E-2</v>
      </c>
      <c r="O4113">
        <f t="shared" si="147"/>
        <v>8.4687959390862946E-2</v>
      </c>
    </row>
    <row r="4114" spans="2:15">
      <c r="B4114" s="13">
        <v>-8.9999999999999993E-3</v>
      </c>
      <c r="H4114" s="13">
        <v>9.9596000000000004E-2</v>
      </c>
      <c r="I4114">
        <f t="shared" si="146"/>
        <v>1.2404000000000002E-2</v>
      </c>
      <c r="O4114">
        <f t="shared" si="147"/>
        <v>8.466795939086294E-2</v>
      </c>
    </row>
    <row r="4115" spans="2:15">
      <c r="B4115" s="13">
        <v>-8.933E-3</v>
      </c>
      <c r="H4115" s="13">
        <v>9.9617999999999998E-2</v>
      </c>
      <c r="I4115">
        <f t="shared" si="146"/>
        <v>1.2382000000000008E-2</v>
      </c>
      <c r="O4115">
        <f t="shared" si="147"/>
        <v>8.4645959390862946E-2</v>
      </c>
    </row>
    <row r="4116" spans="2:15">
      <c r="B4116" s="13">
        <v>-8.8660000000000006E-3</v>
      </c>
      <c r="H4116" s="13">
        <v>9.9640000000000006E-2</v>
      </c>
      <c r="I4116">
        <f t="shared" si="146"/>
        <v>1.2359999999999999E-2</v>
      </c>
      <c r="O4116">
        <f t="shared" si="147"/>
        <v>8.4623959390862938E-2</v>
      </c>
    </row>
    <row r="4117" spans="2:15">
      <c r="B4117" s="13">
        <v>-8.7989999999999995E-3</v>
      </c>
      <c r="H4117" s="13">
        <v>9.9662000000000001E-2</v>
      </c>
      <c r="I4117">
        <f t="shared" si="146"/>
        <v>1.2338000000000005E-2</v>
      </c>
      <c r="O4117">
        <f t="shared" si="147"/>
        <v>8.4601959390862944E-2</v>
      </c>
    </row>
    <row r="4118" spans="2:15">
      <c r="B4118" s="13">
        <v>-8.7329999999999994E-3</v>
      </c>
      <c r="H4118" s="13">
        <v>9.9684999999999996E-2</v>
      </c>
      <c r="I4118">
        <f t="shared" si="146"/>
        <v>1.231500000000001E-2</v>
      </c>
      <c r="O4118">
        <f t="shared" si="147"/>
        <v>8.4578959390862948E-2</v>
      </c>
    </row>
    <row r="4119" spans="2:15">
      <c r="B4119" s="13">
        <v>-8.6669999999999994E-3</v>
      </c>
      <c r="H4119" s="13">
        <v>9.9708000000000005E-2</v>
      </c>
      <c r="I4119">
        <f t="shared" si="146"/>
        <v>1.2292000000000001E-2</v>
      </c>
      <c r="O4119">
        <f t="shared" si="147"/>
        <v>8.4555959390862939E-2</v>
      </c>
    </row>
    <row r="4120" spans="2:15">
      <c r="B4120" s="13">
        <v>-8.6009999999999993E-3</v>
      </c>
      <c r="H4120" s="13">
        <v>9.9732000000000001E-2</v>
      </c>
      <c r="I4120">
        <f t="shared" si="146"/>
        <v>1.2268000000000005E-2</v>
      </c>
      <c r="O4120">
        <f t="shared" si="147"/>
        <v>8.4531959390862943E-2</v>
      </c>
    </row>
    <row r="4121" spans="2:15">
      <c r="B4121" s="13">
        <v>-8.5349999999999992E-3</v>
      </c>
      <c r="H4121" s="13">
        <v>9.9756999999999998E-2</v>
      </c>
      <c r="I4121">
        <f t="shared" si="146"/>
        <v>1.2243000000000007E-2</v>
      </c>
      <c r="O4121">
        <f t="shared" si="147"/>
        <v>8.4506959390862946E-2</v>
      </c>
    </row>
    <row r="4122" spans="2:15">
      <c r="B4122" s="13">
        <v>-8.4700000000000001E-3</v>
      </c>
      <c r="H4122" s="13">
        <v>9.9780999999999995E-2</v>
      </c>
      <c r="I4122">
        <f t="shared" si="146"/>
        <v>1.2219000000000011E-2</v>
      </c>
      <c r="O4122">
        <f t="shared" si="147"/>
        <v>8.4482959390862949E-2</v>
      </c>
    </row>
    <row r="4123" spans="2:15">
      <c r="B4123" s="13">
        <v>-8.4060000000000003E-3</v>
      </c>
      <c r="H4123" s="13">
        <v>9.9806000000000006E-2</v>
      </c>
      <c r="I4123">
        <f t="shared" si="146"/>
        <v>1.2194E-2</v>
      </c>
      <c r="O4123">
        <f t="shared" si="147"/>
        <v>8.4457959390862938E-2</v>
      </c>
    </row>
    <row r="4124" spans="2:15">
      <c r="B4124" s="13">
        <v>-8.3409999999999995E-3</v>
      </c>
      <c r="H4124" s="13">
        <v>9.9832000000000004E-2</v>
      </c>
      <c r="I4124">
        <f t="shared" si="146"/>
        <v>1.2168000000000002E-2</v>
      </c>
      <c r="O4124">
        <f t="shared" si="147"/>
        <v>8.443195939086294E-2</v>
      </c>
    </row>
    <row r="4125" spans="2:15">
      <c r="B4125" s="13">
        <v>-8.2769999999999996E-3</v>
      </c>
      <c r="H4125" s="13">
        <v>9.9857000000000001E-2</v>
      </c>
      <c r="I4125">
        <f t="shared" si="146"/>
        <v>1.2143000000000004E-2</v>
      </c>
      <c r="O4125">
        <f t="shared" si="147"/>
        <v>8.4406959390862943E-2</v>
      </c>
    </row>
    <row r="4126" spans="2:15">
      <c r="B4126" s="13">
        <v>-8.2129999999999998E-3</v>
      </c>
      <c r="H4126" s="13">
        <v>9.9883E-2</v>
      </c>
      <c r="I4126">
        <f t="shared" si="146"/>
        <v>1.2117000000000006E-2</v>
      </c>
      <c r="O4126">
        <f t="shared" si="147"/>
        <v>8.4380959390862945E-2</v>
      </c>
    </row>
    <row r="4127" spans="2:15">
      <c r="B4127" s="13">
        <v>-8.1499999999999993E-3</v>
      </c>
      <c r="H4127" s="13">
        <v>9.9909999999999999E-2</v>
      </c>
      <c r="I4127">
        <f t="shared" si="146"/>
        <v>1.2090000000000007E-2</v>
      </c>
      <c r="O4127">
        <f t="shared" si="147"/>
        <v>8.4353959390862945E-2</v>
      </c>
    </row>
    <row r="4128" spans="2:15">
      <c r="B4128" s="13">
        <v>-8.0870000000000004E-3</v>
      </c>
      <c r="H4128" s="13">
        <v>9.9935999999999997E-2</v>
      </c>
      <c r="I4128">
        <f t="shared" si="146"/>
        <v>1.2064000000000009E-2</v>
      </c>
      <c r="O4128">
        <f t="shared" si="147"/>
        <v>8.4327959390862947E-2</v>
      </c>
    </row>
    <row r="4129" spans="2:15">
      <c r="B4129" s="13">
        <v>-8.0239999999999999E-3</v>
      </c>
      <c r="H4129" s="13">
        <v>9.9961999999999995E-2</v>
      </c>
      <c r="I4129">
        <f t="shared" si="146"/>
        <v>1.203800000000001E-2</v>
      </c>
      <c r="O4129">
        <f t="shared" si="147"/>
        <v>8.4301959390862949E-2</v>
      </c>
    </row>
    <row r="4130" spans="2:15">
      <c r="B4130" s="13">
        <v>-7.9620000000000003E-3</v>
      </c>
      <c r="H4130" s="13">
        <v>9.9987999999999994E-2</v>
      </c>
      <c r="I4130">
        <f t="shared" si="146"/>
        <v>1.2012000000000012E-2</v>
      </c>
      <c r="O4130">
        <f t="shared" si="147"/>
        <v>8.4275959390862951E-2</v>
      </c>
    </row>
    <row r="4131" spans="2:15">
      <c r="B4131" s="13">
        <v>-7.9000000000000008E-3</v>
      </c>
      <c r="H4131" s="13">
        <v>0.10001500000000001</v>
      </c>
      <c r="I4131">
        <f t="shared" si="146"/>
        <v>1.1984999999999999E-2</v>
      </c>
      <c r="O4131">
        <f t="shared" si="147"/>
        <v>8.4248959390862938E-2</v>
      </c>
    </row>
    <row r="4132" spans="2:15">
      <c r="B4132" s="13">
        <v>-7.8379999999999995E-3</v>
      </c>
      <c r="H4132" s="13">
        <v>0.100041</v>
      </c>
      <c r="I4132">
        <f t="shared" si="146"/>
        <v>1.1959000000000001E-2</v>
      </c>
      <c r="O4132">
        <f t="shared" si="147"/>
        <v>8.4222959390862939E-2</v>
      </c>
    </row>
    <row r="4133" spans="2:15">
      <c r="B4133" s="13">
        <v>-7.7770000000000001E-3</v>
      </c>
      <c r="H4133" s="13">
        <v>0.100068</v>
      </c>
      <c r="I4133">
        <f t="shared" si="146"/>
        <v>1.1932000000000002E-2</v>
      </c>
      <c r="O4133">
        <f t="shared" si="147"/>
        <v>8.419595939086294E-2</v>
      </c>
    </row>
    <row r="4134" spans="2:15">
      <c r="B4134" s="13">
        <v>-7.7149999999999996E-3</v>
      </c>
      <c r="H4134" s="13">
        <v>0.100094</v>
      </c>
      <c r="I4134">
        <f t="shared" si="146"/>
        <v>1.1906000000000003E-2</v>
      </c>
      <c r="O4134">
        <f t="shared" si="147"/>
        <v>8.4169959390862942E-2</v>
      </c>
    </row>
    <row r="4135" spans="2:15">
      <c r="B4135" s="13">
        <v>-7.6550000000000003E-3</v>
      </c>
      <c r="H4135" s="13">
        <v>0.10012</v>
      </c>
      <c r="I4135">
        <f t="shared" si="146"/>
        <v>1.1880000000000005E-2</v>
      </c>
      <c r="O4135">
        <f t="shared" si="147"/>
        <v>8.4143959390862944E-2</v>
      </c>
    </row>
    <row r="4136" spans="2:15">
      <c r="B4136" s="13">
        <v>-7.5940000000000001E-3</v>
      </c>
      <c r="H4136" s="13">
        <v>0.100146</v>
      </c>
      <c r="I4136">
        <f t="shared" si="146"/>
        <v>1.1854000000000007E-2</v>
      </c>
      <c r="O4136">
        <f t="shared" si="147"/>
        <v>8.4117959390862945E-2</v>
      </c>
    </row>
    <row r="4137" spans="2:15">
      <c r="B4137" s="13">
        <v>-7.5339999999999999E-3</v>
      </c>
      <c r="H4137" s="13">
        <v>0.100171</v>
      </c>
      <c r="I4137">
        <f t="shared" si="146"/>
        <v>1.182900000000001E-2</v>
      </c>
      <c r="O4137">
        <f t="shared" si="147"/>
        <v>8.4092959390862948E-2</v>
      </c>
    </row>
    <row r="4138" spans="2:15">
      <c r="B4138" s="13">
        <v>-7.4739999999999997E-3</v>
      </c>
      <c r="H4138" s="13">
        <v>0.10019699999999999</v>
      </c>
      <c r="I4138">
        <f t="shared" si="146"/>
        <v>1.1803000000000011E-2</v>
      </c>
      <c r="O4138">
        <f t="shared" si="147"/>
        <v>8.406695939086295E-2</v>
      </c>
    </row>
    <row r="4139" spans="2:15">
      <c r="B4139" s="13">
        <v>-7.4149999999999997E-3</v>
      </c>
      <c r="H4139" s="13">
        <v>0.10022200000000001</v>
      </c>
      <c r="I4139">
        <f t="shared" si="146"/>
        <v>1.1778E-2</v>
      </c>
      <c r="O4139">
        <f t="shared" si="147"/>
        <v>8.4041959390862939E-2</v>
      </c>
    </row>
    <row r="4140" spans="2:15">
      <c r="B4140" s="13">
        <v>-7.3550000000000004E-3</v>
      </c>
      <c r="H4140" s="13">
        <v>0.100247</v>
      </c>
      <c r="I4140">
        <f t="shared" si="146"/>
        <v>1.1753000000000003E-2</v>
      </c>
      <c r="O4140">
        <f t="shared" si="147"/>
        <v>8.4016959390862941E-2</v>
      </c>
    </row>
    <row r="4141" spans="2:15">
      <c r="B4141" s="13">
        <v>-7.2960000000000004E-3</v>
      </c>
      <c r="H4141" s="13">
        <v>0.100271</v>
      </c>
      <c r="I4141">
        <f t="shared" ref="I4141:I4204" si="148">$I$458-H4141+$I$457</f>
        <v>1.1729000000000007E-2</v>
      </c>
      <c r="O4141">
        <f t="shared" si="147"/>
        <v>8.3992959390862945E-2</v>
      </c>
    </row>
    <row r="4142" spans="2:15">
      <c r="B4142" s="13">
        <v>-7.2379999999999996E-3</v>
      </c>
      <c r="H4142" s="13">
        <v>0.100295</v>
      </c>
      <c r="I4142">
        <f t="shared" si="148"/>
        <v>1.1705000000000011E-2</v>
      </c>
      <c r="O4142">
        <f t="shared" ref="O4142:O4205" si="149">$O$458-H4142+$O$457</f>
        <v>8.3968959390862949E-2</v>
      </c>
    </row>
    <row r="4143" spans="2:15">
      <c r="B4143" s="13">
        <v>-7.1789999999999996E-3</v>
      </c>
      <c r="H4143" s="13">
        <v>0.100318</v>
      </c>
      <c r="I4143">
        <f t="shared" si="148"/>
        <v>1.1682000000000001E-2</v>
      </c>
      <c r="O4143">
        <f t="shared" si="149"/>
        <v>8.394595939086294E-2</v>
      </c>
    </row>
    <row r="4144" spans="2:15">
      <c r="B4144" s="13">
        <v>-7.1209999999999997E-3</v>
      </c>
      <c r="H4144" s="13">
        <v>0.100341</v>
      </c>
      <c r="I4144">
        <f t="shared" si="148"/>
        <v>1.1659000000000006E-2</v>
      </c>
      <c r="O4144">
        <f t="shared" si="149"/>
        <v>8.3922959390862945E-2</v>
      </c>
    </row>
    <row r="4145" spans="2:15">
      <c r="B4145" s="13">
        <v>-7.064E-3</v>
      </c>
      <c r="H4145" s="13">
        <v>0.10036299999999999</v>
      </c>
      <c r="I4145">
        <f t="shared" si="148"/>
        <v>1.1637000000000012E-2</v>
      </c>
      <c r="O4145">
        <f t="shared" si="149"/>
        <v>8.390095939086295E-2</v>
      </c>
    </row>
    <row r="4146" spans="2:15">
      <c r="B4146" s="13">
        <v>-7.0060000000000001E-3</v>
      </c>
      <c r="H4146" s="13">
        <v>0.100385</v>
      </c>
      <c r="I4146">
        <f t="shared" si="148"/>
        <v>1.1615000000000004E-2</v>
      </c>
      <c r="O4146">
        <f t="shared" si="149"/>
        <v>8.3878959390862942E-2</v>
      </c>
    </row>
    <row r="4147" spans="2:15">
      <c r="B4147" s="13">
        <v>-6.9490000000000003E-3</v>
      </c>
      <c r="H4147" s="13">
        <v>0.100406</v>
      </c>
      <c r="I4147">
        <f t="shared" si="148"/>
        <v>1.1594000000000011E-2</v>
      </c>
      <c r="O4147">
        <f t="shared" si="149"/>
        <v>8.3857959390862949E-2</v>
      </c>
    </row>
    <row r="4148" spans="2:15">
      <c r="B4148" s="13">
        <v>-6.8919999999999997E-3</v>
      </c>
      <c r="H4148" s="13">
        <v>0.100426</v>
      </c>
      <c r="I4148">
        <f t="shared" si="148"/>
        <v>1.1574000000000004E-2</v>
      </c>
      <c r="O4148">
        <f t="shared" si="149"/>
        <v>8.3837959390862943E-2</v>
      </c>
    </row>
    <row r="4149" spans="2:15">
      <c r="B4149" s="13">
        <v>-6.8360000000000001E-3</v>
      </c>
      <c r="H4149" s="13">
        <v>0.10044599999999999</v>
      </c>
      <c r="I4149">
        <f t="shared" si="148"/>
        <v>1.1554000000000012E-2</v>
      </c>
      <c r="O4149">
        <f t="shared" si="149"/>
        <v>8.3817959390862951E-2</v>
      </c>
    </row>
    <row r="4150" spans="2:15">
      <c r="B4150" s="13">
        <v>-6.7790000000000003E-3</v>
      </c>
      <c r="H4150" s="13">
        <v>0.100465</v>
      </c>
      <c r="I4150">
        <f t="shared" si="148"/>
        <v>1.1535000000000007E-2</v>
      </c>
      <c r="O4150">
        <f t="shared" si="149"/>
        <v>8.3798959390862945E-2</v>
      </c>
    </row>
    <row r="4151" spans="2:15">
      <c r="B4151" s="13">
        <v>-6.7229999999999998E-3</v>
      </c>
      <c r="H4151" s="13">
        <v>0.100483</v>
      </c>
      <c r="I4151">
        <f t="shared" si="148"/>
        <v>1.1517000000000003E-2</v>
      </c>
      <c r="O4151">
        <f t="shared" si="149"/>
        <v>8.3780959390862941E-2</v>
      </c>
    </row>
    <row r="4152" spans="2:15">
      <c r="B4152" s="13">
        <v>-6.6680000000000003E-3</v>
      </c>
      <c r="H4152" s="13">
        <v>0.10050000000000001</v>
      </c>
      <c r="I4152">
        <f t="shared" si="148"/>
        <v>1.15E-2</v>
      </c>
      <c r="O4152">
        <f t="shared" si="149"/>
        <v>8.3763959390862938E-2</v>
      </c>
    </row>
    <row r="4153" spans="2:15">
      <c r="B4153" s="13">
        <v>-6.6119999999999998E-3</v>
      </c>
      <c r="H4153" s="13">
        <v>0.100517</v>
      </c>
      <c r="I4153">
        <f t="shared" si="148"/>
        <v>1.1483000000000011E-2</v>
      </c>
      <c r="O4153">
        <f t="shared" si="149"/>
        <v>8.3746959390862949E-2</v>
      </c>
    </row>
    <row r="4154" spans="2:15">
      <c r="B4154" s="13">
        <v>-6.5570000000000003E-3</v>
      </c>
      <c r="H4154" s="13">
        <v>0.100532</v>
      </c>
      <c r="I4154">
        <f t="shared" si="148"/>
        <v>1.1468000000000009E-2</v>
      </c>
      <c r="O4154">
        <f t="shared" si="149"/>
        <v>8.3731959390862948E-2</v>
      </c>
    </row>
    <row r="4155" spans="2:15">
      <c r="B4155" s="13">
        <v>-6.502E-3</v>
      </c>
      <c r="H4155" s="13">
        <v>0.100547</v>
      </c>
      <c r="I4155">
        <f t="shared" si="148"/>
        <v>1.1453000000000008E-2</v>
      </c>
      <c r="O4155">
        <f t="shared" si="149"/>
        <v>8.3716959390862947E-2</v>
      </c>
    </row>
    <row r="4156" spans="2:15">
      <c r="B4156" s="13">
        <v>-6.4469999999999996E-3</v>
      </c>
      <c r="H4156" s="13">
        <v>0.100561</v>
      </c>
      <c r="I4156">
        <f t="shared" si="148"/>
        <v>1.1439000000000008E-2</v>
      </c>
      <c r="O4156">
        <f t="shared" si="149"/>
        <v>8.3702959390862947E-2</v>
      </c>
    </row>
    <row r="4157" spans="2:15">
      <c r="B4157" s="13">
        <v>-6.3930000000000002E-3</v>
      </c>
      <c r="H4157" s="13">
        <v>0.100574</v>
      </c>
      <c r="I4157">
        <f t="shared" si="148"/>
        <v>1.1426000000000009E-2</v>
      </c>
      <c r="O4157">
        <f t="shared" si="149"/>
        <v>8.3689959390862947E-2</v>
      </c>
    </row>
    <row r="4158" spans="2:15">
      <c r="B4158" s="13">
        <v>-6.339E-3</v>
      </c>
      <c r="H4158" s="13">
        <v>0.10058599999999999</v>
      </c>
      <c r="I4158">
        <f t="shared" si="148"/>
        <v>1.1414000000000011E-2</v>
      </c>
      <c r="O4158">
        <f t="shared" si="149"/>
        <v>8.3677959390862949E-2</v>
      </c>
    </row>
    <row r="4159" spans="2:15">
      <c r="B4159" s="13">
        <v>-6.2849999999999998E-3</v>
      </c>
      <c r="H4159" s="13">
        <v>0.10059700000000001</v>
      </c>
      <c r="I4159">
        <f t="shared" si="148"/>
        <v>1.1403E-2</v>
      </c>
      <c r="O4159">
        <f t="shared" si="149"/>
        <v>8.3666959390862938E-2</v>
      </c>
    </row>
    <row r="4160" spans="2:15">
      <c r="B4160" s="13">
        <v>-6.2319999999999997E-3</v>
      </c>
      <c r="H4160" s="13">
        <v>0.100607</v>
      </c>
      <c r="I4160">
        <f t="shared" si="148"/>
        <v>1.1393000000000004E-2</v>
      </c>
      <c r="O4160">
        <f t="shared" si="149"/>
        <v>8.3656959390862942E-2</v>
      </c>
    </row>
    <row r="4161" spans="2:15">
      <c r="B4161" s="13">
        <v>-6.1789999999999996E-3</v>
      </c>
      <c r="H4161" s="13">
        <v>0.100616</v>
      </c>
      <c r="I4161">
        <f t="shared" si="148"/>
        <v>1.1384000000000009E-2</v>
      </c>
      <c r="O4161">
        <f t="shared" si="149"/>
        <v>8.3647959390862947E-2</v>
      </c>
    </row>
    <row r="4162" spans="2:15">
      <c r="B4162" s="13">
        <v>-6.1260000000000004E-3</v>
      </c>
      <c r="H4162" s="13">
        <v>0.10062400000000001</v>
      </c>
      <c r="I4162">
        <f t="shared" si="148"/>
        <v>1.1376000000000001E-2</v>
      </c>
      <c r="O4162">
        <f t="shared" si="149"/>
        <v>8.3639959390862939E-2</v>
      </c>
    </row>
    <row r="4163" spans="2:15">
      <c r="B4163" s="13">
        <v>-6.0730000000000003E-3</v>
      </c>
      <c r="H4163" s="13">
        <v>0.100631</v>
      </c>
      <c r="I4163">
        <f t="shared" si="148"/>
        <v>1.1369000000000008E-2</v>
      </c>
      <c r="O4163">
        <f t="shared" si="149"/>
        <v>8.3632959390862946E-2</v>
      </c>
    </row>
    <row r="4164" spans="2:15">
      <c r="B4164" s="13">
        <v>-6.0210000000000003E-3</v>
      </c>
      <c r="H4164" s="13">
        <v>0.100637</v>
      </c>
      <c r="I4164">
        <f t="shared" si="148"/>
        <v>1.1363000000000002E-2</v>
      </c>
      <c r="O4164">
        <f t="shared" si="149"/>
        <v>8.362695939086294E-2</v>
      </c>
    </row>
    <row r="4165" spans="2:15">
      <c r="B4165" s="13">
        <v>-5.9680000000000002E-3</v>
      </c>
      <c r="H4165" s="13">
        <v>0.100642</v>
      </c>
      <c r="I4165">
        <f t="shared" si="148"/>
        <v>1.135800000000001E-2</v>
      </c>
      <c r="O4165">
        <f t="shared" si="149"/>
        <v>8.3621959390862949E-2</v>
      </c>
    </row>
    <row r="4166" spans="2:15">
      <c r="B4166" s="13">
        <v>-5.9160000000000003E-3</v>
      </c>
      <c r="H4166" s="13">
        <v>0.100646</v>
      </c>
      <c r="I4166">
        <f t="shared" si="148"/>
        <v>1.1354000000000006E-2</v>
      </c>
      <c r="O4166">
        <f t="shared" si="149"/>
        <v>8.3617959390862945E-2</v>
      </c>
    </row>
    <row r="4167" spans="2:15">
      <c r="B4167" s="13">
        <v>-5.8650000000000004E-3</v>
      </c>
      <c r="H4167" s="13">
        <v>0.100648</v>
      </c>
      <c r="I4167">
        <f t="shared" si="148"/>
        <v>1.1352000000000004E-2</v>
      </c>
      <c r="O4167">
        <f t="shared" si="149"/>
        <v>8.3615959390862943E-2</v>
      </c>
    </row>
    <row r="4168" spans="2:15">
      <c r="B4168" s="13">
        <v>-5.8129999999999996E-3</v>
      </c>
      <c r="H4168" s="13">
        <v>0.10065</v>
      </c>
      <c r="I4168">
        <f t="shared" si="148"/>
        <v>1.1350000000000002E-2</v>
      </c>
      <c r="O4168">
        <f t="shared" si="149"/>
        <v>8.3613959390862941E-2</v>
      </c>
    </row>
    <row r="4169" spans="2:15">
      <c r="B4169" s="13">
        <v>-5.7619999999999998E-3</v>
      </c>
      <c r="H4169" s="13">
        <v>0.10065</v>
      </c>
      <c r="I4169">
        <f t="shared" si="148"/>
        <v>1.1350000000000002E-2</v>
      </c>
      <c r="O4169">
        <f t="shared" si="149"/>
        <v>8.3613959390862941E-2</v>
      </c>
    </row>
    <row r="4170" spans="2:15">
      <c r="B4170" s="13">
        <v>-5.7109999999999999E-3</v>
      </c>
      <c r="H4170" s="13">
        <v>0.10065</v>
      </c>
      <c r="I4170">
        <f t="shared" si="148"/>
        <v>1.1350000000000002E-2</v>
      </c>
      <c r="O4170">
        <f t="shared" si="149"/>
        <v>8.3613959390862941E-2</v>
      </c>
    </row>
    <row r="4171" spans="2:15">
      <c r="B4171" s="13">
        <v>-5.6610000000000002E-3</v>
      </c>
      <c r="H4171" s="13">
        <v>0.100648</v>
      </c>
      <c r="I4171">
        <f t="shared" si="148"/>
        <v>1.1352000000000004E-2</v>
      </c>
      <c r="O4171">
        <f t="shared" si="149"/>
        <v>8.3615959390862943E-2</v>
      </c>
    </row>
    <row r="4172" spans="2:15">
      <c r="B4172" s="13">
        <v>-5.6100000000000004E-3</v>
      </c>
      <c r="H4172" s="13">
        <v>0.100645</v>
      </c>
      <c r="I4172">
        <f t="shared" si="148"/>
        <v>1.1355000000000007E-2</v>
      </c>
      <c r="O4172">
        <f t="shared" si="149"/>
        <v>8.3618959390862946E-2</v>
      </c>
    </row>
    <row r="4173" spans="2:15">
      <c r="B4173" s="13">
        <v>-5.5599999999999998E-3</v>
      </c>
      <c r="H4173" s="13">
        <v>0.100642</v>
      </c>
      <c r="I4173">
        <f t="shared" si="148"/>
        <v>1.135800000000001E-2</v>
      </c>
      <c r="O4173">
        <f t="shared" si="149"/>
        <v>8.3621959390862949E-2</v>
      </c>
    </row>
    <row r="4174" spans="2:15">
      <c r="B4174" s="13">
        <v>-5.5100000000000001E-3</v>
      </c>
      <c r="H4174" s="13">
        <v>0.100637</v>
      </c>
      <c r="I4174">
        <f t="shared" si="148"/>
        <v>1.1363000000000002E-2</v>
      </c>
      <c r="O4174">
        <f t="shared" si="149"/>
        <v>8.362695939086294E-2</v>
      </c>
    </row>
    <row r="4175" spans="2:15">
      <c r="B4175" s="13">
        <v>-5.4609999999999997E-3</v>
      </c>
      <c r="H4175" s="13">
        <v>0.100631</v>
      </c>
      <c r="I4175">
        <f t="shared" si="148"/>
        <v>1.1369000000000008E-2</v>
      </c>
      <c r="O4175">
        <f t="shared" si="149"/>
        <v>8.3632959390862946E-2</v>
      </c>
    </row>
    <row r="4176" spans="2:15">
      <c r="B4176" s="13">
        <v>-5.411E-3</v>
      </c>
      <c r="H4176" s="13">
        <v>0.10062400000000001</v>
      </c>
      <c r="I4176">
        <f t="shared" si="148"/>
        <v>1.1376000000000001E-2</v>
      </c>
      <c r="O4176">
        <f t="shared" si="149"/>
        <v>8.3639959390862939E-2</v>
      </c>
    </row>
    <row r="4177" spans="2:15">
      <c r="B4177" s="13">
        <v>-5.3619999999999996E-3</v>
      </c>
      <c r="H4177" s="13">
        <v>0.100616</v>
      </c>
      <c r="I4177">
        <f t="shared" si="148"/>
        <v>1.1384000000000009E-2</v>
      </c>
      <c r="O4177">
        <f t="shared" si="149"/>
        <v>8.3647959390862947E-2</v>
      </c>
    </row>
    <row r="4178" spans="2:15">
      <c r="B4178" s="13">
        <v>-5.313E-3</v>
      </c>
      <c r="H4178" s="13">
        <v>0.100607</v>
      </c>
      <c r="I4178">
        <f t="shared" si="148"/>
        <v>1.1393000000000004E-2</v>
      </c>
      <c r="O4178">
        <f t="shared" si="149"/>
        <v>8.3656959390862942E-2</v>
      </c>
    </row>
    <row r="4179" spans="2:15">
      <c r="B4179" s="13">
        <v>-5.2639999999999996E-3</v>
      </c>
      <c r="H4179" s="13">
        <v>0.100596</v>
      </c>
      <c r="I4179">
        <f t="shared" si="148"/>
        <v>1.1404000000000001E-2</v>
      </c>
      <c r="O4179">
        <f t="shared" si="149"/>
        <v>8.3667959390862939E-2</v>
      </c>
    </row>
    <row r="4180" spans="2:15">
      <c r="B4180" s="13">
        <v>-5.2160000000000002E-3</v>
      </c>
      <c r="H4180" s="13">
        <v>0.10058499999999999</v>
      </c>
      <c r="I4180">
        <f t="shared" si="148"/>
        <v>1.1415000000000012E-2</v>
      </c>
      <c r="O4180">
        <f t="shared" si="149"/>
        <v>8.367895939086295E-2</v>
      </c>
    </row>
    <row r="4181" spans="2:15">
      <c r="B4181" s="13">
        <v>-5.1679999999999999E-3</v>
      </c>
      <c r="H4181" s="13">
        <v>0.100573</v>
      </c>
      <c r="I4181">
        <f t="shared" si="148"/>
        <v>1.142700000000001E-2</v>
      </c>
      <c r="O4181">
        <f t="shared" si="149"/>
        <v>8.3690959390862948E-2</v>
      </c>
    </row>
    <row r="4182" spans="2:15">
      <c r="B4182" s="13">
        <v>-5.1200000000000004E-3</v>
      </c>
      <c r="H4182" s="13">
        <v>0.10056</v>
      </c>
      <c r="I4182">
        <f t="shared" si="148"/>
        <v>1.1440000000000009E-2</v>
      </c>
      <c r="O4182">
        <f t="shared" si="149"/>
        <v>8.3703959390862948E-2</v>
      </c>
    </row>
    <row r="4183" spans="2:15">
      <c r="B4183" s="13">
        <v>-5.0720000000000001E-3</v>
      </c>
      <c r="H4183" s="13">
        <v>0.100546</v>
      </c>
      <c r="I4183">
        <f t="shared" si="148"/>
        <v>1.1454000000000009E-2</v>
      </c>
      <c r="O4183">
        <f t="shared" si="149"/>
        <v>8.3717959390862948E-2</v>
      </c>
    </row>
    <row r="4184" spans="2:15">
      <c r="B4184" s="13">
        <v>-5.0239999999999998E-3</v>
      </c>
      <c r="H4184" s="13">
        <v>0.100531</v>
      </c>
      <c r="I4184">
        <f t="shared" si="148"/>
        <v>1.146900000000001E-2</v>
      </c>
      <c r="O4184">
        <f t="shared" si="149"/>
        <v>8.3732959390862949E-2</v>
      </c>
    </row>
    <row r="4185" spans="2:15">
      <c r="B4185" s="13">
        <v>-4.9769999999999997E-3</v>
      </c>
      <c r="H4185" s="13">
        <v>0.10051499999999999</v>
      </c>
      <c r="I4185">
        <f t="shared" si="148"/>
        <v>1.1485000000000013E-2</v>
      </c>
      <c r="O4185">
        <f t="shared" si="149"/>
        <v>8.3748959390862951E-2</v>
      </c>
    </row>
    <row r="4186" spans="2:15">
      <c r="B4186" s="13">
        <v>-4.9300000000000004E-3</v>
      </c>
      <c r="H4186" s="13">
        <v>0.100499</v>
      </c>
      <c r="I4186">
        <f t="shared" si="148"/>
        <v>1.1501000000000001E-2</v>
      </c>
      <c r="O4186">
        <f t="shared" si="149"/>
        <v>8.3764959390862939E-2</v>
      </c>
    </row>
    <row r="4187" spans="2:15">
      <c r="B4187" s="13">
        <v>-4.8830000000000002E-3</v>
      </c>
      <c r="H4187" s="13">
        <v>0.100481</v>
      </c>
      <c r="I4187">
        <f t="shared" si="148"/>
        <v>1.1519000000000005E-2</v>
      </c>
      <c r="O4187">
        <f t="shared" si="149"/>
        <v>8.3782959390862943E-2</v>
      </c>
    </row>
    <row r="4188" spans="2:15">
      <c r="B4188" s="13">
        <v>-4.836E-3</v>
      </c>
      <c r="H4188" s="13">
        <v>0.100463</v>
      </c>
      <c r="I4188">
        <f t="shared" si="148"/>
        <v>1.1537000000000009E-2</v>
      </c>
      <c r="O4188">
        <f t="shared" si="149"/>
        <v>8.3800959390862947E-2</v>
      </c>
    </row>
    <row r="4189" spans="2:15">
      <c r="B4189" s="13">
        <v>-4.79E-3</v>
      </c>
      <c r="H4189" s="13">
        <v>0.10044400000000001</v>
      </c>
      <c r="I4189">
        <f t="shared" si="148"/>
        <v>1.1556E-2</v>
      </c>
      <c r="O4189">
        <f t="shared" si="149"/>
        <v>8.3819959390862939E-2</v>
      </c>
    </row>
    <row r="4190" spans="2:15">
      <c r="B4190" s="13">
        <v>-4.744E-3</v>
      </c>
      <c r="H4190" s="13">
        <v>0.100424</v>
      </c>
      <c r="I4190">
        <f t="shared" si="148"/>
        <v>1.1576000000000006E-2</v>
      </c>
      <c r="O4190">
        <f t="shared" si="149"/>
        <v>8.3839959390862945E-2</v>
      </c>
    </row>
    <row r="4191" spans="2:15">
      <c r="B4191" s="13">
        <v>-4.6979999999999999E-3</v>
      </c>
      <c r="H4191" s="13">
        <v>0.10040300000000001</v>
      </c>
      <c r="I4191">
        <f t="shared" si="148"/>
        <v>1.1597E-2</v>
      </c>
      <c r="O4191">
        <f t="shared" si="149"/>
        <v>8.3860959390862938E-2</v>
      </c>
    </row>
    <row r="4192" spans="2:15">
      <c r="B4192" s="13">
        <v>-4.6519999999999999E-3</v>
      </c>
      <c r="H4192" s="13">
        <v>0.100382</v>
      </c>
      <c r="I4192">
        <f t="shared" si="148"/>
        <v>1.1618000000000007E-2</v>
      </c>
      <c r="O4192">
        <f t="shared" si="149"/>
        <v>8.3881959390862945E-2</v>
      </c>
    </row>
    <row r="4193" spans="2:15">
      <c r="B4193" s="13">
        <v>-4.6059999999999999E-3</v>
      </c>
      <c r="H4193" s="13">
        <v>0.10036</v>
      </c>
      <c r="I4193">
        <f t="shared" si="148"/>
        <v>1.1640000000000001E-2</v>
      </c>
      <c r="O4193">
        <f t="shared" si="149"/>
        <v>8.3903959390862939E-2</v>
      </c>
    </row>
    <row r="4194" spans="2:15">
      <c r="B4194" s="13">
        <v>-4.561E-3</v>
      </c>
      <c r="H4194" s="13">
        <v>0.100337</v>
      </c>
      <c r="I4194">
        <f t="shared" si="148"/>
        <v>1.166300000000001E-2</v>
      </c>
      <c r="O4194">
        <f t="shared" si="149"/>
        <v>8.3926959390862949E-2</v>
      </c>
    </row>
    <row r="4195" spans="2:15">
      <c r="B4195" s="13">
        <v>-4.5149999999999999E-3</v>
      </c>
      <c r="H4195" s="13">
        <v>0.100314</v>
      </c>
      <c r="I4195">
        <f t="shared" si="148"/>
        <v>1.1686000000000005E-2</v>
      </c>
      <c r="O4195">
        <f t="shared" si="149"/>
        <v>8.3949959390862944E-2</v>
      </c>
    </row>
    <row r="4196" spans="2:15">
      <c r="B4196" s="13">
        <v>-4.47E-3</v>
      </c>
      <c r="H4196" s="13">
        <v>0.10029100000000001</v>
      </c>
      <c r="I4196">
        <f t="shared" si="148"/>
        <v>1.1709000000000001E-2</v>
      </c>
      <c r="O4196">
        <f t="shared" si="149"/>
        <v>8.3972959390862939E-2</v>
      </c>
    </row>
    <row r="4197" spans="2:15">
      <c r="B4197" s="13">
        <v>-4.4260000000000002E-3</v>
      </c>
      <c r="H4197" s="13">
        <v>0.10026599999999999</v>
      </c>
      <c r="I4197">
        <f t="shared" si="148"/>
        <v>1.1734000000000012E-2</v>
      </c>
      <c r="O4197">
        <f t="shared" si="149"/>
        <v>8.399795939086295E-2</v>
      </c>
    </row>
    <row r="4198" spans="2:15">
      <c r="B4198" s="13">
        <v>-4.3810000000000003E-3</v>
      </c>
      <c r="H4198" s="13">
        <v>0.100242</v>
      </c>
      <c r="I4198">
        <f t="shared" si="148"/>
        <v>1.1758000000000008E-2</v>
      </c>
      <c r="O4198">
        <f t="shared" si="149"/>
        <v>8.4021959390862946E-2</v>
      </c>
    </row>
    <row r="4199" spans="2:15">
      <c r="B4199" s="13">
        <v>-4.3359999999999996E-3</v>
      </c>
      <c r="H4199" s="13">
        <v>0.100217</v>
      </c>
      <c r="I4199">
        <f t="shared" si="148"/>
        <v>1.1783000000000005E-2</v>
      </c>
      <c r="O4199">
        <f t="shared" si="149"/>
        <v>8.4046959390862944E-2</v>
      </c>
    </row>
    <row r="4200" spans="2:15">
      <c r="B4200" s="13">
        <v>-4.2919999999999998E-3</v>
      </c>
      <c r="H4200" s="13">
        <v>0.100192</v>
      </c>
      <c r="I4200">
        <f t="shared" si="148"/>
        <v>1.1808000000000003E-2</v>
      </c>
      <c r="O4200">
        <f t="shared" si="149"/>
        <v>8.4071959390862941E-2</v>
      </c>
    </row>
    <row r="4201" spans="2:15">
      <c r="B4201" s="13">
        <v>-4.248E-3</v>
      </c>
      <c r="H4201" s="13">
        <v>0.10016600000000001</v>
      </c>
      <c r="I4201">
        <f t="shared" si="148"/>
        <v>1.1834000000000001E-2</v>
      </c>
      <c r="O4201">
        <f t="shared" si="149"/>
        <v>8.4097959390862939E-2</v>
      </c>
    </row>
    <row r="4202" spans="2:15">
      <c r="B4202" s="13">
        <v>-4.2040000000000003E-3</v>
      </c>
      <c r="H4202" s="13">
        <v>0.10014000000000001</v>
      </c>
      <c r="I4202">
        <f t="shared" si="148"/>
        <v>1.1859999999999999E-2</v>
      </c>
      <c r="O4202">
        <f t="shared" si="149"/>
        <v>8.4123959390862937E-2</v>
      </c>
    </row>
    <row r="4203" spans="2:15">
      <c r="B4203" s="13">
        <v>-4.1609999999999998E-3</v>
      </c>
      <c r="H4203" s="13">
        <v>0.10011399999999999</v>
      </c>
      <c r="I4203">
        <f t="shared" si="148"/>
        <v>1.1886000000000011E-2</v>
      </c>
      <c r="O4203">
        <f t="shared" si="149"/>
        <v>8.414995939086295E-2</v>
      </c>
    </row>
    <row r="4204" spans="2:15">
      <c r="B4204" s="13">
        <v>-4.117E-3</v>
      </c>
      <c r="H4204" s="13">
        <v>0.100087</v>
      </c>
      <c r="I4204">
        <f t="shared" si="148"/>
        <v>1.191300000000001E-2</v>
      </c>
      <c r="O4204">
        <f t="shared" si="149"/>
        <v>8.4176959390862949E-2</v>
      </c>
    </row>
    <row r="4205" spans="2:15">
      <c r="B4205" s="13">
        <v>-4.0740000000000004E-3</v>
      </c>
      <c r="H4205" s="13">
        <v>0.100061</v>
      </c>
      <c r="I4205">
        <f t="shared" ref="I4205:I4268" si="150">$I$458-H4205+$I$457</f>
        <v>1.1939000000000009E-2</v>
      </c>
      <c r="O4205">
        <f t="shared" si="149"/>
        <v>8.4202959390862947E-2</v>
      </c>
    </row>
    <row r="4206" spans="2:15">
      <c r="B4206" s="13">
        <v>-4.0309999999999999E-3</v>
      </c>
      <c r="H4206" s="13">
        <v>0.100034</v>
      </c>
      <c r="I4206">
        <f t="shared" si="150"/>
        <v>1.1966000000000008E-2</v>
      </c>
      <c r="O4206">
        <f t="shared" ref="O4206:O4269" si="151">$O$458-H4206+$O$457</f>
        <v>8.4229959390862946E-2</v>
      </c>
    </row>
    <row r="4207" spans="2:15">
      <c r="B4207" s="13">
        <v>-3.9880000000000002E-3</v>
      </c>
      <c r="H4207" s="13">
        <v>0.100007</v>
      </c>
      <c r="I4207">
        <f t="shared" si="150"/>
        <v>1.1993000000000007E-2</v>
      </c>
      <c r="O4207">
        <f t="shared" si="151"/>
        <v>8.4256959390862946E-2</v>
      </c>
    </row>
    <row r="4208" spans="2:15">
      <c r="B4208" s="13">
        <v>-3.9449999999999997E-3</v>
      </c>
      <c r="H4208" s="13">
        <v>9.9981E-2</v>
      </c>
      <c r="I4208">
        <f t="shared" si="150"/>
        <v>1.2019000000000005E-2</v>
      </c>
      <c r="O4208">
        <f t="shared" si="151"/>
        <v>8.4282959390862944E-2</v>
      </c>
    </row>
    <row r="4209" spans="2:15">
      <c r="B4209" s="13">
        <v>-3.9020000000000001E-3</v>
      </c>
      <c r="H4209" s="13">
        <v>9.9954000000000001E-2</v>
      </c>
      <c r="I4209">
        <f t="shared" si="150"/>
        <v>1.2046000000000005E-2</v>
      </c>
      <c r="O4209">
        <f t="shared" si="151"/>
        <v>8.4309959390862943E-2</v>
      </c>
    </row>
    <row r="4210" spans="2:15">
      <c r="B4210" s="13">
        <v>-3.8600000000000001E-3</v>
      </c>
      <c r="H4210" s="13">
        <v>9.9927000000000002E-2</v>
      </c>
      <c r="I4210">
        <f t="shared" si="150"/>
        <v>1.2073000000000004E-2</v>
      </c>
      <c r="O4210">
        <f t="shared" si="151"/>
        <v>8.4336959390862942E-2</v>
      </c>
    </row>
    <row r="4211" spans="2:15">
      <c r="B4211" s="13">
        <v>-3.8180000000000002E-3</v>
      </c>
      <c r="H4211" s="13">
        <v>9.9901000000000004E-2</v>
      </c>
      <c r="I4211">
        <f t="shared" si="150"/>
        <v>1.2099000000000002E-2</v>
      </c>
      <c r="O4211">
        <f t="shared" si="151"/>
        <v>8.436295939086294E-2</v>
      </c>
    </row>
    <row r="4212" spans="2:15">
      <c r="B4212" s="13">
        <v>-3.7759999999999998E-3</v>
      </c>
      <c r="H4212" s="13">
        <v>9.9875000000000005E-2</v>
      </c>
      <c r="I4212">
        <f t="shared" si="150"/>
        <v>1.2125E-2</v>
      </c>
      <c r="O4212">
        <f t="shared" si="151"/>
        <v>8.4388959390862939E-2</v>
      </c>
    </row>
    <row r="4213" spans="2:15">
      <c r="B4213" s="13">
        <v>-3.7339999999999999E-3</v>
      </c>
      <c r="H4213" s="13">
        <v>9.9848000000000006E-2</v>
      </c>
      <c r="I4213">
        <f t="shared" si="150"/>
        <v>1.2152E-2</v>
      </c>
      <c r="O4213">
        <f t="shared" si="151"/>
        <v>8.4415959390862938E-2</v>
      </c>
    </row>
    <row r="4214" spans="2:15">
      <c r="B4214" s="13">
        <v>-3.692E-3</v>
      </c>
      <c r="H4214" s="13">
        <v>9.9822999999999995E-2</v>
      </c>
      <c r="I4214">
        <f t="shared" si="150"/>
        <v>1.2177000000000011E-2</v>
      </c>
      <c r="O4214">
        <f t="shared" si="151"/>
        <v>8.4440959390862949E-2</v>
      </c>
    </row>
    <row r="4215" spans="2:15">
      <c r="B4215" s="13">
        <v>-3.65E-3</v>
      </c>
      <c r="H4215" s="13">
        <v>9.9796999999999997E-2</v>
      </c>
      <c r="I4215">
        <f t="shared" si="150"/>
        <v>1.2203000000000009E-2</v>
      </c>
      <c r="O4215">
        <f t="shared" si="151"/>
        <v>8.4466959390862947E-2</v>
      </c>
    </row>
    <row r="4216" spans="2:15">
      <c r="B4216" s="13">
        <v>-3.6089999999999998E-3</v>
      </c>
      <c r="H4216" s="13">
        <v>9.9772E-2</v>
      </c>
      <c r="I4216">
        <f t="shared" si="150"/>
        <v>1.2228000000000006E-2</v>
      </c>
      <c r="O4216">
        <f t="shared" si="151"/>
        <v>8.4491959390862945E-2</v>
      </c>
    </row>
    <row r="4217" spans="2:15">
      <c r="B4217" s="13">
        <v>-3.568E-3</v>
      </c>
      <c r="H4217" s="13">
        <v>9.9747000000000002E-2</v>
      </c>
      <c r="I4217">
        <f t="shared" si="150"/>
        <v>1.2253000000000003E-2</v>
      </c>
      <c r="O4217">
        <f t="shared" si="151"/>
        <v>8.4516959390862942E-2</v>
      </c>
    </row>
    <row r="4218" spans="2:15">
      <c r="B4218" s="13">
        <v>-3.5270000000000002E-3</v>
      </c>
      <c r="H4218" s="13">
        <v>9.9723000000000006E-2</v>
      </c>
      <c r="I4218">
        <f t="shared" si="150"/>
        <v>1.2277E-2</v>
      </c>
      <c r="O4218">
        <f t="shared" si="151"/>
        <v>8.4540959390862938E-2</v>
      </c>
    </row>
    <row r="4219" spans="2:15">
      <c r="B4219" s="13">
        <v>-3.4859999999999999E-3</v>
      </c>
      <c r="H4219" s="13">
        <v>9.9698999999999996E-2</v>
      </c>
      <c r="I4219">
        <f t="shared" si="150"/>
        <v>1.230100000000001E-2</v>
      </c>
      <c r="O4219">
        <f t="shared" si="151"/>
        <v>8.4564959390862948E-2</v>
      </c>
    </row>
    <row r="4220" spans="2:15">
      <c r="B4220" s="13">
        <v>-3.4450000000000001E-3</v>
      </c>
      <c r="H4220" s="13">
        <v>9.9675E-2</v>
      </c>
      <c r="I4220">
        <f t="shared" si="150"/>
        <v>1.2325000000000006E-2</v>
      </c>
      <c r="O4220">
        <f t="shared" si="151"/>
        <v>8.4588959390862944E-2</v>
      </c>
    </row>
    <row r="4221" spans="2:15">
      <c r="B4221" s="13">
        <v>-3.4039999999999999E-3</v>
      </c>
      <c r="H4221" s="13">
        <v>9.9653000000000005E-2</v>
      </c>
      <c r="I4221">
        <f t="shared" si="150"/>
        <v>1.2347E-2</v>
      </c>
      <c r="O4221">
        <f t="shared" si="151"/>
        <v>8.4610959390862939E-2</v>
      </c>
    </row>
    <row r="4222" spans="2:15">
      <c r="B4222" s="13">
        <v>-3.3639999999999998E-3</v>
      </c>
      <c r="H4222" s="13">
        <v>9.9629999999999996E-2</v>
      </c>
      <c r="I4222">
        <f t="shared" si="150"/>
        <v>1.2370000000000009E-2</v>
      </c>
      <c r="O4222">
        <f t="shared" si="151"/>
        <v>8.4633959390862948E-2</v>
      </c>
    </row>
    <row r="4223" spans="2:15">
      <c r="B4223" s="13">
        <v>-3.3240000000000001E-3</v>
      </c>
      <c r="H4223" s="13">
        <v>9.9609000000000003E-2</v>
      </c>
      <c r="I4223">
        <f t="shared" si="150"/>
        <v>1.2391000000000003E-2</v>
      </c>
      <c r="O4223">
        <f t="shared" si="151"/>
        <v>8.4654959390862941E-2</v>
      </c>
    </row>
    <row r="4224" spans="2:15">
      <c r="B4224" s="13">
        <v>-3.2829999999999999E-3</v>
      </c>
      <c r="H4224" s="13">
        <v>9.9587999999999996E-2</v>
      </c>
      <c r="I4224">
        <f t="shared" si="150"/>
        <v>1.241200000000001E-2</v>
      </c>
      <c r="O4224">
        <f t="shared" si="151"/>
        <v>8.4675959390862948E-2</v>
      </c>
    </row>
    <row r="4225" spans="2:15">
      <c r="B4225" s="13">
        <v>-3.2429999999999998E-3</v>
      </c>
      <c r="H4225" s="13">
        <v>9.9568000000000004E-2</v>
      </c>
      <c r="I4225">
        <f t="shared" si="150"/>
        <v>1.2432000000000002E-2</v>
      </c>
      <c r="O4225">
        <f t="shared" si="151"/>
        <v>8.469595939086294E-2</v>
      </c>
    </row>
    <row r="4226" spans="2:15">
      <c r="B4226" s="13">
        <v>-3.2030000000000001E-3</v>
      </c>
      <c r="H4226" s="13">
        <v>9.9547999999999998E-2</v>
      </c>
      <c r="I4226">
        <f t="shared" si="150"/>
        <v>1.2452000000000008E-2</v>
      </c>
      <c r="O4226">
        <f t="shared" si="151"/>
        <v>8.4715959390862947E-2</v>
      </c>
    </row>
    <row r="4227" spans="2:15">
      <c r="B4227" s="13">
        <v>-3.1640000000000001E-3</v>
      </c>
      <c r="H4227" s="13">
        <v>9.9529000000000006E-2</v>
      </c>
      <c r="I4227">
        <f t="shared" si="150"/>
        <v>1.2470999999999999E-2</v>
      </c>
      <c r="O4227">
        <f t="shared" si="151"/>
        <v>8.4734959390862938E-2</v>
      </c>
    </row>
    <row r="4228" spans="2:15">
      <c r="B4228" s="13">
        <v>-3.124E-3</v>
      </c>
      <c r="H4228" s="13">
        <v>9.9511000000000002E-2</v>
      </c>
      <c r="I4228">
        <f t="shared" si="150"/>
        <v>1.2489000000000004E-2</v>
      </c>
      <c r="O4228">
        <f t="shared" si="151"/>
        <v>8.4752959390862942E-2</v>
      </c>
    </row>
    <row r="4229" spans="2:15">
      <c r="B4229" s="13">
        <v>-3.0850000000000001E-3</v>
      </c>
      <c r="H4229" s="13">
        <v>9.9493999999999999E-2</v>
      </c>
      <c r="I4229">
        <f t="shared" si="150"/>
        <v>1.2506000000000007E-2</v>
      </c>
      <c r="O4229">
        <f t="shared" si="151"/>
        <v>8.4769959390862945E-2</v>
      </c>
    </row>
    <row r="4230" spans="2:15">
      <c r="B4230" s="13">
        <v>-3.045E-3</v>
      </c>
      <c r="H4230" s="13">
        <v>9.9477999999999997E-2</v>
      </c>
      <c r="I4230">
        <f t="shared" si="150"/>
        <v>1.2522000000000009E-2</v>
      </c>
      <c r="O4230">
        <f t="shared" si="151"/>
        <v>8.4785959390862947E-2</v>
      </c>
    </row>
    <row r="4231" spans="2:15">
      <c r="B4231" s="13">
        <v>-3.006E-3</v>
      </c>
      <c r="H4231" s="13">
        <v>9.9462999999999996E-2</v>
      </c>
      <c r="I4231">
        <f t="shared" si="150"/>
        <v>1.253700000000001E-2</v>
      </c>
      <c r="O4231">
        <f t="shared" si="151"/>
        <v>8.4800959390862948E-2</v>
      </c>
    </row>
    <row r="4232" spans="2:15">
      <c r="B4232" s="13">
        <v>-2.967E-3</v>
      </c>
      <c r="H4232" s="13">
        <v>9.9447999999999995E-2</v>
      </c>
      <c r="I4232">
        <f t="shared" si="150"/>
        <v>1.2552000000000011E-2</v>
      </c>
      <c r="O4232">
        <f t="shared" si="151"/>
        <v>8.4815959390862949E-2</v>
      </c>
    </row>
    <row r="4233" spans="2:15">
      <c r="B4233" s="13">
        <v>-2.928E-3</v>
      </c>
      <c r="H4233" s="13">
        <v>9.9434999999999996E-2</v>
      </c>
      <c r="I4233">
        <f t="shared" si="150"/>
        <v>1.256500000000001E-2</v>
      </c>
      <c r="O4233">
        <f t="shared" si="151"/>
        <v>8.4828959390862949E-2</v>
      </c>
    </row>
    <row r="4234" spans="2:15">
      <c r="B4234" s="13">
        <v>-2.8900000000000002E-3</v>
      </c>
      <c r="H4234" s="13">
        <v>9.9421999999999996E-2</v>
      </c>
      <c r="I4234">
        <f t="shared" si="150"/>
        <v>1.2578000000000009E-2</v>
      </c>
      <c r="O4234">
        <f t="shared" si="151"/>
        <v>8.4841959390862948E-2</v>
      </c>
    </row>
    <row r="4235" spans="2:15">
      <c r="B4235" s="13">
        <v>-2.8509999999999998E-3</v>
      </c>
      <c r="H4235" s="13">
        <v>9.9410999999999999E-2</v>
      </c>
      <c r="I4235">
        <f t="shared" si="150"/>
        <v>1.2589000000000006E-2</v>
      </c>
      <c r="O4235">
        <f t="shared" si="151"/>
        <v>8.4852959390862945E-2</v>
      </c>
    </row>
    <row r="4236" spans="2:15">
      <c r="B4236" s="13">
        <v>-2.813E-3</v>
      </c>
      <c r="H4236" s="13">
        <v>9.9400000000000002E-2</v>
      </c>
      <c r="I4236">
        <f t="shared" si="150"/>
        <v>1.2600000000000004E-2</v>
      </c>
      <c r="O4236">
        <f t="shared" si="151"/>
        <v>8.4863959390862942E-2</v>
      </c>
    </row>
    <row r="4237" spans="2:15">
      <c r="B4237" s="13">
        <v>-2.774E-3</v>
      </c>
      <c r="H4237" s="13">
        <v>9.9390999999999993E-2</v>
      </c>
      <c r="I4237">
        <f t="shared" si="150"/>
        <v>1.2609000000000013E-2</v>
      </c>
      <c r="O4237">
        <f t="shared" si="151"/>
        <v>8.4872959390862951E-2</v>
      </c>
    </row>
    <row r="4238" spans="2:15">
      <c r="B4238" s="13">
        <v>-2.7360000000000002E-3</v>
      </c>
      <c r="H4238" s="13">
        <v>9.9381999999999998E-2</v>
      </c>
      <c r="I4238">
        <f t="shared" si="150"/>
        <v>1.2618000000000008E-2</v>
      </c>
      <c r="O4238">
        <f t="shared" si="151"/>
        <v>8.4881959390862946E-2</v>
      </c>
    </row>
    <row r="4239" spans="2:15">
      <c r="B4239" s="13">
        <v>-2.6979999999999999E-3</v>
      </c>
      <c r="H4239" s="13">
        <v>9.9375000000000005E-2</v>
      </c>
      <c r="I4239">
        <f t="shared" si="150"/>
        <v>1.2625000000000001E-2</v>
      </c>
      <c r="O4239">
        <f t="shared" si="151"/>
        <v>8.4888959390862939E-2</v>
      </c>
    </row>
    <row r="4240" spans="2:15">
      <c r="B4240" s="13">
        <v>-2.66E-3</v>
      </c>
      <c r="H4240" s="13">
        <v>9.9368999999999999E-2</v>
      </c>
      <c r="I4240">
        <f t="shared" si="150"/>
        <v>1.2631000000000007E-2</v>
      </c>
      <c r="O4240">
        <f t="shared" si="151"/>
        <v>8.4894959390862945E-2</v>
      </c>
    </row>
    <row r="4241" spans="2:15">
      <c r="B4241" s="13">
        <v>-2.6220000000000002E-3</v>
      </c>
      <c r="H4241" s="13">
        <v>9.9363999999999994E-2</v>
      </c>
      <c r="I4241">
        <f t="shared" si="150"/>
        <v>1.2636000000000012E-2</v>
      </c>
      <c r="O4241">
        <f t="shared" si="151"/>
        <v>8.489995939086295E-2</v>
      </c>
    </row>
    <row r="4242" spans="2:15">
      <c r="B4242" s="13">
        <v>-2.5839999999999999E-3</v>
      </c>
      <c r="H4242" s="13">
        <v>9.9359000000000003E-2</v>
      </c>
      <c r="I4242">
        <f t="shared" si="150"/>
        <v>1.2641000000000003E-2</v>
      </c>
      <c r="O4242">
        <f t="shared" si="151"/>
        <v>8.4904959390862941E-2</v>
      </c>
    </row>
    <row r="4243" spans="2:15">
      <c r="B4243" s="13">
        <v>-2.5469999999999998E-3</v>
      </c>
      <c r="H4243" s="13">
        <v>9.9356E-2</v>
      </c>
      <c r="I4243">
        <f t="shared" si="150"/>
        <v>1.2644000000000006E-2</v>
      </c>
      <c r="O4243">
        <f t="shared" si="151"/>
        <v>8.4907959390862944E-2</v>
      </c>
    </row>
    <row r="4244" spans="2:15">
      <c r="B4244" s="13">
        <v>-2.5089999999999999E-3</v>
      </c>
      <c r="H4244" s="13">
        <v>9.9354999999999999E-2</v>
      </c>
      <c r="I4244">
        <f t="shared" si="150"/>
        <v>1.2645000000000007E-2</v>
      </c>
      <c r="O4244">
        <f t="shared" si="151"/>
        <v>8.4908959390862945E-2</v>
      </c>
    </row>
    <row r="4245" spans="2:15">
      <c r="B4245" s="13">
        <v>-2.4719999999999998E-3</v>
      </c>
      <c r="H4245" s="13">
        <v>9.9353999999999998E-2</v>
      </c>
      <c r="I4245">
        <f t="shared" si="150"/>
        <v>1.2646000000000008E-2</v>
      </c>
      <c r="O4245">
        <f t="shared" si="151"/>
        <v>8.4909959390862946E-2</v>
      </c>
    </row>
    <row r="4246" spans="2:15">
      <c r="B4246" s="13">
        <v>-2.4350000000000001E-3</v>
      </c>
      <c r="H4246" s="13">
        <v>9.9353999999999998E-2</v>
      </c>
      <c r="I4246">
        <f t="shared" si="150"/>
        <v>1.2646000000000008E-2</v>
      </c>
      <c r="O4246">
        <f t="shared" si="151"/>
        <v>8.4909959390862946E-2</v>
      </c>
    </row>
    <row r="4247" spans="2:15">
      <c r="B4247" s="13">
        <v>-2.3969999999999998E-3</v>
      </c>
      <c r="H4247" s="13">
        <v>9.9354999999999999E-2</v>
      </c>
      <c r="I4247">
        <f t="shared" si="150"/>
        <v>1.2645000000000007E-2</v>
      </c>
      <c r="O4247">
        <f t="shared" si="151"/>
        <v>8.4908959390862945E-2</v>
      </c>
    </row>
    <row r="4248" spans="2:15">
      <c r="B4248" s="13">
        <v>-2.3600000000000001E-3</v>
      </c>
      <c r="H4248" s="13">
        <v>9.9358000000000002E-2</v>
      </c>
      <c r="I4248">
        <f t="shared" si="150"/>
        <v>1.2642000000000004E-2</v>
      </c>
      <c r="O4248">
        <f t="shared" si="151"/>
        <v>8.4905959390862942E-2</v>
      </c>
    </row>
    <row r="4249" spans="2:15">
      <c r="B4249" s="13">
        <v>-2.323E-3</v>
      </c>
      <c r="H4249" s="13">
        <v>9.9362000000000006E-2</v>
      </c>
      <c r="I4249">
        <f t="shared" si="150"/>
        <v>1.2638E-2</v>
      </c>
      <c r="O4249">
        <f t="shared" si="151"/>
        <v>8.4901959390862938E-2</v>
      </c>
    </row>
    <row r="4250" spans="2:15">
      <c r="B4250" s="13">
        <v>-2.287E-3</v>
      </c>
      <c r="H4250" s="13">
        <v>9.9365999999999996E-2</v>
      </c>
      <c r="I4250">
        <f t="shared" si="150"/>
        <v>1.263400000000001E-2</v>
      </c>
      <c r="O4250">
        <f t="shared" si="151"/>
        <v>8.4897959390862948E-2</v>
      </c>
    </row>
    <row r="4251" spans="2:15">
      <c r="B4251" s="13">
        <v>-2.2499999999999998E-3</v>
      </c>
      <c r="H4251" s="13">
        <v>9.9372000000000002E-2</v>
      </c>
      <c r="I4251">
        <f t="shared" si="150"/>
        <v>1.2628000000000004E-2</v>
      </c>
      <c r="O4251">
        <f t="shared" si="151"/>
        <v>8.4891959390862942E-2</v>
      </c>
    </row>
    <row r="4252" spans="2:15">
      <c r="B4252" s="13">
        <v>-2.2130000000000001E-3</v>
      </c>
      <c r="H4252" s="13">
        <v>9.9378999999999995E-2</v>
      </c>
      <c r="I4252">
        <f t="shared" si="150"/>
        <v>1.2621000000000011E-2</v>
      </c>
      <c r="O4252">
        <f t="shared" si="151"/>
        <v>8.4884959390862949E-2</v>
      </c>
    </row>
    <row r="4253" spans="2:15">
      <c r="B4253" s="13">
        <v>-2.1770000000000001E-3</v>
      </c>
      <c r="H4253" s="13">
        <v>9.9387000000000003E-2</v>
      </c>
      <c r="I4253">
        <f t="shared" si="150"/>
        <v>1.2613000000000003E-2</v>
      </c>
      <c r="O4253">
        <f t="shared" si="151"/>
        <v>8.4876959390862941E-2</v>
      </c>
    </row>
    <row r="4254" spans="2:15">
      <c r="B4254" s="13">
        <v>-2.14E-3</v>
      </c>
      <c r="H4254" s="13">
        <v>9.9395999999999998E-2</v>
      </c>
      <c r="I4254">
        <f t="shared" si="150"/>
        <v>1.2604000000000008E-2</v>
      </c>
      <c r="O4254">
        <f t="shared" si="151"/>
        <v>8.4867959390862946E-2</v>
      </c>
    </row>
    <row r="4255" spans="2:15">
      <c r="B4255" s="13">
        <v>-2.104E-3</v>
      </c>
      <c r="H4255" s="13">
        <v>9.9405999999999994E-2</v>
      </c>
      <c r="I4255">
        <f t="shared" si="150"/>
        <v>1.2594000000000011E-2</v>
      </c>
      <c r="O4255">
        <f t="shared" si="151"/>
        <v>8.485795939086295E-2</v>
      </c>
    </row>
    <row r="4256" spans="2:15">
      <c r="B4256" s="13">
        <v>-2.068E-3</v>
      </c>
      <c r="H4256" s="13">
        <v>9.9417000000000005E-2</v>
      </c>
      <c r="I4256">
        <f t="shared" si="150"/>
        <v>1.2583E-2</v>
      </c>
      <c r="O4256">
        <f t="shared" si="151"/>
        <v>8.4846959390862939E-2</v>
      </c>
    </row>
    <row r="4257" spans="2:15">
      <c r="B4257" s="13">
        <v>-2.032E-3</v>
      </c>
      <c r="H4257" s="13">
        <v>9.9429000000000003E-2</v>
      </c>
      <c r="I4257">
        <f t="shared" si="150"/>
        <v>1.2571000000000002E-2</v>
      </c>
      <c r="O4257">
        <f t="shared" si="151"/>
        <v>8.4834959390862941E-2</v>
      </c>
    </row>
    <row r="4258" spans="2:15">
      <c r="B4258" s="13">
        <v>-1.9959999999999999E-3</v>
      </c>
      <c r="H4258" s="13">
        <v>9.9442000000000003E-2</v>
      </c>
      <c r="I4258">
        <f t="shared" si="150"/>
        <v>1.2558000000000003E-2</v>
      </c>
      <c r="O4258">
        <f t="shared" si="151"/>
        <v>8.4821959390862942E-2</v>
      </c>
    </row>
    <row r="4259" spans="2:15">
      <c r="B4259" s="13">
        <v>-1.9599999999999999E-3</v>
      </c>
      <c r="H4259" s="13">
        <v>9.9456000000000003E-2</v>
      </c>
      <c r="I4259">
        <f t="shared" si="150"/>
        <v>1.2544000000000003E-2</v>
      </c>
      <c r="O4259">
        <f t="shared" si="151"/>
        <v>8.4807959390862941E-2</v>
      </c>
    </row>
    <row r="4260" spans="2:15">
      <c r="B4260" s="13">
        <v>-1.9239999999999999E-3</v>
      </c>
      <c r="H4260" s="13">
        <v>9.9471000000000004E-2</v>
      </c>
      <c r="I4260">
        <f t="shared" si="150"/>
        <v>1.2529000000000002E-2</v>
      </c>
      <c r="O4260">
        <f t="shared" si="151"/>
        <v>8.479295939086294E-2</v>
      </c>
    </row>
    <row r="4261" spans="2:15">
      <c r="B4261" s="13">
        <v>-1.8879999999999999E-3</v>
      </c>
      <c r="H4261" s="13">
        <v>9.9487000000000006E-2</v>
      </c>
      <c r="I4261">
        <f t="shared" si="150"/>
        <v>1.2513E-2</v>
      </c>
      <c r="O4261">
        <f t="shared" si="151"/>
        <v>8.4776959390862938E-2</v>
      </c>
    </row>
    <row r="4262" spans="2:15">
      <c r="B4262" s="13">
        <v>-1.8519999999999999E-3</v>
      </c>
      <c r="H4262" s="13">
        <v>9.9503999999999995E-2</v>
      </c>
      <c r="I4262">
        <f t="shared" si="150"/>
        <v>1.2496000000000011E-2</v>
      </c>
      <c r="O4262">
        <f t="shared" si="151"/>
        <v>8.4759959390862949E-2</v>
      </c>
    </row>
    <row r="4263" spans="2:15">
      <c r="B4263" s="13">
        <v>-1.817E-3</v>
      </c>
      <c r="H4263" s="13">
        <v>9.9520999999999998E-2</v>
      </c>
      <c r="I4263">
        <f t="shared" si="150"/>
        <v>1.2479000000000007E-2</v>
      </c>
      <c r="O4263">
        <f t="shared" si="151"/>
        <v>8.4742959390862946E-2</v>
      </c>
    </row>
    <row r="4264" spans="2:15">
      <c r="B4264" s="13">
        <v>-1.781E-3</v>
      </c>
      <c r="H4264" s="13">
        <v>9.9540000000000003E-2</v>
      </c>
      <c r="I4264">
        <f t="shared" si="150"/>
        <v>1.2460000000000002E-2</v>
      </c>
      <c r="O4264">
        <f t="shared" si="151"/>
        <v>8.4723959390862941E-2</v>
      </c>
    </row>
    <row r="4265" spans="2:15">
      <c r="B4265" s="13">
        <v>-1.7459999999999999E-3</v>
      </c>
      <c r="H4265" s="13">
        <v>9.9558999999999995E-2</v>
      </c>
      <c r="I4265">
        <f t="shared" si="150"/>
        <v>1.2441000000000011E-2</v>
      </c>
      <c r="O4265">
        <f t="shared" si="151"/>
        <v>8.4704959390862949E-2</v>
      </c>
    </row>
    <row r="4266" spans="2:15">
      <c r="B4266" s="13">
        <v>-1.7110000000000001E-3</v>
      </c>
      <c r="H4266" s="13">
        <v>9.9579000000000001E-2</v>
      </c>
      <c r="I4266">
        <f t="shared" si="150"/>
        <v>1.2421000000000005E-2</v>
      </c>
      <c r="O4266">
        <f t="shared" si="151"/>
        <v>8.4684959390862943E-2</v>
      </c>
    </row>
    <row r="4267" spans="2:15">
      <c r="B4267" s="13">
        <v>-1.6750000000000001E-3</v>
      </c>
      <c r="H4267" s="13">
        <v>9.9598999999999993E-2</v>
      </c>
      <c r="I4267">
        <f t="shared" si="150"/>
        <v>1.2401000000000013E-2</v>
      </c>
      <c r="O4267">
        <f t="shared" si="151"/>
        <v>8.4664959390862951E-2</v>
      </c>
    </row>
    <row r="4268" spans="2:15">
      <c r="B4268" s="13">
        <v>-1.64E-3</v>
      </c>
      <c r="H4268" s="13">
        <v>9.9621000000000001E-2</v>
      </c>
      <c r="I4268">
        <f t="shared" si="150"/>
        <v>1.2379000000000005E-2</v>
      </c>
      <c r="O4268">
        <f t="shared" si="151"/>
        <v>8.4642959390862943E-2</v>
      </c>
    </row>
    <row r="4269" spans="2:15">
      <c r="B4269" s="13">
        <v>-1.6050000000000001E-3</v>
      </c>
      <c r="H4269" s="13">
        <v>9.9642999999999995E-2</v>
      </c>
      <c r="I4269">
        <f t="shared" ref="I4269:I4332" si="152">$I$458-H4269+$I$457</f>
        <v>1.235700000000001E-2</v>
      </c>
      <c r="O4269">
        <f t="shared" si="151"/>
        <v>8.4620959390862949E-2</v>
      </c>
    </row>
    <row r="4270" spans="2:15">
      <c r="B4270" s="13">
        <v>-1.57E-3</v>
      </c>
      <c r="H4270" s="13">
        <v>9.9666000000000005E-2</v>
      </c>
      <c r="I4270">
        <f t="shared" si="152"/>
        <v>1.2334000000000001E-2</v>
      </c>
      <c r="O4270">
        <f t="shared" ref="O4270:O4333" si="153">$O$458-H4270+$O$457</f>
        <v>8.459795939086294E-2</v>
      </c>
    </row>
    <row r="4271" spans="2:15">
      <c r="B4271" s="13">
        <v>-1.5349999999999999E-3</v>
      </c>
      <c r="H4271" s="13">
        <v>9.9689E-2</v>
      </c>
      <c r="I4271">
        <f t="shared" si="152"/>
        <v>1.2311000000000006E-2</v>
      </c>
      <c r="O4271">
        <f t="shared" si="153"/>
        <v>8.4574959390862944E-2</v>
      </c>
    </row>
    <row r="4272" spans="2:15">
      <c r="B4272" s="13">
        <v>-1.5E-3</v>
      </c>
      <c r="H4272" s="13">
        <v>9.9711999999999995E-2</v>
      </c>
      <c r="I4272">
        <f t="shared" si="152"/>
        <v>1.2288000000000011E-2</v>
      </c>
      <c r="O4272">
        <f t="shared" si="153"/>
        <v>8.4551959390862949E-2</v>
      </c>
    </row>
    <row r="4273" spans="2:15">
      <c r="B4273" s="13">
        <v>-1.4649999999999999E-3</v>
      </c>
      <c r="H4273" s="13">
        <v>9.9737000000000006E-2</v>
      </c>
      <c r="I4273">
        <f t="shared" si="152"/>
        <v>1.2263E-2</v>
      </c>
      <c r="O4273">
        <f t="shared" si="153"/>
        <v>8.4526959390862938E-2</v>
      </c>
    </row>
    <row r="4274" spans="2:15">
      <c r="B4274" s="13">
        <v>-1.4300000000000001E-3</v>
      </c>
      <c r="H4274" s="13">
        <v>9.9761000000000002E-2</v>
      </c>
      <c r="I4274">
        <f t="shared" si="152"/>
        <v>1.2239000000000003E-2</v>
      </c>
      <c r="O4274">
        <f t="shared" si="153"/>
        <v>8.4502959390862942E-2</v>
      </c>
    </row>
    <row r="4275" spans="2:15">
      <c r="B4275" s="13">
        <v>-1.3960000000000001E-3</v>
      </c>
      <c r="H4275" s="13">
        <v>9.9787000000000001E-2</v>
      </c>
      <c r="I4275">
        <f t="shared" si="152"/>
        <v>1.2213000000000005E-2</v>
      </c>
      <c r="O4275">
        <f t="shared" si="153"/>
        <v>8.4476959390862943E-2</v>
      </c>
    </row>
    <row r="4276" spans="2:15">
      <c r="B4276" s="13">
        <v>-1.361E-3</v>
      </c>
      <c r="H4276" s="13">
        <v>9.9811999999999998E-2</v>
      </c>
      <c r="I4276">
        <f t="shared" si="152"/>
        <v>1.2188000000000008E-2</v>
      </c>
      <c r="O4276">
        <f t="shared" si="153"/>
        <v>8.4451959390862946E-2</v>
      </c>
    </row>
    <row r="4277" spans="2:15">
      <c r="B4277" s="13">
        <v>-1.3270000000000001E-3</v>
      </c>
      <c r="H4277" s="13">
        <v>9.9837999999999996E-2</v>
      </c>
      <c r="I4277">
        <f t="shared" si="152"/>
        <v>1.216200000000001E-2</v>
      </c>
      <c r="O4277">
        <f t="shared" si="153"/>
        <v>8.4425959390862948E-2</v>
      </c>
    </row>
    <row r="4278" spans="2:15">
      <c r="B4278" s="13">
        <v>-1.292E-3</v>
      </c>
      <c r="H4278" s="13">
        <v>9.9863999999999994E-2</v>
      </c>
      <c r="I4278">
        <f t="shared" si="152"/>
        <v>1.2136000000000011E-2</v>
      </c>
      <c r="O4278">
        <f t="shared" si="153"/>
        <v>8.439995939086295E-2</v>
      </c>
    </row>
    <row r="4279" spans="2:15">
      <c r="B4279" s="13">
        <v>-1.258E-3</v>
      </c>
      <c r="H4279" s="13">
        <v>9.9890000000000007E-2</v>
      </c>
      <c r="I4279">
        <f t="shared" si="152"/>
        <v>1.2109999999999999E-2</v>
      </c>
      <c r="O4279">
        <f t="shared" si="153"/>
        <v>8.4373959390862938E-2</v>
      </c>
    </row>
    <row r="4280" spans="2:15">
      <c r="B4280" s="13">
        <v>-1.2229999999999999E-3</v>
      </c>
      <c r="H4280" s="13">
        <v>9.9917000000000006E-2</v>
      </c>
      <c r="I4280">
        <f t="shared" si="152"/>
        <v>1.2083E-2</v>
      </c>
      <c r="O4280">
        <f t="shared" si="153"/>
        <v>8.4346959390862938E-2</v>
      </c>
    </row>
    <row r="4281" spans="2:15">
      <c r="B4281" s="13">
        <v>-1.189E-3</v>
      </c>
      <c r="H4281" s="13">
        <v>9.9943000000000004E-2</v>
      </c>
      <c r="I4281">
        <f t="shared" si="152"/>
        <v>1.2057000000000002E-2</v>
      </c>
      <c r="O4281">
        <f t="shared" si="153"/>
        <v>8.432095939086294E-2</v>
      </c>
    </row>
    <row r="4282" spans="2:15">
      <c r="B4282" s="13">
        <v>-1.155E-3</v>
      </c>
      <c r="H4282" s="13">
        <v>9.9970000000000003E-2</v>
      </c>
      <c r="I4282">
        <f t="shared" si="152"/>
        <v>1.2030000000000002E-2</v>
      </c>
      <c r="O4282">
        <f t="shared" si="153"/>
        <v>8.4293959390862941E-2</v>
      </c>
    </row>
    <row r="4283" spans="2:15">
      <c r="B4283" s="13">
        <v>-1.1199999999999999E-3</v>
      </c>
      <c r="H4283" s="13">
        <v>9.9997000000000003E-2</v>
      </c>
      <c r="I4283">
        <f t="shared" si="152"/>
        <v>1.2003000000000003E-2</v>
      </c>
      <c r="O4283">
        <f t="shared" si="153"/>
        <v>8.4266959390862942E-2</v>
      </c>
    </row>
    <row r="4284" spans="2:15">
      <c r="B4284" s="13">
        <v>-1.0859999999999999E-3</v>
      </c>
      <c r="H4284" s="13">
        <v>0.100024</v>
      </c>
      <c r="I4284">
        <f t="shared" si="152"/>
        <v>1.1976000000000004E-2</v>
      </c>
      <c r="O4284">
        <f t="shared" si="153"/>
        <v>8.4239959390862942E-2</v>
      </c>
    </row>
    <row r="4285" spans="2:15">
      <c r="B4285" s="13">
        <v>-1.052E-3</v>
      </c>
      <c r="H4285" s="13">
        <v>0.10005</v>
      </c>
      <c r="I4285">
        <f t="shared" si="152"/>
        <v>1.1950000000000006E-2</v>
      </c>
      <c r="O4285">
        <f t="shared" si="153"/>
        <v>8.4213959390862944E-2</v>
      </c>
    </row>
    <row r="4286" spans="2:15">
      <c r="B4286" s="13">
        <v>-1.018E-3</v>
      </c>
      <c r="H4286" s="13">
        <v>0.100077</v>
      </c>
      <c r="I4286">
        <f t="shared" si="152"/>
        <v>1.1923000000000007E-2</v>
      </c>
      <c r="O4286">
        <f t="shared" si="153"/>
        <v>8.4186959390862945E-2</v>
      </c>
    </row>
    <row r="4287" spans="2:15">
      <c r="B4287" s="13">
        <v>-9.8400000000000007E-4</v>
      </c>
      <c r="H4287" s="13">
        <v>0.100104</v>
      </c>
      <c r="I4287">
        <f t="shared" si="152"/>
        <v>1.1896000000000007E-2</v>
      </c>
      <c r="O4287">
        <f t="shared" si="153"/>
        <v>8.4159959390862946E-2</v>
      </c>
    </row>
    <row r="4288" spans="2:15">
      <c r="B4288" s="13">
        <v>-9.5E-4</v>
      </c>
      <c r="H4288" s="13">
        <v>0.10013</v>
      </c>
      <c r="I4288">
        <f t="shared" si="152"/>
        <v>1.1870000000000009E-2</v>
      </c>
      <c r="O4288">
        <f t="shared" si="153"/>
        <v>8.4133959390862947E-2</v>
      </c>
    </row>
    <row r="4289" spans="2:15">
      <c r="B4289" s="13">
        <v>-9.1600000000000004E-4</v>
      </c>
      <c r="H4289" s="13">
        <v>0.100156</v>
      </c>
      <c r="I4289">
        <f t="shared" si="152"/>
        <v>1.1844000000000011E-2</v>
      </c>
      <c r="O4289">
        <f t="shared" si="153"/>
        <v>8.4107959390862949E-2</v>
      </c>
    </row>
    <row r="4290" spans="2:15">
      <c r="B4290" s="13">
        <v>-8.8199999999999997E-4</v>
      </c>
      <c r="H4290" s="13">
        <v>0.10018199999999999</v>
      </c>
      <c r="I4290">
        <f t="shared" si="152"/>
        <v>1.1818000000000013E-2</v>
      </c>
      <c r="O4290">
        <f t="shared" si="153"/>
        <v>8.4081959390862951E-2</v>
      </c>
    </row>
    <row r="4291" spans="2:15">
      <c r="B4291" s="13">
        <v>-8.4800000000000001E-4</v>
      </c>
      <c r="H4291" s="13">
        <v>0.10020800000000001</v>
      </c>
      <c r="I4291">
        <f t="shared" si="152"/>
        <v>1.1792E-2</v>
      </c>
      <c r="O4291">
        <f t="shared" si="153"/>
        <v>8.4055959390862939E-2</v>
      </c>
    </row>
    <row r="4292" spans="2:15">
      <c r="B4292" s="13">
        <v>-8.1499999999999997E-4</v>
      </c>
      <c r="H4292" s="13">
        <v>0.100233</v>
      </c>
      <c r="I4292">
        <f t="shared" si="152"/>
        <v>1.1767000000000003E-2</v>
      </c>
      <c r="O4292">
        <f t="shared" si="153"/>
        <v>8.4030959390862942E-2</v>
      </c>
    </row>
    <row r="4293" spans="2:15">
      <c r="B4293" s="13">
        <v>-7.8100000000000001E-4</v>
      </c>
      <c r="H4293" s="13">
        <v>0.100258</v>
      </c>
      <c r="I4293">
        <f t="shared" si="152"/>
        <v>1.1742000000000006E-2</v>
      </c>
      <c r="O4293">
        <f t="shared" si="153"/>
        <v>8.4005959390862944E-2</v>
      </c>
    </row>
    <row r="4294" spans="2:15">
      <c r="B4294" s="13">
        <v>-7.4700000000000005E-4</v>
      </c>
      <c r="H4294" s="13">
        <v>0.100282</v>
      </c>
      <c r="I4294">
        <f t="shared" si="152"/>
        <v>1.171800000000001E-2</v>
      </c>
      <c r="O4294">
        <f t="shared" si="153"/>
        <v>8.3981959390862948E-2</v>
      </c>
    </row>
    <row r="4295" spans="2:15">
      <c r="B4295" s="13">
        <v>-7.1299999999999998E-4</v>
      </c>
      <c r="H4295" s="13">
        <v>0.10030600000000001</v>
      </c>
      <c r="I4295">
        <f t="shared" si="152"/>
        <v>1.1694E-2</v>
      </c>
      <c r="O4295">
        <f t="shared" si="153"/>
        <v>8.3957959390862938E-2</v>
      </c>
    </row>
    <row r="4296" spans="2:15">
      <c r="B4296" s="13">
        <v>-6.8000000000000005E-4</v>
      </c>
      <c r="H4296" s="13">
        <v>0.100329</v>
      </c>
      <c r="I4296">
        <f t="shared" si="152"/>
        <v>1.1671000000000004E-2</v>
      </c>
      <c r="O4296">
        <f t="shared" si="153"/>
        <v>8.3934959390862943E-2</v>
      </c>
    </row>
    <row r="4297" spans="2:15">
      <c r="B4297" s="13">
        <v>-6.4599999999999998E-4</v>
      </c>
      <c r="H4297" s="13">
        <v>0.100352</v>
      </c>
      <c r="I4297">
        <f t="shared" si="152"/>
        <v>1.1648000000000009E-2</v>
      </c>
      <c r="O4297">
        <f t="shared" si="153"/>
        <v>8.3911959390862947E-2</v>
      </c>
    </row>
    <row r="4298" spans="2:15">
      <c r="B4298" s="13">
        <v>-6.1200000000000002E-4</v>
      </c>
      <c r="H4298" s="13">
        <v>0.100374</v>
      </c>
      <c r="I4298">
        <f t="shared" si="152"/>
        <v>1.1626000000000001E-2</v>
      </c>
      <c r="O4298">
        <f t="shared" si="153"/>
        <v>8.3889959390862939E-2</v>
      </c>
    </row>
    <row r="4299" spans="2:15">
      <c r="B4299" s="13">
        <v>-5.7899999999999998E-4</v>
      </c>
      <c r="H4299" s="13">
        <v>0.100396</v>
      </c>
      <c r="I4299">
        <f t="shared" si="152"/>
        <v>1.1604000000000007E-2</v>
      </c>
      <c r="O4299">
        <f t="shared" si="153"/>
        <v>8.3867959390862945E-2</v>
      </c>
    </row>
    <row r="4300" spans="2:15">
      <c r="B4300" s="13">
        <v>-5.4500000000000002E-4</v>
      </c>
      <c r="H4300" s="13">
        <v>0.10041700000000001</v>
      </c>
      <c r="I4300">
        <f t="shared" si="152"/>
        <v>1.1583E-2</v>
      </c>
      <c r="O4300">
        <f t="shared" si="153"/>
        <v>8.3846959390862938E-2</v>
      </c>
    </row>
    <row r="4301" spans="2:15">
      <c r="B4301" s="13">
        <v>-5.1199999999999998E-4</v>
      </c>
      <c r="H4301" s="13">
        <v>0.100437</v>
      </c>
      <c r="I4301">
        <f t="shared" si="152"/>
        <v>1.1563000000000007E-2</v>
      </c>
      <c r="O4301">
        <f t="shared" si="153"/>
        <v>8.3826959390862946E-2</v>
      </c>
    </row>
    <row r="4302" spans="2:15">
      <c r="B4302" s="13">
        <v>-4.7800000000000002E-4</v>
      </c>
      <c r="H4302" s="13">
        <v>0.100456</v>
      </c>
      <c r="I4302">
        <f t="shared" si="152"/>
        <v>1.1544000000000002E-2</v>
      </c>
      <c r="O4302">
        <f t="shared" si="153"/>
        <v>8.3807959390862941E-2</v>
      </c>
    </row>
    <row r="4303" spans="2:15">
      <c r="B4303" s="13">
        <v>-4.4499999999999997E-4</v>
      </c>
      <c r="H4303" s="13">
        <v>0.10047499999999999</v>
      </c>
      <c r="I4303">
        <f t="shared" si="152"/>
        <v>1.1525000000000011E-2</v>
      </c>
      <c r="O4303">
        <f t="shared" si="153"/>
        <v>8.3788959390862949E-2</v>
      </c>
    </row>
    <row r="4304" spans="2:15">
      <c r="B4304" s="13">
        <v>-4.1100000000000002E-4</v>
      </c>
      <c r="H4304" s="13">
        <v>0.100492</v>
      </c>
      <c r="I4304">
        <f t="shared" si="152"/>
        <v>1.1508000000000008E-2</v>
      </c>
      <c r="O4304">
        <f t="shared" si="153"/>
        <v>8.3771959390862946E-2</v>
      </c>
    </row>
    <row r="4305" spans="2:15">
      <c r="B4305" s="13">
        <v>-3.7800000000000003E-4</v>
      </c>
      <c r="H4305" s="13">
        <v>0.100509</v>
      </c>
      <c r="I4305">
        <f t="shared" si="152"/>
        <v>1.1491000000000005E-2</v>
      </c>
      <c r="O4305">
        <f t="shared" si="153"/>
        <v>8.3754959390862943E-2</v>
      </c>
    </row>
    <row r="4306" spans="2:15">
      <c r="B4306" s="13">
        <v>-3.4400000000000001E-4</v>
      </c>
      <c r="H4306" s="13">
        <v>0.100525</v>
      </c>
      <c r="I4306">
        <f t="shared" si="152"/>
        <v>1.1475000000000003E-2</v>
      </c>
      <c r="O4306">
        <f t="shared" si="153"/>
        <v>8.3738959390862941E-2</v>
      </c>
    </row>
    <row r="4307" spans="2:15">
      <c r="B4307" s="13">
        <v>-3.1100000000000002E-4</v>
      </c>
      <c r="H4307" s="13">
        <v>0.10054</v>
      </c>
      <c r="I4307">
        <f t="shared" si="152"/>
        <v>1.1460000000000001E-2</v>
      </c>
      <c r="O4307">
        <f t="shared" si="153"/>
        <v>8.372395939086294E-2</v>
      </c>
    </row>
    <row r="4308" spans="2:15">
      <c r="B4308" s="13">
        <v>-2.7700000000000001E-4</v>
      </c>
      <c r="H4308" s="13">
        <v>0.10055500000000001</v>
      </c>
      <c r="I4308">
        <f t="shared" si="152"/>
        <v>1.1445E-2</v>
      </c>
      <c r="O4308">
        <f t="shared" si="153"/>
        <v>8.3708959390862939E-2</v>
      </c>
    </row>
    <row r="4309" spans="2:15">
      <c r="B4309" s="13">
        <v>-2.4399999999999999E-4</v>
      </c>
      <c r="H4309" s="13">
        <v>0.100568</v>
      </c>
      <c r="I4309">
        <f t="shared" si="152"/>
        <v>1.1432000000000001E-2</v>
      </c>
      <c r="O4309">
        <f t="shared" si="153"/>
        <v>8.369595939086294E-2</v>
      </c>
    </row>
    <row r="4310" spans="2:15">
      <c r="B4310" s="13">
        <v>-2.1100000000000001E-4</v>
      </c>
      <c r="H4310" s="13">
        <v>0.10058</v>
      </c>
      <c r="I4310">
        <f t="shared" si="152"/>
        <v>1.1420000000000003E-2</v>
      </c>
      <c r="O4310">
        <f t="shared" si="153"/>
        <v>8.3683959390862941E-2</v>
      </c>
    </row>
    <row r="4311" spans="2:15">
      <c r="B4311" s="13">
        <v>-1.7699999999999999E-4</v>
      </c>
      <c r="H4311" s="13">
        <v>0.100591</v>
      </c>
      <c r="I4311">
        <f t="shared" si="152"/>
        <v>1.1409000000000006E-2</v>
      </c>
      <c r="O4311">
        <f t="shared" si="153"/>
        <v>8.3672959390862944E-2</v>
      </c>
    </row>
    <row r="4312" spans="2:15">
      <c r="B4312" s="13">
        <v>-1.44E-4</v>
      </c>
      <c r="H4312" s="13">
        <v>0.100602</v>
      </c>
      <c r="I4312">
        <f t="shared" si="152"/>
        <v>1.1398000000000009E-2</v>
      </c>
      <c r="O4312">
        <f t="shared" si="153"/>
        <v>8.3661959390862947E-2</v>
      </c>
    </row>
    <row r="4313" spans="2:15">
      <c r="B4313" s="13">
        <v>-1.11E-4</v>
      </c>
      <c r="H4313" s="13">
        <v>0.10061100000000001</v>
      </c>
      <c r="I4313">
        <f t="shared" si="152"/>
        <v>1.1389E-2</v>
      </c>
      <c r="O4313">
        <f t="shared" si="153"/>
        <v>8.3652959390862938E-2</v>
      </c>
    </row>
    <row r="4314" spans="2:15">
      <c r="B4314" s="13">
        <v>-7.7000000000000001E-5</v>
      </c>
      <c r="H4314" s="13">
        <v>0.100619</v>
      </c>
      <c r="I4314">
        <f t="shared" si="152"/>
        <v>1.1381000000000006E-2</v>
      </c>
      <c r="O4314">
        <f t="shared" si="153"/>
        <v>8.3644959390862944E-2</v>
      </c>
    </row>
    <row r="4315" spans="2:15">
      <c r="B4315" s="13">
        <v>-4.3999999999999999E-5</v>
      </c>
      <c r="H4315" s="13">
        <v>0.10062599999999999</v>
      </c>
      <c r="I4315">
        <f t="shared" si="152"/>
        <v>1.1374000000000013E-2</v>
      </c>
      <c r="O4315">
        <f t="shared" si="153"/>
        <v>8.3637959390862951E-2</v>
      </c>
    </row>
    <row r="4316" spans="2:15">
      <c r="B4316" s="13">
        <v>-1.1E-5</v>
      </c>
      <c r="H4316" s="13">
        <v>0.100632</v>
      </c>
      <c r="I4316">
        <f t="shared" si="152"/>
        <v>1.1368000000000007E-2</v>
      </c>
      <c r="O4316">
        <f t="shared" si="153"/>
        <v>8.3631959390862945E-2</v>
      </c>
    </row>
    <row r="4317" spans="2:15">
      <c r="B4317" s="13">
        <v>2.3E-5</v>
      </c>
      <c r="H4317" s="13">
        <v>0.100637</v>
      </c>
      <c r="I4317">
        <f t="shared" si="152"/>
        <v>1.1363000000000002E-2</v>
      </c>
      <c r="O4317">
        <f t="shared" si="153"/>
        <v>8.362695939086294E-2</v>
      </c>
    </row>
    <row r="4318" spans="2:15">
      <c r="B4318" s="13">
        <v>5.5999999999999999E-5</v>
      </c>
      <c r="H4318" s="13">
        <v>0.10064099999999999</v>
      </c>
      <c r="I4318">
        <f t="shared" si="152"/>
        <v>1.1359000000000011E-2</v>
      </c>
      <c r="O4318">
        <f t="shared" si="153"/>
        <v>8.362295939086295E-2</v>
      </c>
    </row>
    <row r="4319" spans="2:15">
      <c r="B4319" s="13">
        <v>8.8999999999999995E-5</v>
      </c>
      <c r="H4319" s="13">
        <v>0.100643</v>
      </c>
      <c r="I4319">
        <f t="shared" si="152"/>
        <v>1.1357000000000009E-2</v>
      </c>
      <c r="O4319">
        <f t="shared" si="153"/>
        <v>8.3620959390862948E-2</v>
      </c>
    </row>
    <row r="4320" spans="2:15">
      <c r="B4320" s="13">
        <v>1.2300000000000001E-4</v>
      </c>
      <c r="H4320" s="13">
        <v>0.100645</v>
      </c>
      <c r="I4320">
        <f t="shared" si="152"/>
        <v>1.1355000000000007E-2</v>
      </c>
      <c r="O4320">
        <f t="shared" si="153"/>
        <v>8.3618959390862946E-2</v>
      </c>
    </row>
    <row r="4321" spans="2:15">
      <c r="B4321" s="13">
        <v>1.56E-4</v>
      </c>
      <c r="H4321" s="13">
        <v>0.100645</v>
      </c>
      <c r="I4321">
        <f t="shared" si="152"/>
        <v>1.1355000000000007E-2</v>
      </c>
      <c r="O4321">
        <f t="shared" si="153"/>
        <v>8.3618959390862946E-2</v>
      </c>
    </row>
    <row r="4322" spans="2:15">
      <c r="B4322" s="13">
        <v>1.8900000000000001E-4</v>
      </c>
      <c r="H4322" s="13">
        <v>0.100645</v>
      </c>
      <c r="I4322">
        <f t="shared" si="152"/>
        <v>1.1355000000000007E-2</v>
      </c>
      <c r="O4322">
        <f t="shared" si="153"/>
        <v>8.3618959390862946E-2</v>
      </c>
    </row>
    <row r="4323" spans="2:15">
      <c r="B4323" s="13">
        <v>2.23E-4</v>
      </c>
      <c r="H4323" s="13">
        <v>0.100643</v>
      </c>
      <c r="I4323">
        <f t="shared" si="152"/>
        <v>1.1357000000000009E-2</v>
      </c>
      <c r="O4323">
        <f t="shared" si="153"/>
        <v>8.3620959390862948E-2</v>
      </c>
    </row>
    <row r="4324" spans="2:15">
      <c r="B4324" s="13">
        <v>2.5599999999999999E-4</v>
      </c>
      <c r="H4324" s="13">
        <v>0.10063999999999999</v>
      </c>
      <c r="I4324">
        <f t="shared" si="152"/>
        <v>1.1360000000000012E-2</v>
      </c>
      <c r="O4324">
        <f t="shared" si="153"/>
        <v>8.3623959390862951E-2</v>
      </c>
    </row>
    <row r="4325" spans="2:15">
      <c r="B4325" s="13">
        <v>2.9E-4</v>
      </c>
      <c r="H4325" s="13">
        <v>0.100636</v>
      </c>
      <c r="I4325">
        <f t="shared" si="152"/>
        <v>1.1364000000000003E-2</v>
      </c>
      <c r="O4325">
        <f t="shared" si="153"/>
        <v>8.3627959390862941E-2</v>
      </c>
    </row>
    <row r="4326" spans="2:15">
      <c r="B4326" s="13">
        <v>3.2299999999999999E-4</v>
      </c>
      <c r="H4326" s="13">
        <v>0.100631</v>
      </c>
      <c r="I4326">
        <f t="shared" si="152"/>
        <v>1.1369000000000008E-2</v>
      </c>
      <c r="O4326">
        <f t="shared" si="153"/>
        <v>8.3632959390862946E-2</v>
      </c>
    </row>
    <row r="4327" spans="2:15">
      <c r="B4327" s="13">
        <v>3.5599999999999998E-4</v>
      </c>
      <c r="H4327" s="13">
        <v>0.10062500000000001</v>
      </c>
      <c r="I4327">
        <f t="shared" si="152"/>
        <v>1.1375E-2</v>
      </c>
      <c r="O4327">
        <f t="shared" si="153"/>
        <v>8.3638959390862938E-2</v>
      </c>
    </row>
    <row r="4328" spans="2:15">
      <c r="B4328" s="13">
        <v>3.8999999999999999E-4</v>
      </c>
      <c r="H4328" s="13">
        <v>0.100618</v>
      </c>
      <c r="I4328">
        <f t="shared" si="152"/>
        <v>1.1382000000000007E-2</v>
      </c>
      <c r="O4328">
        <f t="shared" si="153"/>
        <v>8.3645959390862945E-2</v>
      </c>
    </row>
    <row r="4329" spans="2:15">
      <c r="B4329" s="13">
        <v>4.2299999999999998E-4</v>
      </c>
      <c r="H4329" s="13">
        <v>0.100609</v>
      </c>
      <c r="I4329">
        <f t="shared" si="152"/>
        <v>1.1391000000000002E-2</v>
      </c>
      <c r="O4329">
        <f t="shared" si="153"/>
        <v>8.365495939086294E-2</v>
      </c>
    </row>
    <row r="4330" spans="2:15">
      <c r="B4330" s="13">
        <v>4.57E-4</v>
      </c>
      <c r="H4330" s="13">
        <v>0.10059999999999999</v>
      </c>
      <c r="I4330">
        <f t="shared" si="152"/>
        <v>1.1400000000000011E-2</v>
      </c>
      <c r="O4330">
        <f t="shared" si="153"/>
        <v>8.3663959390862949E-2</v>
      </c>
    </row>
    <row r="4331" spans="2:15">
      <c r="B4331" s="13">
        <v>4.8999999999999998E-4</v>
      </c>
      <c r="H4331" s="13">
        <v>0.10059</v>
      </c>
      <c r="I4331">
        <f t="shared" si="152"/>
        <v>1.1410000000000007E-2</v>
      </c>
      <c r="O4331">
        <f t="shared" si="153"/>
        <v>8.3673959390862945E-2</v>
      </c>
    </row>
    <row r="4332" spans="2:15">
      <c r="B4332" s="13">
        <v>5.2400000000000005E-4</v>
      </c>
      <c r="H4332" s="13">
        <v>0.100578</v>
      </c>
      <c r="I4332">
        <f t="shared" si="152"/>
        <v>1.1422000000000005E-2</v>
      </c>
      <c r="O4332">
        <f t="shared" si="153"/>
        <v>8.3685959390862943E-2</v>
      </c>
    </row>
    <row r="4333" spans="2:15">
      <c r="B4333" s="13">
        <v>5.5699999999999999E-4</v>
      </c>
      <c r="H4333" s="13">
        <v>0.100566</v>
      </c>
      <c r="I4333">
        <f t="shared" ref="I4333:I4396" si="154">$I$458-H4333+$I$457</f>
        <v>1.1434000000000003E-2</v>
      </c>
      <c r="O4333">
        <f t="shared" si="153"/>
        <v>8.3697959390862942E-2</v>
      </c>
    </row>
    <row r="4334" spans="2:15">
      <c r="B4334" s="13">
        <v>5.9100000000000005E-4</v>
      </c>
      <c r="H4334" s="13">
        <v>0.100552</v>
      </c>
      <c r="I4334">
        <f t="shared" si="154"/>
        <v>1.1448000000000003E-2</v>
      </c>
      <c r="O4334">
        <f t="shared" ref="O4334:O4397" si="155">$O$458-H4334+$O$457</f>
        <v>8.3711959390862942E-2</v>
      </c>
    </row>
    <row r="4335" spans="2:15">
      <c r="B4335" s="13">
        <v>6.2500000000000001E-4</v>
      </c>
      <c r="H4335" s="13">
        <v>0.100538</v>
      </c>
      <c r="I4335">
        <f t="shared" si="154"/>
        <v>1.1462000000000003E-2</v>
      </c>
      <c r="O4335">
        <f t="shared" si="155"/>
        <v>8.3725959390862942E-2</v>
      </c>
    </row>
    <row r="4336" spans="2:15">
      <c r="B4336" s="13">
        <v>6.5799999999999995E-4</v>
      </c>
      <c r="H4336" s="13">
        <v>0.100523</v>
      </c>
      <c r="I4336">
        <f t="shared" si="154"/>
        <v>1.1477000000000005E-2</v>
      </c>
      <c r="O4336">
        <f t="shared" si="155"/>
        <v>8.3740959390862943E-2</v>
      </c>
    </row>
    <row r="4337" spans="2:15">
      <c r="B4337" s="13">
        <v>6.9200000000000002E-4</v>
      </c>
      <c r="H4337" s="13">
        <v>0.100507</v>
      </c>
      <c r="I4337">
        <f t="shared" si="154"/>
        <v>1.1493000000000007E-2</v>
      </c>
      <c r="O4337">
        <f t="shared" si="155"/>
        <v>8.3756959390862945E-2</v>
      </c>
    </row>
    <row r="4338" spans="2:15">
      <c r="B4338" s="13">
        <v>7.2599999999999997E-4</v>
      </c>
      <c r="H4338" s="13">
        <v>0.10049</v>
      </c>
      <c r="I4338">
        <f t="shared" si="154"/>
        <v>1.151000000000001E-2</v>
      </c>
      <c r="O4338">
        <f t="shared" si="155"/>
        <v>8.3773959390862948E-2</v>
      </c>
    </row>
    <row r="4339" spans="2:15">
      <c r="B4339" s="13">
        <v>7.5900000000000002E-4</v>
      </c>
      <c r="H4339" s="13">
        <v>0.10047200000000001</v>
      </c>
      <c r="I4339">
        <f t="shared" si="154"/>
        <v>1.1528E-2</v>
      </c>
      <c r="O4339">
        <f t="shared" si="155"/>
        <v>8.3791959390862938E-2</v>
      </c>
    </row>
    <row r="4340" spans="2:15">
      <c r="B4340" s="13">
        <v>7.9299999999999998E-4</v>
      </c>
      <c r="H4340" s="13">
        <v>0.100453</v>
      </c>
      <c r="I4340">
        <f t="shared" si="154"/>
        <v>1.1547000000000005E-2</v>
      </c>
      <c r="O4340">
        <f t="shared" si="155"/>
        <v>8.3810959390862944E-2</v>
      </c>
    </row>
    <row r="4341" spans="2:15">
      <c r="B4341" s="13">
        <v>8.2700000000000004E-4</v>
      </c>
      <c r="H4341" s="13">
        <v>0.100434</v>
      </c>
      <c r="I4341">
        <f t="shared" si="154"/>
        <v>1.156600000000001E-2</v>
      </c>
      <c r="O4341">
        <f t="shared" si="155"/>
        <v>8.3829959390862949E-2</v>
      </c>
    </row>
    <row r="4342" spans="2:15">
      <c r="B4342" s="13">
        <v>8.61E-4</v>
      </c>
      <c r="H4342" s="13">
        <v>0.100413</v>
      </c>
      <c r="I4342">
        <f t="shared" si="154"/>
        <v>1.1587000000000004E-2</v>
      </c>
      <c r="O4342">
        <f t="shared" si="155"/>
        <v>8.3850959390862942E-2</v>
      </c>
    </row>
    <row r="4343" spans="2:15">
      <c r="B4343" s="13">
        <v>8.9499999999999996E-4</v>
      </c>
      <c r="H4343" s="13">
        <v>0.100392</v>
      </c>
      <c r="I4343">
        <f t="shared" si="154"/>
        <v>1.1608000000000011E-2</v>
      </c>
      <c r="O4343">
        <f t="shared" si="155"/>
        <v>8.3871959390862949E-2</v>
      </c>
    </row>
    <row r="4344" spans="2:15">
      <c r="B4344" s="13">
        <v>9.2800000000000001E-4</v>
      </c>
      <c r="H4344" s="13">
        <v>0.100371</v>
      </c>
      <c r="I4344">
        <f t="shared" si="154"/>
        <v>1.1629000000000004E-2</v>
      </c>
      <c r="O4344">
        <f t="shared" si="155"/>
        <v>8.3892959390862942E-2</v>
      </c>
    </row>
    <row r="4345" spans="2:15">
      <c r="B4345" s="13">
        <v>9.6199999999999996E-4</v>
      </c>
      <c r="H4345" s="13">
        <v>0.10034800000000001</v>
      </c>
      <c r="I4345">
        <f t="shared" si="154"/>
        <v>1.1651999999999999E-2</v>
      </c>
      <c r="O4345">
        <f t="shared" si="155"/>
        <v>8.3915959390862938E-2</v>
      </c>
    </row>
    <row r="4346" spans="2:15">
      <c r="B4346" s="13">
        <v>9.9599999999999992E-4</v>
      </c>
      <c r="H4346" s="13">
        <v>0.100326</v>
      </c>
      <c r="I4346">
        <f t="shared" si="154"/>
        <v>1.1674000000000007E-2</v>
      </c>
      <c r="O4346">
        <f t="shared" si="155"/>
        <v>8.3937959390862946E-2</v>
      </c>
    </row>
    <row r="4347" spans="2:15">
      <c r="B4347" s="13">
        <v>1.0300000000000001E-3</v>
      </c>
      <c r="H4347" s="13">
        <v>0.100302</v>
      </c>
      <c r="I4347">
        <f t="shared" si="154"/>
        <v>1.1698000000000004E-2</v>
      </c>
      <c r="O4347">
        <f t="shared" si="155"/>
        <v>8.3961959390862942E-2</v>
      </c>
    </row>
    <row r="4348" spans="2:15">
      <c r="B4348" s="13">
        <v>1.065E-3</v>
      </c>
      <c r="H4348" s="13">
        <v>0.10027800000000001</v>
      </c>
      <c r="I4348">
        <f t="shared" si="154"/>
        <v>1.1722E-2</v>
      </c>
      <c r="O4348">
        <f t="shared" si="155"/>
        <v>8.3985959390862938E-2</v>
      </c>
    </row>
    <row r="4349" spans="2:15">
      <c r="B4349" s="13">
        <v>1.0989999999999999E-3</v>
      </c>
      <c r="H4349" s="13">
        <v>0.100254</v>
      </c>
      <c r="I4349">
        <f t="shared" si="154"/>
        <v>1.174600000000001E-2</v>
      </c>
      <c r="O4349">
        <f t="shared" si="155"/>
        <v>8.4009959390862948E-2</v>
      </c>
    </row>
    <row r="4350" spans="2:15">
      <c r="B4350" s="13">
        <v>1.1329999999999999E-3</v>
      </c>
      <c r="H4350" s="13">
        <v>0.100229</v>
      </c>
      <c r="I4350">
        <f t="shared" si="154"/>
        <v>1.1771000000000007E-2</v>
      </c>
      <c r="O4350">
        <f t="shared" si="155"/>
        <v>8.4034959390862946E-2</v>
      </c>
    </row>
    <row r="4351" spans="2:15">
      <c r="B4351" s="13">
        <v>1.1670000000000001E-3</v>
      </c>
      <c r="H4351" s="13">
        <v>0.100204</v>
      </c>
      <c r="I4351">
        <f t="shared" si="154"/>
        <v>1.1796000000000004E-2</v>
      </c>
      <c r="O4351">
        <f t="shared" si="155"/>
        <v>8.4059959390862943E-2</v>
      </c>
    </row>
    <row r="4352" spans="2:15">
      <c r="B4352" s="13">
        <v>1.201E-3</v>
      </c>
      <c r="H4352" s="13">
        <v>0.100178</v>
      </c>
      <c r="I4352">
        <f t="shared" si="154"/>
        <v>1.1822000000000003E-2</v>
      </c>
      <c r="O4352">
        <f t="shared" si="155"/>
        <v>8.4085959390862941E-2</v>
      </c>
    </row>
    <row r="4353" spans="2:15">
      <c r="B4353" s="13">
        <v>1.2359999999999999E-3</v>
      </c>
      <c r="H4353" s="13">
        <v>0.100152</v>
      </c>
      <c r="I4353">
        <f t="shared" si="154"/>
        <v>1.1848000000000001E-2</v>
      </c>
      <c r="O4353">
        <f t="shared" si="155"/>
        <v>8.4111959390862939E-2</v>
      </c>
    </row>
    <row r="4354" spans="2:15">
      <c r="B4354" s="13">
        <v>1.2700000000000001E-3</v>
      </c>
      <c r="H4354" s="13">
        <v>0.10012600000000001</v>
      </c>
      <c r="I4354">
        <f t="shared" si="154"/>
        <v>1.1873999999999999E-2</v>
      </c>
      <c r="O4354">
        <f t="shared" si="155"/>
        <v>8.4137959390862938E-2</v>
      </c>
    </row>
    <row r="4355" spans="2:15">
      <c r="B4355" s="13">
        <v>1.305E-3</v>
      </c>
      <c r="H4355" s="13">
        <v>0.10009999999999999</v>
      </c>
      <c r="I4355">
        <f t="shared" si="154"/>
        <v>1.1900000000000011E-2</v>
      </c>
      <c r="O4355">
        <f t="shared" si="155"/>
        <v>8.416395939086295E-2</v>
      </c>
    </row>
    <row r="4356" spans="2:15">
      <c r="B4356" s="13">
        <v>1.3389999999999999E-3</v>
      </c>
      <c r="H4356" s="13">
        <v>0.100073</v>
      </c>
      <c r="I4356">
        <f t="shared" si="154"/>
        <v>1.1927000000000011E-2</v>
      </c>
      <c r="O4356">
        <f t="shared" si="155"/>
        <v>8.4190959390862949E-2</v>
      </c>
    </row>
    <row r="4357" spans="2:15">
      <c r="B4357" s="13">
        <v>1.374E-3</v>
      </c>
      <c r="H4357" s="13">
        <v>0.100046</v>
      </c>
      <c r="I4357">
        <f t="shared" si="154"/>
        <v>1.195400000000001E-2</v>
      </c>
      <c r="O4357">
        <f t="shared" si="155"/>
        <v>8.4217959390862948E-2</v>
      </c>
    </row>
    <row r="4358" spans="2:15">
      <c r="B4358" s="13">
        <v>1.408E-3</v>
      </c>
      <c r="H4358" s="13">
        <v>0.10002</v>
      </c>
      <c r="I4358">
        <f t="shared" si="154"/>
        <v>1.1980000000000008E-2</v>
      </c>
      <c r="O4358">
        <f t="shared" si="155"/>
        <v>8.4243959390862946E-2</v>
      </c>
    </row>
    <row r="4359" spans="2:15">
      <c r="B4359" s="13">
        <v>1.4430000000000001E-3</v>
      </c>
      <c r="H4359" s="13">
        <v>9.9992999999999999E-2</v>
      </c>
      <c r="I4359">
        <f t="shared" si="154"/>
        <v>1.2007000000000007E-2</v>
      </c>
      <c r="O4359">
        <f t="shared" si="155"/>
        <v>8.4270959390862946E-2</v>
      </c>
    </row>
    <row r="4360" spans="2:15">
      <c r="B4360" s="13">
        <v>1.4779999999999999E-3</v>
      </c>
      <c r="H4360" s="13">
        <v>9.9965999999999999E-2</v>
      </c>
      <c r="I4360">
        <f t="shared" si="154"/>
        <v>1.2034000000000006E-2</v>
      </c>
      <c r="O4360">
        <f t="shared" si="155"/>
        <v>8.4297959390862945E-2</v>
      </c>
    </row>
    <row r="4361" spans="2:15">
      <c r="B4361" s="13">
        <v>1.513E-3</v>
      </c>
      <c r="H4361" s="13">
        <v>9.9939E-2</v>
      </c>
      <c r="I4361">
        <f t="shared" si="154"/>
        <v>1.2061000000000006E-2</v>
      </c>
      <c r="O4361">
        <f t="shared" si="155"/>
        <v>8.4324959390862944E-2</v>
      </c>
    </row>
    <row r="4362" spans="2:15">
      <c r="B4362" s="13">
        <v>1.5479999999999999E-3</v>
      </c>
      <c r="H4362" s="13">
        <v>9.9913000000000002E-2</v>
      </c>
      <c r="I4362">
        <f t="shared" si="154"/>
        <v>1.2087000000000004E-2</v>
      </c>
      <c r="O4362">
        <f t="shared" si="155"/>
        <v>8.4350959390862942E-2</v>
      </c>
    </row>
    <row r="4363" spans="2:15">
      <c r="B4363" s="13">
        <v>1.583E-3</v>
      </c>
      <c r="H4363" s="13">
        <v>9.9886000000000003E-2</v>
      </c>
      <c r="I4363">
        <f t="shared" si="154"/>
        <v>1.2114000000000003E-2</v>
      </c>
      <c r="O4363">
        <f t="shared" si="155"/>
        <v>8.4377959390862942E-2</v>
      </c>
    </row>
    <row r="4364" spans="2:15">
      <c r="B4364" s="13">
        <v>1.6180000000000001E-3</v>
      </c>
      <c r="H4364" s="13">
        <v>9.9860000000000004E-2</v>
      </c>
      <c r="I4364">
        <f t="shared" si="154"/>
        <v>1.2140000000000001E-2</v>
      </c>
      <c r="O4364">
        <f t="shared" si="155"/>
        <v>8.440395939086294E-2</v>
      </c>
    </row>
    <row r="4365" spans="2:15">
      <c r="B4365" s="13">
        <v>1.653E-3</v>
      </c>
      <c r="H4365" s="13">
        <v>9.9834000000000006E-2</v>
      </c>
      <c r="I4365">
        <f t="shared" si="154"/>
        <v>1.2166E-2</v>
      </c>
      <c r="O4365">
        <f t="shared" si="155"/>
        <v>8.4429959390862938E-2</v>
      </c>
    </row>
    <row r="4366" spans="2:15">
      <c r="B4366" s="13">
        <v>1.688E-3</v>
      </c>
      <c r="H4366" s="13">
        <v>9.9807999999999994E-2</v>
      </c>
      <c r="I4366">
        <f t="shared" si="154"/>
        <v>1.2192000000000012E-2</v>
      </c>
      <c r="O4366">
        <f t="shared" si="155"/>
        <v>8.445595939086295E-2</v>
      </c>
    </row>
    <row r="4367" spans="2:15">
      <c r="B4367" s="13">
        <v>1.7229999999999999E-3</v>
      </c>
      <c r="H4367" s="13">
        <v>9.9782999999999997E-2</v>
      </c>
      <c r="I4367">
        <f t="shared" si="154"/>
        <v>1.2217000000000009E-2</v>
      </c>
      <c r="O4367">
        <f t="shared" si="155"/>
        <v>8.4480959390862947E-2</v>
      </c>
    </row>
    <row r="4368" spans="2:15">
      <c r="B4368" s="13">
        <v>1.7589999999999999E-3</v>
      </c>
      <c r="H4368" s="13">
        <v>9.9757999999999999E-2</v>
      </c>
      <c r="I4368">
        <f t="shared" si="154"/>
        <v>1.2242000000000006E-2</v>
      </c>
      <c r="O4368">
        <f t="shared" si="155"/>
        <v>8.4505959390862945E-2</v>
      </c>
    </row>
    <row r="4369" spans="2:15">
      <c r="B4369" s="13">
        <v>1.794E-3</v>
      </c>
      <c r="H4369" s="13">
        <v>9.9733000000000002E-2</v>
      </c>
      <c r="I4369">
        <f t="shared" si="154"/>
        <v>1.2267000000000004E-2</v>
      </c>
      <c r="O4369">
        <f t="shared" si="155"/>
        <v>8.4530959390862942E-2</v>
      </c>
    </row>
    <row r="4370" spans="2:15">
      <c r="B4370" s="13">
        <v>1.83E-3</v>
      </c>
      <c r="H4370" s="13">
        <v>9.9709000000000006E-2</v>
      </c>
      <c r="I4370">
        <f t="shared" si="154"/>
        <v>1.2291E-2</v>
      </c>
      <c r="O4370">
        <f t="shared" si="155"/>
        <v>8.4554959390862938E-2</v>
      </c>
    </row>
    <row r="4371" spans="2:15">
      <c r="B4371" s="13">
        <v>1.8649999999999999E-3</v>
      </c>
      <c r="H4371" s="13">
        <v>9.9684999999999996E-2</v>
      </c>
      <c r="I4371">
        <f t="shared" si="154"/>
        <v>1.231500000000001E-2</v>
      </c>
      <c r="O4371">
        <f t="shared" si="155"/>
        <v>8.4578959390862948E-2</v>
      </c>
    </row>
    <row r="4372" spans="2:15">
      <c r="B4372" s="13">
        <v>1.9009999999999999E-3</v>
      </c>
      <c r="H4372" s="13">
        <v>9.9662000000000001E-2</v>
      </c>
      <c r="I4372">
        <f t="shared" si="154"/>
        <v>1.2338000000000005E-2</v>
      </c>
      <c r="O4372">
        <f t="shared" si="155"/>
        <v>8.4601959390862944E-2</v>
      </c>
    </row>
    <row r="4373" spans="2:15">
      <c r="B4373" s="13">
        <v>1.9369999999999999E-3</v>
      </c>
      <c r="H4373" s="13">
        <v>9.9639000000000005E-2</v>
      </c>
      <c r="I4373">
        <f t="shared" si="154"/>
        <v>1.2361E-2</v>
      </c>
      <c r="O4373">
        <f t="shared" si="155"/>
        <v>8.4624959390862939E-2</v>
      </c>
    </row>
    <row r="4374" spans="2:15">
      <c r="B4374" s="13">
        <v>1.9729999999999999E-3</v>
      </c>
      <c r="H4374" s="13">
        <v>9.9617999999999998E-2</v>
      </c>
      <c r="I4374">
        <f t="shared" si="154"/>
        <v>1.2382000000000008E-2</v>
      </c>
      <c r="O4374">
        <f t="shared" si="155"/>
        <v>8.4645959390862946E-2</v>
      </c>
    </row>
    <row r="4375" spans="2:15">
      <c r="B4375" s="13">
        <v>2.0089999999999999E-3</v>
      </c>
      <c r="H4375" s="13">
        <v>9.9596000000000004E-2</v>
      </c>
      <c r="I4375">
        <f t="shared" si="154"/>
        <v>1.2404000000000002E-2</v>
      </c>
      <c r="O4375">
        <f t="shared" si="155"/>
        <v>8.466795939086294E-2</v>
      </c>
    </row>
    <row r="4376" spans="2:15">
      <c r="B4376" s="13">
        <v>2.0449999999999999E-3</v>
      </c>
      <c r="H4376" s="13">
        <v>9.9575999999999998E-2</v>
      </c>
      <c r="I4376">
        <f t="shared" si="154"/>
        <v>1.2424000000000008E-2</v>
      </c>
      <c r="O4376">
        <f t="shared" si="155"/>
        <v>8.4687959390862946E-2</v>
      </c>
    </row>
    <row r="4377" spans="2:15">
      <c r="B4377" s="13">
        <v>2.081E-3</v>
      </c>
      <c r="H4377" s="13">
        <v>9.9556000000000006E-2</v>
      </c>
      <c r="I4377">
        <f t="shared" si="154"/>
        <v>1.2444E-2</v>
      </c>
      <c r="O4377">
        <f t="shared" si="155"/>
        <v>8.4707959390862939E-2</v>
      </c>
    </row>
    <row r="4378" spans="2:15">
      <c r="B4378" s="13">
        <v>2.117E-3</v>
      </c>
      <c r="H4378" s="13">
        <v>9.9537E-2</v>
      </c>
      <c r="I4378">
        <f t="shared" si="154"/>
        <v>1.2463000000000005E-2</v>
      </c>
      <c r="O4378">
        <f t="shared" si="155"/>
        <v>8.4726959390862944E-2</v>
      </c>
    </row>
    <row r="4379" spans="2:15">
      <c r="B4379" s="13">
        <v>2.1540000000000001E-3</v>
      </c>
      <c r="H4379" s="13">
        <v>9.9517999999999995E-2</v>
      </c>
      <c r="I4379">
        <f t="shared" si="154"/>
        <v>1.248200000000001E-2</v>
      </c>
      <c r="O4379">
        <f t="shared" si="155"/>
        <v>8.4745959390862949E-2</v>
      </c>
    </row>
    <row r="4380" spans="2:15">
      <c r="B4380" s="13">
        <v>2.1900000000000001E-3</v>
      </c>
      <c r="H4380" s="13">
        <v>9.9501000000000006E-2</v>
      </c>
      <c r="I4380">
        <f t="shared" si="154"/>
        <v>1.2499E-2</v>
      </c>
      <c r="O4380">
        <f t="shared" si="155"/>
        <v>8.4762959390862938E-2</v>
      </c>
    </row>
    <row r="4381" spans="2:15">
      <c r="B4381" s="13">
        <v>2.2269999999999998E-3</v>
      </c>
      <c r="H4381" s="13">
        <v>9.9484000000000003E-2</v>
      </c>
      <c r="I4381">
        <f t="shared" si="154"/>
        <v>1.2516000000000003E-2</v>
      </c>
      <c r="O4381">
        <f t="shared" si="155"/>
        <v>8.4779959390862941E-2</v>
      </c>
    </row>
    <row r="4382" spans="2:15">
      <c r="B4382" s="13">
        <v>2.2629999999999998E-3</v>
      </c>
      <c r="H4382" s="13">
        <v>9.9469000000000002E-2</v>
      </c>
      <c r="I4382">
        <f t="shared" si="154"/>
        <v>1.2531000000000004E-2</v>
      </c>
      <c r="O4382">
        <f t="shared" si="155"/>
        <v>8.4794959390862942E-2</v>
      </c>
    </row>
    <row r="4383" spans="2:15">
      <c r="B4383" s="13">
        <v>2.3E-3</v>
      </c>
      <c r="H4383" s="13">
        <v>9.9454000000000001E-2</v>
      </c>
      <c r="I4383">
        <f t="shared" si="154"/>
        <v>1.2546000000000005E-2</v>
      </c>
      <c r="O4383">
        <f t="shared" si="155"/>
        <v>8.4809959390862943E-2</v>
      </c>
    </row>
    <row r="4384" spans="2:15">
      <c r="B4384" s="13">
        <v>2.3370000000000001E-3</v>
      </c>
      <c r="H4384" s="13">
        <v>9.9440000000000001E-2</v>
      </c>
      <c r="I4384">
        <f t="shared" si="154"/>
        <v>1.2560000000000005E-2</v>
      </c>
      <c r="O4384">
        <f t="shared" si="155"/>
        <v>8.4823959390862944E-2</v>
      </c>
    </row>
    <row r="4385" spans="2:15">
      <c r="B4385" s="13">
        <v>2.3739999999999998E-3</v>
      </c>
      <c r="H4385" s="13">
        <v>9.9427000000000001E-2</v>
      </c>
      <c r="I4385">
        <f t="shared" si="154"/>
        <v>1.2573000000000004E-2</v>
      </c>
      <c r="O4385">
        <f t="shared" si="155"/>
        <v>8.4836959390862943E-2</v>
      </c>
    </row>
    <row r="4386" spans="2:15">
      <c r="B4386" s="13">
        <v>2.4109999999999999E-3</v>
      </c>
      <c r="H4386" s="13">
        <v>9.9415000000000003E-2</v>
      </c>
      <c r="I4386">
        <f t="shared" si="154"/>
        <v>1.2585000000000002E-2</v>
      </c>
      <c r="O4386">
        <f t="shared" si="155"/>
        <v>8.4848959390862941E-2</v>
      </c>
    </row>
    <row r="4387" spans="2:15">
      <c r="B4387" s="13">
        <v>2.4480000000000001E-3</v>
      </c>
      <c r="H4387" s="13">
        <v>9.9404000000000006E-2</v>
      </c>
      <c r="I4387">
        <f t="shared" si="154"/>
        <v>1.2596E-2</v>
      </c>
      <c r="O4387">
        <f t="shared" si="155"/>
        <v>8.4859959390862938E-2</v>
      </c>
    </row>
    <row r="4388" spans="2:15">
      <c r="B4388" s="13">
        <v>2.4849999999999998E-3</v>
      </c>
      <c r="H4388" s="13">
        <v>9.9393999999999996E-2</v>
      </c>
      <c r="I4388">
        <f t="shared" si="154"/>
        <v>1.260600000000001E-2</v>
      </c>
      <c r="O4388">
        <f t="shared" si="155"/>
        <v>8.4869959390862948E-2</v>
      </c>
    </row>
    <row r="4389" spans="2:15">
      <c r="B4389" s="13">
        <v>2.5230000000000001E-3</v>
      </c>
      <c r="H4389" s="13">
        <v>9.9385000000000001E-2</v>
      </c>
      <c r="I4389">
        <f t="shared" si="154"/>
        <v>1.2615000000000005E-2</v>
      </c>
      <c r="O4389">
        <f t="shared" si="155"/>
        <v>8.4878959390862943E-2</v>
      </c>
    </row>
    <row r="4390" spans="2:15">
      <c r="B4390" s="13">
        <v>2.5600000000000002E-3</v>
      </c>
      <c r="H4390" s="13">
        <v>9.9377999999999994E-2</v>
      </c>
      <c r="I4390">
        <f t="shared" si="154"/>
        <v>1.2622000000000012E-2</v>
      </c>
      <c r="O4390">
        <f t="shared" si="155"/>
        <v>8.488595939086295E-2</v>
      </c>
    </row>
    <row r="4391" spans="2:15">
      <c r="B4391" s="13">
        <v>2.598E-3</v>
      </c>
      <c r="H4391" s="13">
        <v>9.9371000000000001E-2</v>
      </c>
      <c r="I4391">
        <f t="shared" si="154"/>
        <v>1.2629000000000005E-2</v>
      </c>
      <c r="O4391">
        <f t="shared" si="155"/>
        <v>8.4892959390862943E-2</v>
      </c>
    </row>
    <row r="4392" spans="2:15">
      <c r="B4392" s="13">
        <v>2.6359999999999999E-3</v>
      </c>
      <c r="H4392" s="13">
        <v>9.9364999999999995E-2</v>
      </c>
      <c r="I4392">
        <f t="shared" si="154"/>
        <v>1.2635000000000011E-2</v>
      </c>
      <c r="O4392">
        <f t="shared" si="155"/>
        <v>8.4898959390862949E-2</v>
      </c>
    </row>
    <row r="4393" spans="2:15">
      <c r="B4393" s="13">
        <v>2.6740000000000002E-3</v>
      </c>
      <c r="H4393" s="13">
        <v>9.9361000000000005E-2</v>
      </c>
      <c r="I4393">
        <f t="shared" si="154"/>
        <v>1.2639000000000001E-2</v>
      </c>
      <c r="O4393">
        <f t="shared" si="155"/>
        <v>8.4902959390862939E-2</v>
      </c>
    </row>
    <row r="4394" spans="2:15">
      <c r="B4394" s="13">
        <v>2.712E-3</v>
      </c>
      <c r="H4394" s="13">
        <v>9.9357000000000001E-2</v>
      </c>
      <c r="I4394">
        <f t="shared" si="154"/>
        <v>1.2643000000000005E-2</v>
      </c>
      <c r="O4394">
        <f t="shared" si="155"/>
        <v>8.4906959390862943E-2</v>
      </c>
    </row>
    <row r="4395" spans="2:15">
      <c r="B4395" s="13">
        <v>2.7499999999999998E-3</v>
      </c>
      <c r="H4395" s="13">
        <v>9.9354999999999999E-2</v>
      </c>
      <c r="I4395">
        <f t="shared" si="154"/>
        <v>1.2645000000000007E-2</v>
      </c>
      <c r="O4395">
        <f t="shared" si="155"/>
        <v>8.4908959390862945E-2</v>
      </c>
    </row>
    <row r="4396" spans="2:15">
      <c r="B4396" s="13">
        <v>2.7880000000000001E-3</v>
      </c>
      <c r="H4396" s="13">
        <v>9.9353999999999998E-2</v>
      </c>
      <c r="I4396">
        <f t="shared" si="154"/>
        <v>1.2646000000000008E-2</v>
      </c>
      <c r="O4396">
        <f t="shared" si="155"/>
        <v>8.4909959390862946E-2</v>
      </c>
    </row>
    <row r="4397" spans="2:15">
      <c r="B4397" s="13">
        <v>2.8270000000000001E-3</v>
      </c>
      <c r="H4397" s="13">
        <v>9.9352999999999997E-2</v>
      </c>
      <c r="I4397">
        <f t="shared" ref="I4397:I4460" si="156">$I$458-H4397+$I$457</f>
        <v>1.2647000000000009E-2</v>
      </c>
      <c r="O4397">
        <f t="shared" si="155"/>
        <v>8.4910959390862947E-2</v>
      </c>
    </row>
    <row r="4398" spans="2:15">
      <c r="B4398" s="13">
        <v>2.8649999999999999E-3</v>
      </c>
      <c r="H4398" s="13">
        <v>9.9353999999999998E-2</v>
      </c>
      <c r="I4398">
        <f t="shared" si="156"/>
        <v>1.2646000000000008E-2</v>
      </c>
      <c r="O4398">
        <f t="shared" ref="O4398:O4461" si="157">$O$458-H4398+$O$457</f>
        <v>8.4909959390862946E-2</v>
      </c>
    </row>
    <row r="4399" spans="2:15">
      <c r="B4399" s="13">
        <v>2.9039999999999999E-3</v>
      </c>
      <c r="H4399" s="13">
        <v>9.9356E-2</v>
      </c>
      <c r="I4399">
        <f t="shared" si="156"/>
        <v>1.2644000000000006E-2</v>
      </c>
      <c r="O4399">
        <f t="shared" si="157"/>
        <v>8.4907959390862944E-2</v>
      </c>
    </row>
    <row r="4400" spans="2:15">
      <c r="B4400" s="13">
        <v>2.9420000000000002E-3</v>
      </c>
      <c r="H4400" s="13">
        <v>9.9360000000000004E-2</v>
      </c>
      <c r="I4400">
        <f t="shared" si="156"/>
        <v>1.2640000000000002E-2</v>
      </c>
      <c r="O4400">
        <f t="shared" si="157"/>
        <v>8.490395939086294E-2</v>
      </c>
    </row>
    <row r="4401" spans="2:15">
      <c r="B4401" s="13">
        <v>2.9810000000000001E-3</v>
      </c>
      <c r="H4401" s="13">
        <v>9.9363999999999994E-2</v>
      </c>
      <c r="I4401">
        <f t="shared" si="156"/>
        <v>1.2636000000000012E-2</v>
      </c>
      <c r="O4401">
        <f t="shared" si="157"/>
        <v>8.489995939086295E-2</v>
      </c>
    </row>
    <row r="4402" spans="2:15">
      <c r="B4402" s="13">
        <v>3.0200000000000001E-3</v>
      </c>
      <c r="H4402" s="13">
        <v>9.9368999999999999E-2</v>
      </c>
      <c r="I4402">
        <f t="shared" si="156"/>
        <v>1.2631000000000007E-2</v>
      </c>
      <c r="O4402">
        <f t="shared" si="157"/>
        <v>8.4894959390862945E-2</v>
      </c>
    </row>
    <row r="4403" spans="2:15">
      <c r="B4403" s="13">
        <v>3.0599999999999998E-3</v>
      </c>
      <c r="H4403" s="13">
        <v>9.9376000000000006E-2</v>
      </c>
      <c r="I4403">
        <f t="shared" si="156"/>
        <v>1.2624E-2</v>
      </c>
      <c r="O4403">
        <f t="shared" si="157"/>
        <v>8.4887959390862938E-2</v>
      </c>
    </row>
    <row r="4404" spans="2:15">
      <c r="B4404" s="13">
        <v>3.0990000000000002E-3</v>
      </c>
      <c r="H4404" s="13">
        <v>9.9382999999999999E-2</v>
      </c>
      <c r="I4404">
        <f t="shared" si="156"/>
        <v>1.2617000000000007E-2</v>
      </c>
      <c r="O4404">
        <f t="shared" si="157"/>
        <v>8.4880959390862945E-2</v>
      </c>
    </row>
    <row r="4405" spans="2:15">
      <c r="B4405" s="13">
        <v>3.1389999999999999E-3</v>
      </c>
      <c r="H4405" s="13">
        <v>9.9391999999999994E-2</v>
      </c>
      <c r="I4405">
        <f t="shared" si="156"/>
        <v>1.2608000000000012E-2</v>
      </c>
      <c r="O4405">
        <f t="shared" si="157"/>
        <v>8.487195939086295E-2</v>
      </c>
    </row>
    <row r="4406" spans="2:15">
      <c r="B4406" s="13">
        <v>3.1779999999999998E-3</v>
      </c>
      <c r="H4406" s="13">
        <v>9.9401000000000003E-2</v>
      </c>
      <c r="I4406">
        <f t="shared" si="156"/>
        <v>1.2599000000000003E-2</v>
      </c>
      <c r="O4406">
        <f t="shared" si="157"/>
        <v>8.4862959390862941E-2</v>
      </c>
    </row>
    <row r="4407" spans="2:15">
      <c r="B4407" s="13">
        <v>3.2179999999999999E-3</v>
      </c>
      <c r="H4407" s="13">
        <v>9.9412E-2</v>
      </c>
      <c r="I4407">
        <f t="shared" si="156"/>
        <v>1.2588000000000005E-2</v>
      </c>
      <c r="O4407">
        <f t="shared" si="157"/>
        <v>8.4851959390862944E-2</v>
      </c>
    </row>
    <row r="4408" spans="2:15">
      <c r="B4408" s="13">
        <v>3.258E-3</v>
      </c>
      <c r="H4408" s="13">
        <v>9.9423999999999998E-2</v>
      </c>
      <c r="I4408">
        <f t="shared" si="156"/>
        <v>1.2576000000000007E-2</v>
      </c>
      <c r="O4408">
        <f t="shared" si="157"/>
        <v>8.4839959390862946E-2</v>
      </c>
    </row>
    <row r="4409" spans="2:15">
      <c r="B4409" s="13">
        <v>3.2980000000000002E-3</v>
      </c>
      <c r="H4409" s="13">
        <v>9.9435999999999997E-2</v>
      </c>
      <c r="I4409">
        <f t="shared" si="156"/>
        <v>1.2564000000000009E-2</v>
      </c>
      <c r="O4409">
        <f t="shared" si="157"/>
        <v>8.4827959390862948E-2</v>
      </c>
    </row>
    <row r="4410" spans="2:15">
      <c r="B4410" s="13">
        <v>3.3379999999999998E-3</v>
      </c>
      <c r="H4410" s="13">
        <v>9.9449999999999997E-2</v>
      </c>
      <c r="I4410">
        <f t="shared" si="156"/>
        <v>1.2550000000000009E-2</v>
      </c>
      <c r="O4410">
        <f t="shared" si="157"/>
        <v>8.4813959390862947E-2</v>
      </c>
    </row>
    <row r="4411" spans="2:15">
      <c r="B4411" s="13">
        <v>3.3779999999999999E-3</v>
      </c>
      <c r="H4411" s="13">
        <v>9.9463999999999997E-2</v>
      </c>
      <c r="I4411">
        <f t="shared" si="156"/>
        <v>1.2536000000000009E-2</v>
      </c>
      <c r="O4411">
        <f t="shared" si="157"/>
        <v>8.4799959390862947E-2</v>
      </c>
    </row>
    <row r="4412" spans="2:15">
      <c r="B4412" s="13">
        <v>3.4190000000000002E-3</v>
      </c>
      <c r="H4412" s="13">
        <v>9.9479999999999999E-2</v>
      </c>
      <c r="I4412">
        <f t="shared" si="156"/>
        <v>1.2520000000000007E-2</v>
      </c>
      <c r="O4412">
        <f t="shared" si="157"/>
        <v>8.4783959390862945E-2</v>
      </c>
    </row>
    <row r="4413" spans="2:15">
      <c r="B4413" s="13">
        <v>3.46E-3</v>
      </c>
      <c r="H4413" s="13">
        <v>9.9496000000000001E-2</v>
      </c>
      <c r="I4413">
        <f t="shared" si="156"/>
        <v>1.2504000000000005E-2</v>
      </c>
      <c r="O4413">
        <f t="shared" si="157"/>
        <v>8.4767959390862943E-2</v>
      </c>
    </row>
    <row r="4414" spans="2:15">
      <c r="B4414" s="13">
        <v>3.5010000000000002E-3</v>
      </c>
      <c r="H4414" s="13">
        <v>9.9513000000000004E-2</v>
      </c>
      <c r="I4414">
        <f t="shared" si="156"/>
        <v>1.2487000000000002E-2</v>
      </c>
      <c r="O4414">
        <f t="shared" si="157"/>
        <v>8.475095939086294E-2</v>
      </c>
    </row>
    <row r="4415" spans="2:15">
      <c r="B4415" s="13">
        <v>3.542E-3</v>
      </c>
      <c r="H4415" s="13">
        <v>9.9530999999999994E-2</v>
      </c>
      <c r="I4415">
        <f t="shared" si="156"/>
        <v>1.2469000000000011E-2</v>
      </c>
      <c r="O4415">
        <f t="shared" si="157"/>
        <v>8.473295939086295E-2</v>
      </c>
    </row>
    <row r="4416" spans="2:15">
      <c r="B4416" s="13">
        <v>3.5829999999999998E-3</v>
      </c>
      <c r="H4416" s="13">
        <v>9.955E-2</v>
      </c>
      <c r="I4416">
        <f t="shared" si="156"/>
        <v>1.2450000000000006E-2</v>
      </c>
      <c r="O4416">
        <f t="shared" si="157"/>
        <v>8.4713959390862945E-2</v>
      </c>
    </row>
    <row r="4417" spans="2:15">
      <c r="B4417" s="13">
        <v>3.6240000000000001E-3</v>
      </c>
      <c r="H4417" s="13">
        <v>9.9570000000000006E-2</v>
      </c>
      <c r="I4417">
        <f t="shared" si="156"/>
        <v>1.243E-2</v>
      </c>
      <c r="O4417">
        <f t="shared" si="157"/>
        <v>8.4693959390862938E-2</v>
      </c>
    </row>
    <row r="4418" spans="2:15">
      <c r="B4418" s="13">
        <v>3.6649999999999999E-3</v>
      </c>
      <c r="H4418" s="13">
        <v>9.9589999999999998E-2</v>
      </c>
      <c r="I4418">
        <f t="shared" si="156"/>
        <v>1.2410000000000008E-2</v>
      </c>
      <c r="O4418">
        <f t="shared" si="157"/>
        <v>8.4673959390862946E-2</v>
      </c>
    </row>
    <row r="4419" spans="2:15">
      <c r="B4419" s="13">
        <v>3.7069999999999998E-3</v>
      </c>
      <c r="H4419" s="13">
        <v>9.9611000000000005E-2</v>
      </c>
      <c r="I4419">
        <f t="shared" si="156"/>
        <v>1.2389000000000001E-2</v>
      </c>
      <c r="O4419">
        <f t="shared" si="157"/>
        <v>8.4652959390862939E-2</v>
      </c>
    </row>
    <row r="4420" spans="2:15">
      <c r="B4420" s="13">
        <v>3.7490000000000002E-3</v>
      </c>
      <c r="H4420" s="13">
        <v>9.9631999999999998E-2</v>
      </c>
      <c r="I4420">
        <f t="shared" si="156"/>
        <v>1.2368000000000007E-2</v>
      </c>
      <c r="O4420">
        <f t="shared" si="157"/>
        <v>8.4631959390862946E-2</v>
      </c>
    </row>
    <row r="4421" spans="2:15">
      <c r="B4421" s="13">
        <v>3.7910000000000001E-3</v>
      </c>
      <c r="H4421" s="13">
        <v>9.9654999999999994E-2</v>
      </c>
      <c r="I4421">
        <f t="shared" si="156"/>
        <v>1.2345000000000012E-2</v>
      </c>
      <c r="O4421">
        <f t="shared" si="157"/>
        <v>8.4608959390862951E-2</v>
      </c>
    </row>
    <row r="4422" spans="2:15">
      <c r="B4422" s="13">
        <v>3.833E-3</v>
      </c>
      <c r="H4422" s="13">
        <v>9.9678000000000003E-2</v>
      </c>
      <c r="I4422">
        <f t="shared" si="156"/>
        <v>1.2322000000000003E-2</v>
      </c>
      <c r="O4422">
        <f t="shared" si="157"/>
        <v>8.4585959390862941E-2</v>
      </c>
    </row>
    <row r="4423" spans="2:15">
      <c r="B4423" s="13">
        <v>3.875E-3</v>
      </c>
      <c r="H4423" s="13">
        <v>9.9700999999999998E-2</v>
      </c>
      <c r="I4423">
        <f t="shared" si="156"/>
        <v>1.2299000000000008E-2</v>
      </c>
      <c r="O4423">
        <f t="shared" si="157"/>
        <v>8.4562959390862946E-2</v>
      </c>
    </row>
    <row r="4424" spans="2:15">
      <c r="B4424" s="13">
        <v>3.9179999999999996E-3</v>
      </c>
      <c r="H4424" s="13">
        <v>9.9724999999999994E-2</v>
      </c>
      <c r="I4424">
        <f t="shared" si="156"/>
        <v>1.2275000000000012E-2</v>
      </c>
      <c r="O4424">
        <f t="shared" si="157"/>
        <v>8.453895939086295E-2</v>
      </c>
    </row>
    <row r="4425" spans="2:15">
      <c r="B4425" s="13">
        <v>3.9610000000000001E-3</v>
      </c>
      <c r="H4425" s="13">
        <v>9.9749000000000004E-2</v>
      </c>
      <c r="I4425">
        <f t="shared" si="156"/>
        <v>1.2251000000000001E-2</v>
      </c>
      <c r="O4425">
        <f t="shared" si="157"/>
        <v>8.451495939086294E-2</v>
      </c>
    </row>
    <row r="4426" spans="2:15">
      <c r="B4426" s="13">
        <v>4.0029999999999996E-3</v>
      </c>
      <c r="H4426" s="13">
        <v>9.9774000000000002E-2</v>
      </c>
      <c r="I4426">
        <f t="shared" si="156"/>
        <v>1.2226000000000004E-2</v>
      </c>
      <c r="O4426">
        <f t="shared" si="157"/>
        <v>8.4489959390862943E-2</v>
      </c>
    </row>
    <row r="4427" spans="2:15">
      <c r="B4427" s="13">
        <v>4.0460000000000001E-3</v>
      </c>
      <c r="H4427" s="13">
        <v>9.9798999999999999E-2</v>
      </c>
      <c r="I4427">
        <f t="shared" si="156"/>
        <v>1.2201000000000007E-2</v>
      </c>
      <c r="O4427">
        <f t="shared" si="157"/>
        <v>8.4464959390862945E-2</v>
      </c>
    </row>
    <row r="4428" spans="2:15">
      <c r="B4428" s="13">
        <v>4.0899999999999999E-3</v>
      </c>
      <c r="H4428" s="13">
        <v>9.9824999999999997E-2</v>
      </c>
      <c r="I4428">
        <f t="shared" si="156"/>
        <v>1.2175000000000009E-2</v>
      </c>
      <c r="O4428">
        <f t="shared" si="157"/>
        <v>8.4438959390862947E-2</v>
      </c>
    </row>
    <row r="4429" spans="2:15">
      <c r="B4429" s="13">
        <v>4.1330000000000004E-3</v>
      </c>
      <c r="H4429" s="13">
        <v>9.9850999999999995E-2</v>
      </c>
      <c r="I4429">
        <f t="shared" si="156"/>
        <v>1.214900000000001E-2</v>
      </c>
      <c r="O4429">
        <f t="shared" si="157"/>
        <v>8.4412959390862949E-2</v>
      </c>
    </row>
    <row r="4430" spans="2:15">
      <c r="B4430" s="13">
        <v>4.1770000000000002E-3</v>
      </c>
      <c r="H4430" s="13">
        <v>9.9876999999999994E-2</v>
      </c>
      <c r="I4430">
        <f t="shared" si="156"/>
        <v>1.2123000000000012E-2</v>
      </c>
      <c r="O4430">
        <f t="shared" si="157"/>
        <v>8.4386959390862951E-2</v>
      </c>
    </row>
    <row r="4431" spans="2:15">
      <c r="B4431" s="13">
        <v>4.2199999999999998E-3</v>
      </c>
      <c r="H4431" s="13">
        <v>9.9903000000000006E-2</v>
      </c>
      <c r="I4431">
        <f t="shared" si="156"/>
        <v>1.2097E-2</v>
      </c>
      <c r="O4431">
        <f t="shared" si="157"/>
        <v>8.4360959390862938E-2</v>
      </c>
    </row>
    <row r="4432" spans="2:15">
      <c r="B4432" s="13">
        <v>4.2640000000000004E-3</v>
      </c>
      <c r="H4432" s="13">
        <v>9.9930000000000005E-2</v>
      </c>
      <c r="I4432">
        <f t="shared" si="156"/>
        <v>1.2070000000000001E-2</v>
      </c>
      <c r="O4432">
        <f t="shared" si="157"/>
        <v>8.4333959390862939E-2</v>
      </c>
    </row>
    <row r="4433" spans="2:15">
      <c r="B4433" s="13">
        <v>4.3080000000000002E-3</v>
      </c>
      <c r="H4433" s="13">
        <v>9.9956000000000003E-2</v>
      </c>
      <c r="I4433">
        <f t="shared" si="156"/>
        <v>1.2044000000000003E-2</v>
      </c>
      <c r="O4433">
        <f t="shared" si="157"/>
        <v>8.4307959390862941E-2</v>
      </c>
    </row>
    <row r="4434" spans="2:15">
      <c r="B4434" s="13">
        <v>4.3530000000000001E-3</v>
      </c>
      <c r="H4434" s="13">
        <v>9.9983000000000002E-2</v>
      </c>
      <c r="I4434">
        <f t="shared" si="156"/>
        <v>1.2017000000000003E-2</v>
      </c>
      <c r="O4434">
        <f t="shared" si="157"/>
        <v>8.4280959390862942E-2</v>
      </c>
    </row>
    <row r="4435" spans="2:15">
      <c r="B4435" s="13">
        <v>4.3969999999999999E-3</v>
      </c>
      <c r="H4435" s="13">
        <v>0.10001</v>
      </c>
      <c r="I4435">
        <f t="shared" si="156"/>
        <v>1.1990000000000004E-2</v>
      </c>
      <c r="O4435">
        <f t="shared" si="157"/>
        <v>8.4253959390862943E-2</v>
      </c>
    </row>
    <row r="4436" spans="2:15">
      <c r="B4436" s="13">
        <v>4.4419999999999998E-3</v>
      </c>
      <c r="H4436" s="13">
        <v>0.100036</v>
      </c>
      <c r="I4436">
        <f t="shared" si="156"/>
        <v>1.1964000000000006E-2</v>
      </c>
      <c r="O4436">
        <f t="shared" si="157"/>
        <v>8.4227959390862944E-2</v>
      </c>
    </row>
    <row r="4437" spans="2:15">
      <c r="B4437" s="13">
        <v>4.4869999999999997E-3</v>
      </c>
      <c r="H4437" s="13">
        <v>0.100063</v>
      </c>
      <c r="I4437">
        <f t="shared" si="156"/>
        <v>1.1937000000000007E-2</v>
      </c>
      <c r="O4437">
        <f t="shared" si="157"/>
        <v>8.4200959390862945E-2</v>
      </c>
    </row>
    <row r="4438" spans="2:15">
      <c r="B4438" s="13">
        <v>4.5319999999999996E-3</v>
      </c>
      <c r="H4438" s="13">
        <v>0.100089</v>
      </c>
      <c r="I4438">
        <f t="shared" si="156"/>
        <v>1.1911000000000008E-2</v>
      </c>
      <c r="O4438">
        <f t="shared" si="157"/>
        <v>8.4174959390862947E-2</v>
      </c>
    </row>
    <row r="4439" spans="2:15">
      <c r="B4439" s="13">
        <v>4.5770000000000003E-3</v>
      </c>
      <c r="H4439" s="13">
        <v>0.100116</v>
      </c>
      <c r="I4439">
        <f t="shared" si="156"/>
        <v>1.1884000000000009E-2</v>
      </c>
      <c r="O4439">
        <f t="shared" si="157"/>
        <v>8.4147959390862948E-2</v>
      </c>
    </row>
    <row r="4440" spans="2:15">
      <c r="B4440" s="13">
        <v>4.6230000000000004E-3</v>
      </c>
      <c r="H4440" s="13">
        <v>0.10014199999999999</v>
      </c>
      <c r="I4440">
        <f t="shared" si="156"/>
        <v>1.1858000000000011E-2</v>
      </c>
      <c r="O4440">
        <f t="shared" si="157"/>
        <v>8.4121959390862949E-2</v>
      </c>
    </row>
    <row r="4441" spans="2:15">
      <c r="B4441" s="13">
        <v>4.6690000000000004E-3</v>
      </c>
      <c r="H4441" s="13">
        <v>0.10016799999999999</v>
      </c>
      <c r="I4441">
        <f t="shared" si="156"/>
        <v>1.1832000000000013E-2</v>
      </c>
      <c r="O4441">
        <f t="shared" si="157"/>
        <v>8.4095959390862951E-2</v>
      </c>
    </row>
    <row r="4442" spans="2:15">
      <c r="B4442" s="13">
        <v>4.7140000000000003E-3</v>
      </c>
      <c r="H4442" s="13">
        <v>0.10019400000000001</v>
      </c>
      <c r="I4442">
        <f t="shared" si="156"/>
        <v>1.1806000000000001E-2</v>
      </c>
      <c r="O4442">
        <f t="shared" si="157"/>
        <v>8.4069959390862939E-2</v>
      </c>
    </row>
    <row r="4443" spans="2:15">
      <c r="B4443" s="13">
        <v>4.7609999999999996E-3</v>
      </c>
      <c r="H4443" s="13">
        <v>0.100219</v>
      </c>
      <c r="I4443">
        <f t="shared" si="156"/>
        <v>1.1781000000000003E-2</v>
      </c>
      <c r="O4443">
        <f t="shared" si="157"/>
        <v>8.4044959390862942E-2</v>
      </c>
    </row>
    <row r="4444" spans="2:15">
      <c r="B4444" s="13">
        <v>4.8069999999999996E-3</v>
      </c>
      <c r="H4444" s="13">
        <v>0.100244</v>
      </c>
      <c r="I4444">
        <f t="shared" si="156"/>
        <v>1.1756000000000006E-2</v>
      </c>
      <c r="O4444">
        <f t="shared" si="157"/>
        <v>8.4019959390862944E-2</v>
      </c>
    </row>
    <row r="4445" spans="2:15">
      <c r="B4445" s="13">
        <v>4.8539999999999998E-3</v>
      </c>
      <c r="H4445" s="13">
        <v>0.100268</v>
      </c>
      <c r="I4445">
        <f t="shared" si="156"/>
        <v>1.173200000000001E-2</v>
      </c>
      <c r="O4445">
        <f t="shared" si="157"/>
        <v>8.3995959390862948E-2</v>
      </c>
    </row>
    <row r="4446" spans="2:15">
      <c r="B4446" s="13">
        <v>4.8999999999999998E-3</v>
      </c>
      <c r="H4446" s="13">
        <v>0.10029200000000001</v>
      </c>
      <c r="I4446">
        <f t="shared" si="156"/>
        <v>1.1708E-2</v>
      </c>
      <c r="O4446">
        <f t="shared" si="157"/>
        <v>8.3971959390862938E-2</v>
      </c>
    </row>
    <row r="4447" spans="2:15">
      <c r="B4447" s="13">
        <v>4.947E-3</v>
      </c>
      <c r="H4447" s="13">
        <v>0.100316</v>
      </c>
      <c r="I4447">
        <f t="shared" si="156"/>
        <v>1.1684000000000003E-2</v>
      </c>
      <c r="O4447">
        <f t="shared" si="157"/>
        <v>8.3947959390862942E-2</v>
      </c>
    </row>
    <row r="4448" spans="2:15">
      <c r="B4448" s="13">
        <v>4.9940000000000002E-3</v>
      </c>
      <c r="H4448" s="13">
        <v>0.100339</v>
      </c>
      <c r="I4448">
        <f t="shared" si="156"/>
        <v>1.1661000000000008E-2</v>
      </c>
      <c r="O4448">
        <f t="shared" si="157"/>
        <v>8.3924959390862947E-2</v>
      </c>
    </row>
    <row r="4449" spans="2:15">
      <c r="B4449" s="13">
        <v>5.0419999999999996E-3</v>
      </c>
      <c r="H4449" s="13">
        <v>0.10036200000000001</v>
      </c>
      <c r="I4449">
        <f t="shared" si="156"/>
        <v>1.1637999999999999E-2</v>
      </c>
      <c r="O4449">
        <f t="shared" si="157"/>
        <v>8.3901959390862937E-2</v>
      </c>
    </row>
    <row r="4450" spans="2:15">
      <c r="B4450" s="13">
        <v>5.0899999999999999E-3</v>
      </c>
      <c r="H4450" s="13">
        <v>0.100383</v>
      </c>
      <c r="I4450">
        <f t="shared" si="156"/>
        <v>1.1617000000000006E-2</v>
      </c>
      <c r="O4450">
        <f t="shared" si="157"/>
        <v>8.3880959390862944E-2</v>
      </c>
    </row>
    <row r="4451" spans="2:15">
      <c r="B4451" s="13">
        <v>5.1370000000000001E-3</v>
      </c>
      <c r="H4451" s="13">
        <v>0.10040499999999999</v>
      </c>
      <c r="I4451">
        <f t="shared" si="156"/>
        <v>1.1595000000000012E-2</v>
      </c>
      <c r="O4451">
        <f t="shared" si="157"/>
        <v>8.385895939086295E-2</v>
      </c>
    </row>
    <row r="4452" spans="2:15">
      <c r="B4452" s="13">
        <v>5.1850000000000004E-3</v>
      </c>
      <c r="H4452" s="13">
        <v>0.100425</v>
      </c>
      <c r="I4452">
        <f t="shared" si="156"/>
        <v>1.1575000000000005E-2</v>
      </c>
      <c r="O4452">
        <f t="shared" si="157"/>
        <v>8.3838959390862944E-2</v>
      </c>
    </row>
    <row r="4453" spans="2:15">
      <c r="B4453" s="13">
        <v>5.2339999999999999E-3</v>
      </c>
      <c r="H4453" s="13">
        <v>0.10044500000000001</v>
      </c>
      <c r="I4453">
        <f t="shared" si="156"/>
        <v>1.1554999999999999E-2</v>
      </c>
      <c r="O4453">
        <f t="shared" si="157"/>
        <v>8.3818959390862938E-2</v>
      </c>
    </row>
    <row r="4454" spans="2:15">
      <c r="B4454" s="13">
        <v>5.2820000000000002E-3</v>
      </c>
      <c r="H4454" s="13">
        <v>0.100464</v>
      </c>
      <c r="I4454">
        <f t="shared" si="156"/>
        <v>1.1536000000000008E-2</v>
      </c>
      <c r="O4454">
        <f t="shared" si="157"/>
        <v>8.3799959390862946E-2</v>
      </c>
    </row>
    <row r="4455" spans="2:15">
      <c r="B4455" s="13">
        <v>5.3309999999999998E-3</v>
      </c>
      <c r="H4455" s="13">
        <v>0.100482</v>
      </c>
      <c r="I4455">
        <f t="shared" si="156"/>
        <v>1.1518000000000004E-2</v>
      </c>
      <c r="O4455">
        <f t="shared" si="157"/>
        <v>8.3781959390862942E-2</v>
      </c>
    </row>
    <row r="4456" spans="2:15">
      <c r="B4456" s="13">
        <v>5.3800000000000002E-3</v>
      </c>
      <c r="H4456" s="13">
        <v>0.10050000000000001</v>
      </c>
      <c r="I4456">
        <f t="shared" si="156"/>
        <v>1.15E-2</v>
      </c>
      <c r="O4456">
        <f t="shared" si="157"/>
        <v>8.3763959390862938E-2</v>
      </c>
    </row>
    <row r="4457" spans="2:15">
      <c r="B4457" s="13">
        <v>5.4289999999999998E-3</v>
      </c>
      <c r="H4457" s="13">
        <v>0.100517</v>
      </c>
      <c r="I4457">
        <f t="shared" si="156"/>
        <v>1.1483000000000011E-2</v>
      </c>
      <c r="O4457">
        <f t="shared" si="157"/>
        <v>8.3746959390862949E-2</v>
      </c>
    </row>
    <row r="4458" spans="2:15">
      <c r="B4458" s="13">
        <v>5.4790000000000004E-3</v>
      </c>
      <c r="H4458" s="13">
        <v>0.100532</v>
      </c>
      <c r="I4458">
        <f t="shared" si="156"/>
        <v>1.1468000000000009E-2</v>
      </c>
      <c r="O4458">
        <f t="shared" si="157"/>
        <v>8.3731959390862948E-2</v>
      </c>
    </row>
    <row r="4459" spans="2:15">
      <c r="B4459" s="13">
        <v>5.5290000000000001E-3</v>
      </c>
      <c r="H4459" s="13">
        <v>0.100547</v>
      </c>
      <c r="I4459">
        <f t="shared" si="156"/>
        <v>1.1453000000000008E-2</v>
      </c>
      <c r="O4459">
        <f t="shared" si="157"/>
        <v>8.3716959390862947E-2</v>
      </c>
    </row>
    <row r="4460" spans="2:15">
      <c r="B4460" s="13">
        <v>5.5789999999999998E-3</v>
      </c>
      <c r="H4460" s="13">
        <v>0.100561</v>
      </c>
      <c r="I4460">
        <f t="shared" si="156"/>
        <v>1.1439000000000008E-2</v>
      </c>
      <c r="O4460">
        <f t="shared" si="157"/>
        <v>8.3702959390862947E-2</v>
      </c>
    </row>
    <row r="4461" spans="2:15">
      <c r="B4461" s="13">
        <v>5.6290000000000003E-3</v>
      </c>
      <c r="H4461" s="13">
        <v>0.100574</v>
      </c>
      <c r="I4461">
        <f t="shared" ref="I4461:I4524" si="158">$I$458-H4461+$I$457</f>
        <v>1.1426000000000009E-2</v>
      </c>
      <c r="O4461">
        <f t="shared" si="157"/>
        <v>8.3689959390862947E-2</v>
      </c>
    </row>
    <row r="4462" spans="2:15">
      <c r="B4462" s="13">
        <v>5.679E-3</v>
      </c>
      <c r="H4462" s="13">
        <v>0.10058599999999999</v>
      </c>
      <c r="I4462">
        <f t="shared" si="158"/>
        <v>1.1414000000000011E-2</v>
      </c>
      <c r="O4462">
        <f t="shared" ref="O4462:O4525" si="159">$O$458-H4462+$O$457</f>
        <v>8.3677959390862949E-2</v>
      </c>
    </row>
    <row r="4463" spans="2:15">
      <c r="B4463" s="13">
        <v>5.7299999999999999E-3</v>
      </c>
      <c r="H4463" s="13">
        <v>0.10059700000000001</v>
      </c>
      <c r="I4463">
        <f t="shared" si="158"/>
        <v>1.1403E-2</v>
      </c>
      <c r="O4463">
        <f t="shared" si="159"/>
        <v>8.3666959390862938E-2</v>
      </c>
    </row>
    <row r="4464" spans="2:15">
      <c r="B4464" s="13">
        <v>5.7809999999999997E-3</v>
      </c>
      <c r="H4464" s="13">
        <v>0.100608</v>
      </c>
      <c r="I4464">
        <f t="shared" si="158"/>
        <v>1.1392000000000003E-2</v>
      </c>
      <c r="O4464">
        <f t="shared" si="159"/>
        <v>8.3655959390862941E-2</v>
      </c>
    </row>
    <row r="4465" spans="2:15">
      <c r="B4465" s="13">
        <v>5.8320000000000004E-3</v>
      </c>
      <c r="H4465" s="13">
        <v>0.100617</v>
      </c>
      <c r="I4465">
        <f t="shared" si="158"/>
        <v>1.1383000000000008E-2</v>
      </c>
      <c r="O4465">
        <f t="shared" si="159"/>
        <v>8.3646959390862946E-2</v>
      </c>
    </row>
    <row r="4466" spans="2:15">
      <c r="B4466" s="13">
        <v>5.8840000000000003E-3</v>
      </c>
      <c r="H4466" s="13">
        <v>0.10062500000000001</v>
      </c>
      <c r="I4466">
        <f t="shared" si="158"/>
        <v>1.1375E-2</v>
      </c>
      <c r="O4466">
        <f t="shared" si="159"/>
        <v>8.3638959390862938E-2</v>
      </c>
    </row>
    <row r="4467" spans="2:15">
      <c r="B4467" s="13">
        <v>5.9350000000000002E-3</v>
      </c>
      <c r="H4467" s="13">
        <v>0.100632</v>
      </c>
      <c r="I4467">
        <f t="shared" si="158"/>
        <v>1.1368000000000007E-2</v>
      </c>
      <c r="O4467">
        <f t="shared" si="159"/>
        <v>8.3631959390862945E-2</v>
      </c>
    </row>
    <row r="4468" spans="2:15">
      <c r="B4468" s="13">
        <v>5.9870000000000001E-3</v>
      </c>
      <c r="H4468" s="13">
        <v>0.10063800000000001</v>
      </c>
      <c r="I4468">
        <f t="shared" si="158"/>
        <v>1.1362000000000001E-2</v>
      </c>
      <c r="O4468">
        <f t="shared" si="159"/>
        <v>8.3625959390862939E-2</v>
      </c>
    </row>
    <row r="4469" spans="2:15">
      <c r="B4469" s="13">
        <v>6.0400000000000002E-3</v>
      </c>
      <c r="H4469" s="13">
        <v>0.100643</v>
      </c>
      <c r="I4469">
        <f t="shared" si="158"/>
        <v>1.1357000000000009E-2</v>
      </c>
      <c r="O4469">
        <f t="shared" si="159"/>
        <v>8.3620959390862948E-2</v>
      </c>
    </row>
    <row r="4470" spans="2:15">
      <c r="B4470" s="13">
        <v>6.0920000000000002E-3</v>
      </c>
      <c r="H4470" s="13">
        <v>0.100646</v>
      </c>
      <c r="I4470">
        <f t="shared" si="158"/>
        <v>1.1354000000000006E-2</v>
      </c>
      <c r="O4470">
        <f t="shared" si="159"/>
        <v>8.3617959390862945E-2</v>
      </c>
    </row>
    <row r="4471" spans="2:15">
      <c r="B4471" s="13">
        <v>6.1450000000000003E-3</v>
      </c>
      <c r="H4471" s="13">
        <v>0.100649</v>
      </c>
      <c r="I4471">
        <f t="shared" si="158"/>
        <v>1.1351000000000003E-2</v>
      </c>
      <c r="O4471">
        <f t="shared" si="159"/>
        <v>8.3614959390862942E-2</v>
      </c>
    </row>
    <row r="4472" spans="2:15">
      <c r="B4472" s="13">
        <v>6.1980000000000004E-3</v>
      </c>
      <c r="H4472" s="13">
        <v>0.100651</v>
      </c>
      <c r="I4472">
        <f t="shared" si="158"/>
        <v>1.1349000000000001E-2</v>
      </c>
      <c r="O4472">
        <f t="shared" si="159"/>
        <v>8.361295939086294E-2</v>
      </c>
    </row>
    <row r="4473" spans="2:15">
      <c r="B4473" s="13">
        <v>6.2509999999999996E-3</v>
      </c>
      <c r="H4473" s="13">
        <v>0.100651</v>
      </c>
      <c r="I4473">
        <f t="shared" si="158"/>
        <v>1.1349000000000001E-2</v>
      </c>
      <c r="O4473">
        <f t="shared" si="159"/>
        <v>8.361295939086294E-2</v>
      </c>
    </row>
    <row r="4474" spans="2:15">
      <c r="B4474" s="13">
        <v>6.3049999999999998E-3</v>
      </c>
      <c r="H4474" s="13">
        <v>0.100651</v>
      </c>
      <c r="I4474">
        <f t="shared" si="158"/>
        <v>1.1349000000000001E-2</v>
      </c>
      <c r="O4474">
        <f t="shared" si="159"/>
        <v>8.361295939086294E-2</v>
      </c>
    </row>
    <row r="4475" spans="2:15">
      <c r="B4475" s="13">
        <v>6.3590000000000001E-3</v>
      </c>
      <c r="H4475" s="13">
        <v>0.100649</v>
      </c>
      <c r="I4475">
        <f t="shared" si="158"/>
        <v>1.1351000000000003E-2</v>
      </c>
      <c r="O4475">
        <f t="shared" si="159"/>
        <v>8.3614959390862942E-2</v>
      </c>
    </row>
    <row r="4476" spans="2:15">
      <c r="B4476" s="13">
        <v>6.4130000000000003E-3</v>
      </c>
      <c r="H4476" s="13">
        <v>0.100647</v>
      </c>
      <c r="I4476">
        <f t="shared" si="158"/>
        <v>1.1353000000000005E-2</v>
      </c>
      <c r="O4476">
        <f t="shared" si="159"/>
        <v>8.3616959390862944E-2</v>
      </c>
    </row>
    <row r="4477" spans="2:15">
      <c r="B4477" s="13">
        <v>6.4669999999999997E-3</v>
      </c>
      <c r="H4477" s="13">
        <v>0.100643</v>
      </c>
      <c r="I4477">
        <f t="shared" si="158"/>
        <v>1.1357000000000009E-2</v>
      </c>
      <c r="O4477">
        <f t="shared" si="159"/>
        <v>8.3620959390862948E-2</v>
      </c>
    </row>
    <row r="4478" spans="2:15">
      <c r="B4478" s="13">
        <v>6.522E-3</v>
      </c>
      <c r="H4478" s="13">
        <v>0.10063800000000001</v>
      </c>
      <c r="I4478">
        <f t="shared" si="158"/>
        <v>1.1362000000000001E-2</v>
      </c>
      <c r="O4478">
        <f t="shared" si="159"/>
        <v>8.3625959390862939E-2</v>
      </c>
    </row>
    <row r="4479" spans="2:15">
      <c r="B4479" s="13">
        <v>6.5770000000000004E-3</v>
      </c>
      <c r="H4479" s="13">
        <v>0.100632</v>
      </c>
      <c r="I4479">
        <f t="shared" si="158"/>
        <v>1.1368000000000007E-2</v>
      </c>
      <c r="O4479">
        <f t="shared" si="159"/>
        <v>8.3631959390862945E-2</v>
      </c>
    </row>
    <row r="4480" spans="2:15">
      <c r="B4480" s="13">
        <v>6.6319999999999999E-3</v>
      </c>
      <c r="H4480" s="13">
        <v>0.10062500000000001</v>
      </c>
      <c r="I4480">
        <f t="shared" si="158"/>
        <v>1.1375E-2</v>
      </c>
      <c r="O4480">
        <f t="shared" si="159"/>
        <v>8.3638959390862938E-2</v>
      </c>
    </row>
    <row r="4481" spans="2:15">
      <c r="B4481" s="13">
        <v>6.6880000000000004E-3</v>
      </c>
      <c r="H4481" s="13">
        <v>0.100617</v>
      </c>
      <c r="I4481">
        <f t="shared" si="158"/>
        <v>1.1383000000000008E-2</v>
      </c>
      <c r="O4481">
        <f t="shared" si="159"/>
        <v>8.3646959390862946E-2</v>
      </c>
    </row>
    <row r="4482" spans="2:15">
      <c r="B4482" s="13">
        <v>6.7429999999999999E-3</v>
      </c>
      <c r="H4482" s="13">
        <v>0.100608</v>
      </c>
      <c r="I4482">
        <f t="shared" si="158"/>
        <v>1.1392000000000003E-2</v>
      </c>
      <c r="O4482">
        <f t="shared" si="159"/>
        <v>8.3655959390862941E-2</v>
      </c>
    </row>
    <row r="4483" spans="2:15">
      <c r="B4483" s="13">
        <v>6.7999999999999996E-3</v>
      </c>
      <c r="H4483" s="13">
        <v>0.10059800000000001</v>
      </c>
      <c r="I4483">
        <f t="shared" si="158"/>
        <v>1.1401999999999999E-2</v>
      </c>
      <c r="O4483">
        <f t="shared" si="159"/>
        <v>8.3665959390862937E-2</v>
      </c>
    </row>
    <row r="4484" spans="2:15">
      <c r="B4484" s="13">
        <v>6.8560000000000001E-3</v>
      </c>
      <c r="H4484" s="13">
        <v>0.100587</v>
      </c>
      <c r="I4484">
        <f t="shared" si="158"/>
        <v>1.141300000000001E-2</v>
      </c>
      <c r="O4484">
        <f t="shared" si="159"/>
        <v>8.3676959390862948E-2</v>
      </c>
    </row>
    <row r="4485" spans="2:15">
      <c r="B4485" s="13">
        <v>6.9129999999999999E-3</v>
      </c>
      <c r="H4485" s="13">
        <v>0.100575</v>
      </c>
      <c r="I4485">
        <f t="shared" si="158"/>
        <v>1.1425000000000008E-2</v>
      </c>
      <c r="O4485">
        <f t="shared" si="159"/>
        <v>8.3688959390862946E-2</v>
      </c>
    </row>
    <row r="4486" spans="2:15">
      <c r="B4486" s="13">
        <v>6.9699999999999996E-3</v>
      </c>
      <c r="H4486" s="13">
        <v>0.100562</v>
      </c>
      <c r="I4486">
        <f t="shared" si="158"/>
        <v>1.1438000000000007E-2</v>
      </c>
      <c r="O4486">
        <f t="shared" si="159"/>
        <v>8.3701959390862946E-2</v>
      </c>
    </row>
    <row r="4487" spans="2:15">
      <c r="B4487" s="13">
        <v>7.0270000000000003E-3</v>
      </c>
      <c r="H4487" s="13">
        <v>0.100549</v>
      </c>
      <c r="I4487">
        <f t="shared" si="158"/>
        <v>1.1451000000000006E-2</v>
      </c>
      <c r="O4487">
        <f t="shared" si="159"/>
        <v>8.3714959390862945E-2</v>
      </c>
    </row>
    <row r="4488" spans="2:15">
      <c r="B4488" s="13">
        <v>7.084E-3</v>
      </c>
      <c r="H4488" s="13">
        <v>0.100534</v>
      </c>
      <c r="I4488">
        <f t="shared" si="158"/>
        <v>1.1466000000000007E-2</v>
      </c>
      <c r="O4488">
        <f t="shared" si="159"/>
        <v>8.3729959390862946E-2</v>
      </c>
    </row>
    <row r="4489" spans="2:15">
      <c r="B4489" s="13">
        <v>7.1419999999999999E-3</v>
      </c>
      <c r="H4489" s="13">
        <v>0.100518</v>
      </c>
      <c r="I4489">
        <f t="shared" si="158"/>
        <v>1.148200000000001E-2</v>
      </c>
      <c r="O4489">
        <f t="shared" si="159"/>
        <v>8.3745959390862948E-2</v>
      </c>
    </row>
    <row r="4490" spans="2:15">
      <c r="B4490" s="13">
        <v>7.1999999999999998E-3</v>
      </c>
      <c r="H4490" s="13">
        <v>0.10050199999999999</v>
      </c>
      <c r="I4490">
        <f t="shared" si="158"/>
        <v>1.1498000000000012E-2</v>
      </c>
      <c r="O4490">
        <f t="shared" si="159"/>
        <v>8.376195939086295E-2</v>
      </c>
    </row>
    <row r="4491" spans="2:15">
      <c r="B4491" s="13">
        <v>7.2589999999999998E-3</v>
      </c>
      <c r="H4491" s="13">
        <v>0.100485</v>
      </c>
      <c r="I4491">
        <f t="shared" si="158"/>
        <v>1.1515000000000001E-2</v>
      </c>
      <c r="O4491">
        <f t="shared" si="159"/>
        <v>8.3778959390862939E-2</v>
      </c>
    </row>
    <row r="4492" spans="2:15">
      <c r="B4492" s="13">
        <v>7.3179999999999999E-3</v>
      </c>
      <c r="H4492" s="13">
        <v>0.100466</v>
      </c>
      <c r="I4492">
        <f t="shared" si="158"/>
        <v>1.1534000000000006E-2</v>
      </c>
      <c r="O4492">
        <f t="shared" si="159"/>
        <v>8.3797959390862944E-2</v>
      </c>
    </row>
    <row r="4493" spans="2:15">
      <c r="B4493" s="13">
        <v>7.3769999999999999E-3</v>
      </c>
      <c r="H4493" s="13">
        <v>0.100448</v>
      </c>
      <c r="I4493">
        <f t="shared" si="158"/>
        <v>1.155200000000001E-2</v>
      </c>
      <c r="O4493">
        <f t="shared" si="159"/>
        <v>8.3815959390862949E-2</v>
      </c>
    </row>
    <row r="4494" spans="2:15">
      <c r="B4494" s="13">
        <v>7.4359999999999999E-3</v>
      </c>
      <c r="H4494" s="13">
        <v>0.100428</v>
      </c>
      <c r="I4494">
        <f t="shared" si="158"/>
        <v>1.1572000000000002E-2</v>
      </c>
      <c r="O4494">
        <f t="shared" si="159"/>
        <v>8.3835959390862941E-2</v>
      </c>
    </row>
    <row r="4495" spans="2:15">
      <c r="B4495" s="13">
        <v>7.4960000000000001E-3</v>
      </c>
      <c r="H4495" s="13">
        <v>0.100408</v>
      </c>
      <c r="I4495">
        <f t="shared" si="158"/>
        <v>1.1592000000000009E-2</v>
      </c>
      <c r="O4495">
        <f t="shared" si="159"/>
        <v>8.3855959390862947E-2</v>
      </c>
    </row>
    <row r="4496" spans="2:15">
      <c r="B4496" s="13">
        <v>7.5560000000000002E-3</v>
      </c>
      <c r="H4496" s="13">
        <v>0.100387</v>
      </c>
      <c r="I4496">
        <f t="shared" si="158"/>
        <v>1.1613000000000002E-2</v>
      </c>
      <c r="O4496">
        <f t="shared" si="159"/>
        <v>8.387695939086294E-2</v>
      </c>
    </row>
    <row r="4497" spans="2:15">
      <c r="B4497" s="13">
        <v>7.6160000000000004E-3</v>
      </c>
      <c r="H4497" s="13">
        <v>0.100365</v>
      </c>
      <c r="I4497">
        <f t="shared" si="158"/>
        <v>1.163500000000001E-2</v>
      </c>
      <c r="O4497">
        <f t="shared" si="159"/>
        <v>8.3898959390862948E-2</v>
      </c>
    </row>
    <row r="4498" spans="2:15">
      <c r="B4498" s="13">
        <v>7.6769999999999998E-3</v>
      </c>
      <c r="H4498" s="13">
        <v>0.100343</v>
      </c>
      <c r="I4498">
        <f t="shared" si="158"/>
        <v>1.1657000000000004E-2</v>
      </c>
      <c r="O4498">
        <f t="shared" si="159"/>
        <v>8.3920959390862943E-2</v>
      </c>
    </row>
    <row r="4499" spans="2:15">
      <c r="B4499" s="13">
        <v>7.7380000000000001E-3</v>
      </c>
      <c r="H4499" s="13">
        <v>0.10032000000000001</v>
      </c>
      <c r="I4499">
        <f t="shared" si="158"/>
        <v>1.1679999999999999E-2</v>
      </c>
      <c r="O4499">
        <f t="shared" si="159"/>
        <v>8.3943959390862938E-2</v>
      </c>
    </row>
    <row r="4500" spans="2:15">
      <c r="B4500" s="13">
        <v>7.7990000000000004E-3</v>
      </c>
      <c r="H4500" s="13">
        <v>0.100297</v>
      </c>
      <c r="I4500">
        <f t="shared" si="158"/>
        <v>1.1703000000000009E-2</v>
      </c>
      <c r="O4500">
        <f t="shared" si="159"/>
        <v>8.3966959390862947E-2</v>
      </c>
    </row>
    <row r="4501" spans="2:15">
      <c r="B4501" s="13">
        <v>7.8600000000000007E-3</v>
      </c>
      <c r="H4501" s="13">
        <v>0.100273</v>
      </c>
      <c r="I4501">
        <f t="shared" si="158"/>
        <v>1.1727000000000005E-2</v>
      </c>
      <c r="O4501">
        <f t="shared" si="159"/>
        <v>8.3990959390862943E-2</v>
      </c>
    </row>
    <row r="4502" spans="2:15">
      <c r="B4502" s="13">
        <v>7.9220000000000002E-3</v>
      </c>
      <c r="H4502" s="13">
        <v>0.100249</v>
      </c>
      <c r="I4502">
        <f t="shared" si="158"/>
        <v>1.1751000000000001E-2</v>
      </c>
      <c r="O4502">
        <f t="shared" si="159"/>
        <v>8.4014959390862939E-2</v>
      </c>
    </row>
    <row r="4503" spans="2:15">
      <c r="B4503" s="13">
        <v>7.9850000000000008E-3</v>
      </c>
      <c r="H4503" s="13">
        <v>0.10022499999999999</v>
      </c>
      <c r="I4503">
        <f t="shared" si="158"/>
        <v>1.1775000000000011E-2</v>
      </c>
      <c r="O4503">
        <f t="shared" si="159"/>
        <v>8.403895939086295E-2</v>
      </c>
    </row>
    <row r="4504" spans="2:15">
      <c r="B4504" s="13">
        <v>8.0470000000000003E-3</v>
      </c>
      <c r="H4504" s="13">
        <v>0.1002</v>
      </c>
      <c r="I4504">
        <f t="shared" si="158"/>
        <v>1.1800000000000008E-2</v>
      </c>
      <c r="O4504">
        <f t="shared" si="159"/>
        <v>8.4063959390862947E-2</v>
      </c>
    </row>
    <row r="4505" spans="2:15">
      <c r="B4505" s="13">
        <v>8.1099999999999992E-3</v>
      </c>
      <c r="H4505" s="13">
        <v>0.100174</v>
      </c>
      <c r="I4505">
        <f t="shared" si="158"/>
        <v>1.1826000000000007E-2</v>
      </c>
      <c r="O4505">
        <f t="shared" si="159"/>
        <v>8.4089959390862945E-2</v>
      </c>
    </row>
    <row r="4506" spans="2:15">
      <c r="B4506" s="13">
        <v>8.1729999999999997E-3</v>
      </c>
      <c r="H4506" s="13">
        <v>0.100149</v>
      </c>
      <c r="I4506">
        <f t="shared" si="158"/>
        <v>1.1851000000000004E-2</v>
      </c>
      <c r="O4506">
        <f t="shared" si="159"/>
        <v>8.4114959390862942E-2</v>
      </c>
    </row>
    <row r="4507" spans="2:15">
      <c r="B4507" s="13">
        <v>8.2369999999999995E-3</v>
      </c>
      <c r="H4507" s="13">
        <v>0.100123</v>
      </c>
      <c r="I4507">
        <f t="shared" si="158"/>
        <v>1.1877000000000002E-2</v>
      </c>
      <c r="O4507">
        <f t="shared" si="159"/>
        <v>8.4140959390862941E-2</v>
      </c>
    </row>
    <row r="4508" spans="2:15">
      <c r="B4508" s="13">
        <v>8.3009999999999994E-3</v>
      </c>
      <c r="H4508" s="13">
        <v>0.10009700000000001</v>
      </c>
      <c r="I4508">
        <f t="shared" si="158"/>
        <v>1.1903E-2</v>
      </c>
      <c r="O4508">
        <f t="shared" si="159"/>
        <v>8.4166959390862939E-2</v>
      </c>
    </row>
    <row r="4509" spans="2:15">
      <c r="B4509" s="13">
        <v>8.3649999999999992E-3</v>
      </c>
      <c r="H4509" s="13">
        <v>0.10007099999999999</v>
      </c>
      <c r="I4509">
        <f t="shared" si="158"/>
        <v>1.1929000000000013E-2</v>
      </c>
      <c r="O4509">
        <f t="shared" si="159"/>
        <v>8.4192959390862951E-2</v>
      </c>
    </row>
    <row r="4510" spans="2:15">
      <c r="B4510" s="13">
        <v>8.4290000000000007E-3</v>
      </c>
      <c r="H4510" s="13">
        <v>0.100045</v>
      </c>
      <c r="I4510">
        <f t="shared" si="158"/>
        <v>1.1955000000000011E-2</v>
      </c>
      <c r="O4510">
        <f t="shared" si="159"/>
        <v>8.4218959390862949E-2</v>
      </c>
    </row>
    <row r="4511" spans="2:15">
      <c r="B4511" s="13">
        <v>8.4939999999999998E-3</v>
      </c>
      <c r="H4511" s="13">
        <v>0.100018</v>
      </c>
      <c r="I4511">
        <f t="shared" si="158"/>
        <v>1.198200000000001E-2</v>
      </c>
      <c r="O4511">
        <f t="shared" si="159"/>
        <v>8.4245959390862948E-2</v>
      </c>
    </row>
    <row r="4512" spans="2:15">
      <c r="B4512" s="13">
        <v>8.5590000000000006E-3</v>
      </c>
      <c r="H4512" s="13">
        <v>9.9991999999999998E-2</v>
      </c>
      <c r="I4512">
        <f t="shared" si="158"/>
        <v>1.2008000000000008E-2</v>
      </c>
      <c r="O4512">
        <f t="shared" si="159"/>
        <v>8.4271959390862947E-2</v>
      </c>
    </row>
    <row r="4513" spans="2:15">
      <c r="B4513" s="13">
        <v>8.6250000000000007E-3</v>
      </c>
      <c r="H4513" s="13">
        <v>9.9965999999999999E-2</v>
      </c>
      <c r="I4513">
        <f t="shared" si="158"/>
        <v>1.2034000000000006E-2</v>
      </c>
      <c r="O4513">
        <f t="shared" si="159"/>
        <v>8.4297959390862945E-2</v>
      </c>
    </row>
    <row r="4514" spans="2:15">
      <c r="B4514" s="13">
        <v>8.6910000000000008E-3</v>
      </c>
      <c r="H4514" s="13">
        <v>9.9939E-2</v>
      </c>
      <c r="I4514">
        <f t="shared" si="158"/>
        <v>1.2061000000000006E-2</v>
      </c>
      <c r="O4514">
        <f t="shared" si="159"/>
        <v>8.4324959390862944E-2</v>
      </c>
    </row>
    <row r="4515" spans="2:15">
      <c r="B4515" s="13">
        <v>8.7569999999999992E-3</v>
      </c>
      <c r="H4515" s="13">
        <v>9.9913000000000002E-2</v>
      </c>
      <c r="I4515">
        <f t="shared" si="158"/>
        <v>1.2087000000000004E-2</v>
      </c>
      <c r="O4515">
        <f t="shared" si="159"/>
        <v>8.4350959390862942E-2</v>
      </c>
    </row>
    <row r="4516" spans="2:15">
      <c r="B4516" s="13">
        <v>8.8240000000000002E-3</v>
      </c>
      <c r="H4516" s="13">
        <v>9.9887000000000004E-2</v>
      </c>
      <c r="I4516">
        <f t="shared" si="158"/>
        <v>1.2113000000000002E-2</v>
      </c>
      <c r="O4516">
        <f t="shared" si="159"/>
        <v>8.4376959390862941E-2</v>
      </c>
    </row>
    <row r="4517" spans="2:15">
      <c r="B4517" s="13">
        <v>8.8909999999999996E-3</v>
      </c>
      <c r="H4517" s="13">
        <v>9.9861000000000005E-2</v>
      </c>
      <c r="I4517">
        <f t="shared" si="158"/>
        <v>1.2139E-2</v>
      </c>
      <c r="O4517">
        <f t="shared" si="159"/>
        <v>8.4402959390862939E-2</v>
      </c>
    </row>
    <row r="4518" spans="2:15">
      <c r="B4518" s="13">
        <v>8.9580000000000007E-3</v>
      </c>
      <c r="H4518" s="13">
        <v>9.9835999999999994E-2</v>
      </c>
      <c r="I4518">
        <f t="shared" si="158"/>
        <v>1.2164000000000012E-2</v>
      </c>
      <c r="O4518">
        <f t="shared" si="159"/>
        <v>8.442795939086295E-2</v>
      </c>
    </row>
    <row r="4519" spans="2:15">
      <c r="B4519" s="13">
        <v>9.025E-3</v>
      </c>
      <c r="H4519" s="13">
        <v>9.9809999999999996E-2</v>
      </c>
      <c r="I4519">
        <f t="shared" si="158"/>
        <v>1.219000000000001E-2</v>
      </c>
      <c r="O4519">
        <f t="shared" si="159"/>
        <v>8.4453959390862948E-2</v>
      </c>
    </row>
    <row r="4520" spans="2:15">
      <c r="B4520" s="13">
        <v>9.0930000000000004E-3</v>
      </c>
      <c r="H4520" s="13">
        <v>9.9784999999999999E-2</v>
      </c>
      <c r="I4520">
        <f t="shared" si="158"/>
        <v>1.2215000000000007E-2</v>
      </c>
      <c r="O4520">
        <f t="shared" si="159"/>
        <v>8.4478959390862945E-2</v>
      </c>
    </row>
    <row r="4521" spans="2:15">
      <c r="B4521" s="13">
        <v>9.162E-3</v>
      </c>
      <c r="H4521" s="13">
        <v>9.9760000000000001E-2</v>
      </c>
      <c r="I4521">
        <f t="shared" si="158"/>
        <v>1.2240000000000004E-2</v>
      </c>
      <c r="O4521">
        <f t="shared" si="159"/>
        <v>8.4503959390862943E-2</v>
      </c>
    </row>
    <row r="4522" spans="2:15">
      <c r="B4522" s="13">
        <v>9.2300000000000004E-3</v>
      </c>
      <c r="H4522" s="13">
        <v>9.9736000000000005E-2</v>
      </c>
      <c r="I4522">
        <f t="shared" si="158"/>
        <v>1.2264000000000001E-2</v>
      </c>
      <c r="O4522">
        <f t="shared" si="159"/>
        <v>8.4527959390862939E-2</v>
      </c>
    </row>
    <row r="4523" spans="2:15">
      <c r="B4523" s="13">
        <v>9.299E-3</v>
      </c>
      <c r="H4523" s="13">
        <v>9.9711999999999995E-2</v>
      </c>
      <c r="I4523">
        <f t="shared" si="158"/>
        <v>1.2288000000000011E-2</v>
      </c>
      <c r="O4523">
        <f t="shared" si="159"/>
        <v>8.4551959390862949E-2</v>
      </c>
    </row>
    <row r="4524" spans="2:15">
      <c r="B4524" s="13">
        <v>9.3690000000000006E-3</v>
      </c>
      <c r="H4524" s="13">
        <v>9.9689E-2</v>
      </c>
      <c r="I4524">
        <f t="shared" si="158"/>
        <v>1.2311000000000006E-2</v>
      </c>
      <c r="O4524">
        <f t="shared" si="159"/>
        <v>8.4574959390862944E-2</v>
      </c>
    </row>
    <row r="4525" spans="2:15">
      <c r="B4525" s="13">
        <v>9.4389999999999995E-3</v>
      </c>
      <c r="H4525" s="13">
        <v>9.9666000000000005E-2</v>
      </c>
      <c r="I4525">
        <f t="shared" ref="I4525:I4588" si="160">$I$458-H4525+$I$457</f>
        <v>1.2334000000000001E-2</v>
      </c>
      <c r="O4525">
        <f t="shared" si="159"/>
        <v>8.459795939086294E-2</v>
      </c>
    </row>
    <row r="4526" spans="2:15">
      <c r="B4526" s="13">
        <v>9.5090000000000001E-3</v>
      </c>
      <c r="H4526" s="13">
        <v>9.9642999999999995E-2</v>
      </c>
      <c r="I4526">
        <f t="shared" si="160"/>
        <v>1.235700000000001E-2</v>
      </c>
      <c r="O4526">
        <f t="shared" ref="O4526:O4589" si="161">$O$458-H4526+$O$457</f>
        <v>8.4620959390862949E-2</v>
      </c>
    </row>
    <row r="4527" spans="2:15">
      <c r="B4527" s="13">
        <v>9.5790000000000007E-3</v>
      </c>
      <c r="H4527" s="13">
        <v>9.9621000000000001E-2</v>
      </c>
      <c r="I4527">
        <f t="shared" si="160"/>
        <v>1.2379000000000005E-2</v>
      </c>
      <c r="O4527">
        <f t="shared" si="161"/>
        <v>8.4642959390862943E-2</v>
      </c>
    </row>
    <row r="4528" spans="2:15">
      <c r="B4528" s="13">
        <v>9.6500000000000006E-3</v>
      </c>
      <c r="H4528" s="13">
        <v>9.9599999999999994E-2</v>
      </c>
      <c r="I4528">
        <f t="shared" si="160"/>
        <v>1.2400000000000012E-2</v>
      </c>
      <c r="O4528">
        <f t="shared" si="161"/>
        <v>8.466395939086295E-2</v>
      </c>
    </row>
    <row r="4529" spans="2:15">
      <c r="B4529" s="13">
        <v>9.7210000000000005E-3</v>
      </c>
      <c r="H4529" s="13">
        <v>9.9579000000000001E-2</v>
      </c>
      <c r="I4529">
        <f t="shared" si="160"/>
        <v>1.2421000000000005E-2</v>
      </c>
      <c r="O4529">
        <f t="shared" si="161"/>
        <v>8.4684959390862943E-2</v>
      </c>
    </row>
    <row r="4530" spans="2:15">
      <c r="B4530" s="13">
        <v>9.7929999999999996E-3</v>
      </c>
      <c r="H4530" s="13">
        <v>9.9558999999999995E-2</v>
      </c>
      <c r="I4530">
        <f t="shared" si="160"/>
        <v>1.2441000000000011E-2</v>
      </c>
      <c r="O4530">
        <f t="shared" si="161"/>
        <v>8.4704959390862949E-2</v>
      </c>
    </row>
    <row r="4531" spans="2:15">
      <c r="B4531" s="13">
        <v>9.8650000000000005E-3</v>
      </c>
      <c r="H4531" s="13">
        <v>9.9540000000000003E-2</v>
      </c>
      <c r="I4531">
        <f t="shared" si="160"/>
        <v>1.2460000000000002E-2</v>
      </c>
      <c r="O4531">
        <f t="shared" si="161"/>
        <v>8.4723959390862941E-2</v>
      </c>
    </row>
    <row r="4532" spans="2:15">
      <c r="B4532" s="13">
        <v>9.9369999999999997E-3</v>
      </c>
      <c r="H4532" s="13">
        <v>9.9520999999999998E-2</v>
      </c>
      <c r="I4532">
        <f t="shared" si="160"/>
        <v>1.2479000000000007E-2</v>
      </c>
      <c r="O4532">
        <f t="shared" si="161"/>
        <v>8.4742959390862946E-2</v>
      </c>
    </row>
    <row r="4533" spans="2:15">
      <c r="B4533" s="13">
        <v>1.001E-2</v>
      </c>
      <c r="H4533" s="13">
        <v>9.9502999999999994E-2</v>
      </c>
      <c r="I4533">
        <f t="shared" si="160"/>
        <v>1.2497000000000012E-2</v>
      </c>
      <c r="O4533">
        <f t="shared" si="161"/>
        <v>8.476095939086295E-2</v>
      </c>
    </row>
    <row r="4534" spans="2:15">
      <c r="B4534" s="13">
        <v>1.0083E-2</v>
      </c>
      <c r="H4534" s="13">
        <v>9.9486000000000005E-2</v>
      </c>
      <c r="I4534">
        <f t="shared" si="160"/>
        <v>1.2514000000000001E-2</v>
      </c>
      <c r="O4534">
        <f t="shared" si="161"/>
        <v>8.4777959390862939E-2</v>
      </c>
    </row>
    <row r="4535" spans="2:15">
      <c r="B4535" s="13">
        <v>1.0156999999999999E-2</v>
      </c>
      <c r="H4535" s="13">
        <v>9.9470000000000003E-2</v>
      </c>
      <c r="I4535">
        <f t="shared" si="160"/>
        <v>1.2530000000000003E-2</v>
      </c>
      <c r="O4535">
        <f t="shared" si="161"/>
        <v>8.4793959390862941E-2</v>
      </c>
    </row>
    <row r="4536" spans="2:15">
      <c r="B4536" s="13">
        <v>1.0231000000000001E-2</v>
      </c>
      <c r="H4536" s="13">
        <v>9.9455000000000002E-2</v>
      </c>
      <c r="I4536">
        <f t="shared" si="160"/>
        <v>1.2545000000000004E-2</v>
      </c>
      <c r="O4536">
        <f t="shared" si="161"/>
        <v>8.4808959390862942E-2</v>
      </c>
    </row>
    <row r="4537" spans="2:15">
      <c r="B4537" s="13">
        <v>1.0305E-2</v>
      </c>
      <c r="H4537" s="13">
        <v>9.9440000000000001E-2</v>
      </c>
      <c r="I4537">
        <f t="shared" si="160"/>
        <v>1.2560000000000005E-2</v>
      </c>
      <c r="O4537">
        <f t="shared" si="161"/>
        <v>8.4823959390862944E-2</v>
      </c>
    </row>
    <row r="4538" spans="2:15">
      <c r="B4538" s="13">
        <v>1.038E-2</v>
      </c>
      <c r="H4538" s="13">
        <v>9.9426E-2</v>
      </c>
      <c r="I4538">
        <f t="shared" si="160"/>
        <v>1.2574000000000005E-2</v>
      </c>
      <c r="O4538">
        <f t="shared" si="161"/>
        <v>8.4837959390862944E-2</v>
      </c>
    </row>
    <row r="4539" spans="2:15">
      <c r="B4539" s="13">
        <v>1.0455000000000001E-2</v>
      </c>
      <c r="H4539" s="13">
        <v>9.9414000000000002E-2</v>
      </c>
      <c r="I4539">
        <f t="shared" si="160"/>
        <v>1.2586000000000003E-2</v>
      </c>
      <c r="O4539">
        <f t="shared" si="161"/>
        <v>8.4849959390862942E-2</v>
      </c>
    </row>
    <row r="4540" spans="2:15">
      <c r="B4540" s="13">
        <v>1.0529999999999999E-2</v>
      </c>
      <c r="H4540" s="13">
        <v>9.9402000000000004E-2</v>
      </c>
      <c r="I4540">
        <f t="shared" si="160"/>
        <v>1.2598000000000002E-2</v>
      </c>
      <c r="O4540">
        <f t="shared" si="161"/>
        <v>8.486195939086294E-2</v>
      </c>
    </row>
    <row r="4541" spans="2:15">
      <c r="B4541" s="13">
        <v>1.0606000000000001E-2</v>
      </c>
      <c r="H4541" s="13">
        <v>9.9390999999999993E-2</v>
      </c>
      <c r="I4541">
        <f t="shared" si="160"/>
        <v>1.2609000000000013E-2</v>
      </c>
      <c r="O4541">
        <f t="shared" si="161"/>
        <v>8.4872959390862951E-2</v>
      </c>
    </row>
    <row r="4542" spans="2:15">
      <c r="B4542" s="13">
        <v>1.0682000000000001E-2</v>
      </c>
      <c r="H4542" s="13">
        <v>9.9380999999999997E-2</v>
      </c>
      <c r="I4542">
        <f t="shared" si="160"/>
        <v>1.2619000000000009E-2</v>
      </c>
      <c r="O4542">
        <f t="shared" si="161"/>
        <v>8.4882959390862947E-2</v>
      </c>
    </row>
    <row r="4543" spans="2:15">
      <c r="B4543" s="13">
        <v>1.0758999999999999E-2</v>
      </c>
      <c r="H4543" s="13">
        <v>9.9372000000000002E-2</v>
      </c>
      <c r="I4543">
        <f t="shared" si="160"/>
        <v>1.2628000000000004E-2</v>
      </c>
      <c r="O4543">
        <f t="shared" si="161"/>
        <v>8.4891959390862942E-2</v>
      </c>
    </row>
    <row r="4544" spans="2:15">
      <c r="B4544" s="13">
        <v>1.0836E-2</v>
      </c>
      <c r="H4544" s="13">
        <v>9.9363999999999994E-2</v>
      </c>
      <c r="I4544">
        <f t="shared" si="160"/>
        <v>1.2636000000000012E-2</v>
      </c>
      <c r="O4544">
        <f t="shared" si="161"/>
        <v>8.489995939086295E-2</v>
      </c>
    </row>
    <row r="4545" spans="2:15">
      <c r="B4545" s="13">
        <v>1.0913000000000001E-2</v>
      </c>
      <c r="H4545" s="13">
        <v>9.9357000000000001E-2</v>
      </c>
      <c r="I4545">
        <f t="shared" si="160"/>
        <v>1.2643000000000005E-2</v>
      </c>
      <c r="O4545">
        <f t="shared" si="161"/>
        <v>8.4906959390862943E-2</v>
      </c>
    </row>
    <row r="4546" spans="2:15">
      <c r="B4546" s="13">
        <v>1.0991000000000001E-2</v>
      </c>
      <c r="H4546" s="13">
        <v>9.9349999999999994E-2</v>
      </c>
      <c r="I4546">
        <f t="shared" si="160"/>
        <v>1.2650000000000012E-2</v>
      </c>
      <c r="O4546">
        <f t="shared" si="161"/>
        <v>8.491395939086295E-2</v>
      </c>
    </row>
    <row r="4547" spans="2:15">
      <c r="B4547" s="13">
        <v>1.1069000000000001E-2</v>
      </c>
      <c r="H4547" s="13">
        <v>9.9345000000000003E-2</v>
      </c>
      <c r="I4547">
        <f t="shared" si="160"/>
        <v>1.2655000000000003E-2</v>
      </c>
      <c r="O4547">
        <f t="shared" si="161"/>
        <v>8.4918959390862941E-2</v>
      </c>
    </row>
    <row r="4548" spans="2:15">
      <c r="B4548" s="13">
        <v>1.1148E-2</v>
      </c>
      <c r="H4548" s="13">
        <v>9.9340999999999999E-2</v>
      </c>
      <c r="I4548">
        <f t="shared" si="160"/>
        <v>1.2659000000000007E-2</v>
      </c>
      <c r="O4548">
        <f t="shared" si="161"/>
        <v>8.4922959390862945E-2</v>
      </c>
    </row>
    <row r="4549" spans="2:15">
      <c r="B4549" s="13">
        <v>1.1227000000000001E-2</v>
      </c>
      <c r="H4549" s="13">
        <v>9.9337999999999996E-2</v>
      </c>
      <c r="I4549">
        <f t="shared" si="160"/>
        <v>1.266200000000001E-2</v>
      </c>
      <c r="O4549">
        <f t="shared" si="161"/>
        <v>8.4925959390862948E-2</v>
      </c>
    </row>
    <row r="4550" spans="2:15">
      <c r="B4550" s="13">
        <v>1.1306E-2</v>
      </c>
      <c r="H4550" s="13">
        <v>9.9335999999999994E-2</v>
      </c>
      <c r="I4550">
        <f t="shared" si="160"/>
        <v>1.2664000000000012E-2</v>
      </c>
      <c r="O4550">
        <f t="shared" si="161"/>
        <v>8.492795939086295E-2</v>
      </c>
    </row>
    <row r="4551" spans="2:15">
      <c r="B4551" s="13">
        <v>1.1386E-2</v>
      </c>
      <c r="H4551" s="13">
        <v>9.9335000000000007E-2</v>
      </c>
      <c r="I4551">
        <f t="shared" si="160"/>
        <v>1.2664999999999999E-2</v>
      </c>
      <c r="O4551">
        <f t="shared" si="161"/>
        <v>8.4928959390862938E-2</v>
      </c>
    </row>
    <row r="4552" spans="2:15">
      <c r="B4552" s="13">
        <v>1.1466E-2</v>
      </c>
      <c r="H4552" s="13">
        <v>9.9335000000000007E-2</v>
      </c>
      <c r="I4552">
        <f t="shared" si="160"/>
        <v>1.2664999999999999E-2</v>
      </c>
      <c r="O4552">
        <f t="shared" si="161"/>
        <v>8.4928959390862938E-2</v>
      </c>
    </row>
    <row r="4553" spans="2:15">
      <c r="B4553" s="13">
        <v>1.1547E-2</v>
      </c>
      <c r="H4553" s="13">
        <v>9.9335999999999994E-2</v>
      </c>
      <c r="I4553">
        <f t="shared" si="160"/>
        <v>1.2664000000000012E-2</v>
      </c>
      <c r="O4553">
        <f t="shared" si="161"/>
        <v>8.492795939086295E-2</v>
      </c>
    </row>
    <row r="4554" spans="2:15">
      <c r="B4554" s="13">
        <v>1.1627999999999999E-2</v>
      </c>
      <c r="H4554" s="13">
        <v>9.9337999999999996E-2</v>
      </c>
      <c r="I4554">
        <f t="shared" si="160"/>
        <v>1.266200000000001E-2</v>
      </c>
      <c r="O4554">
        <f t="shared" si="161"/>
        <v>8.4925959390862948E-2</v>
      </c>
    </row>
    <row r="4555" spans="2:15">
      <c r="B4555" s="13">
        <v>1.1709000000000001E-2</v>
      </c>
      <c r="H4555" s="13">
        <v>9.9340999999999999E-2</v>
      </c>
      <c r="I4555">
        <f t="shared" si="160"/>
        <v>1.2659000000000007E-2</v>
      </c>
      <c r="O4555">
        <f t="shared" si="161"/>
        <v>8.4922959390862945E-2</v>
      </c>
    </row>
    <row r="4556" spans="2:15">
      <c r="B4556" s="13">
        <v>1.1790999999999999E-2</v>
      </c>
      <c r="H4556" s="13">
        <v>9.9345000000000003E-2</v>
      </c>
      <c r="I4556">
        <f t="shared" si="160"/>
        <v>1.2655000000000003E-2</v>
      </c>
      <c r="O4556">
        <f t="shared" si="161"/>
        <v>8.4918959390862941E-2</v>
      </c>
    </row>
    <row r="4557" spans="2:15">
      <c r="B4557" s="13">
        <v>1.1873999999999999E-2</v>
      </c>
      <c r="H4557" s="13">
        <v>9.9349999999999994E-2</v>
      </c>
      <c r="I4557">
        <f t="shared" si="160"/>
        <v>1.2650000000000012E-2</v>
      </c>
      <c r="O4557">
        <f t="shared" si="161"/>
        <v>8.491395939086295E-2</v>
      </c>
    </row>
    <row r="4558" spans="2:15">
      <c r="B4558" s="13">
        <v>1.1956E-2</v>
      </c>
      <c r="H4558" s="13">
        <v>9.9356E-2</v>
      </c>
      <c r="I4558">
        <f t="shared" si="160"/>
        <v>1.2644000000000006E-2</v>
      </c>
      <c r="O4558">
        <f t="shared" si="161"/>
        <v>8.4907959390862944E-2</v>
      </c>
    </row>
    <row r="4559" spans="2:15">
      <c r="B4559" s="13">
        <v>1.2038999999999999E-2</v>
      </c>
      <c r="H4559" s="13">
        <v>9.9363000000000007E-2</v>
      </c>
      <c r="I4559">
        <f t="shared" si="160"/>
        <v>1.2636999999999999E-2</v>
      </c>
      <c r="O4559">
        <f t="shared" si="161"/>
        <v>8.4900959390862937E-2</v>
      </c>
    </row>
    <row r="4560" spans="2:15">
      <c r="B4560" s="13">
        <v>1.2123E-2</v>
      </c>
      <c r="H4560" s="13">
        <v>9.9371000000000001E-2</v>
      </c>
      <c r="I4560">
        <f t="shared" si="160"/>
        <v>1.2629000000000005E-2</v>
      </c>
      <c r="O4560">
        <f t="shared" si="161"/>
        <v>8.4892959390862943E-2</v>
      </c>
    </row>
    <row r="4561" spans="2:15">
      <c r="B4561" s="13">
        <v>1.2207000000000001E-2</v>
      </c>
      <c r="H4561" s="13">
        <v>9.9378999999999995E-2</v>
      </c>
      <c r="I4561">
        <f t="shared" si="160"/>
        <v>1.2621000000000011E-2</v>
      </c>
      <c r="O4561">
        <f t="shared" si="161"/>
        <v>8.4884959390862949E-2</v>
      </c>
    </row>
    <row r="4562" spans="2:15">
      <c r="B4562" s="13">
        <v>1.2291E-2</v>
      </c>
      <c r="H4562" s="13">
        <v>9.9389000000000005E-2</v>
      </c>
      <c r="I4562">
        <f t="shared" si="160"/>
        <v>1.2611000000000001E-2</v>
      </c>
      <c r="O4562">
        <f t="shared" si="161"/>
        <v>8.4874959390862939E-2</v>
      </c>
    </row>
    <row r="4563" spans="2:15">
      <c r="B4563" s="13">
        <v>1.2376E-2</v>
      </c>
      <c r="H4563" s="13">
        <v>9.9400000000000002E-2</v>
      </c>
      <c r="I4563">
        <f t="shared" si="160"/>
        <v>1.2600000000000004E-2</v>
      </c>
      <c r="O4563">
        <f t="shared" si="161"/>
        <v>8.4863959390862942E-2</v>
      </c>
    </row>
    <row r="4564" spans="2:15">
      <c r="B4564" s="13">
        <v>1.2461E-2</v>
      </c>
      <c r="H4564" s="13">
        <v>9.9410999999999999E-2</v>
      </c>
      <c r="I4564">
        <f t="shared" si="160"/>
        <v>1.2589000000000006E-2</v>
      </c>
      <c r="O4564">
        <f t="shared" si="161"/>
        <v>8.4852959390862945E-2</v>
      </c>
    </row>
    <row r="4565" spans="2:15">
      <c r="B4565" s="13">
        <v>1.2547000000000001E-2</v>
      </c>
      <c r="H4565" s="13">
        <v>9.9423999999999998E-2</v>
      </c>
      <c r="I4565">
        <f t="shared" si="160"/>
        <v>1.2576000000000007E-2</v>
      </c>
      <c r="O4565">
        <f t="shared" si="161"/>
        <v>8.4839959390862946E-2</v>
      </c>
    </row>
    <row r="4566" spans="2:15">
      <c r="B4566" s="13">
        <v>1.2633E-2</v>
      </c>
      <c r="H4566" s="13">
        <v>9.9436999999999998E-2</v>
      </c>
      <c r="I4566">
        <f t="shared" si="160"/>
        <v>1.2563000000000008E-2</v>
      </c>
      <c r="O4566">
        <f t="shared" si="161"/>
        <v>8.4826959390862947E-2</v>
      </c>
    </row>
    <row r="4567" spans="2:15">
      <c r="B4567" s="13">
        <v>1.272E-2</v>
      </c>
      <c r="H4567" s="13">
        <v>9.9450999999999998E-2</v>
      </c>
      <c r="I4567">
        <f t="shared" si="160"/>
        <v>1.2549000000000008E-2</v>
      </c>
      <c r="O4567">
        <f t="shared" si="161"/>
        <v>8.4812959390862946E-2</v>
      </c>
    </row>
    <row r="4568" spans="2:15">
      <c r="B4568" s="13">
        <v>1.2806E-2</v>
      </c>
      <c r="H4568" s="13">
        <v>9.9465999999999999E-2</v>
      </c>
      <c r="I4568">
        <f t="shared" si="160"/>
        <v>1.2534000000000007E-2</v>
      </c>
      <c r="O4568">
        <f t="shared" si="161"/>
        <v>8.4797959390862945E-2</v>
      </c>
    </row>
    <row r="4569" spans="2:15">
      <c r="B4569" s="13">
        <v>1.2893999999999999E-2</v>
      </c>
      <c r="H4569" s="13">
        <v>9.9482000000000001E-2</v>
      </c>
      <c r="I4569">
        <f t="shared" si="160"/>
        <v>1.2518000000000005E-2</v>
      </c>
      <c r="O4569">
        <f t="shared" si="161"/>
        <v>8.4781959390862943E-2</v>
      </c>
    </row>
    <row r="4570" spans="2:15">
      <c r="B4570" s="13">
        <v>1.2980999999999999E-2</v>
      </c>
      <c r="H4570" s="13">
        <v>9.9499000000000004E-2</v>
      </c>
      <c r="I4570">
        <f t="shared" si="160"/>
        <v>1.2501000000000002E-2</v>
      </c>
      <c r="O4570">
        <f t="shared" si="161"/>
        <v>8.476495939086294E-2</v>
      </c>
    </row>
    <row r="4571" spans="2:15">
      <c r="B4571" s="13">
        <v>1.307E-2</v>
      </c>
      <c r="H4571" s="13">
        <v>9.9515999999999993E-2</v>
      </c>
      <c r="I4571">
        <f t="shared" si="160"/>
        <v>1.2484000000000012E-2</v>
      </c>
      <c r="O4571">
        <f t="shared" si="161"/>
        <v>8.4747959390862951E-2</v>
      </c>
    </row>
    <row r="4572" spans="2:15">
      <c r="B4572" s="13">
        <v>1.3158E-2</v>
      </c>
      <c r="H4572" s="13">
        <v>9.9533999999999997E-2</v>
      </c>
      <c r="I4572">
        <f t="shared" si="160"/>
        <v>1.2466000000000008E-2</v>
      </c>
      <c r="O4572">
        <f t="shared" si="161"/>
        <v>8.4729959390862947E-2</v>
      </c>
    </row>
    <row r="4573" spans="2:15">
      <c r="B4573" s="13">
        <v>1.3247E-2</v>
      </c>
      <c r="H4573" s="13">
        <v>9.9552000000000002E-2</v>
      </c>
      <c r="I4573">
        <f t="shared" si="160"/>
        <v>1.2448000000000004E-2</v>
      </c>
      <c r="O4573">
        <f t="shared" si="161"/>
        <v>8.4711959390862943E-2</v>
      </c>
    </row>
    <row r="4574" spans="2:15">
      <c r="B4574" s="13">
        <v>1.3337E-2</v>
      </c>
      <c r="H4574" s="13">
        <v>9.9571999999999994E-2</v>
      </c>
      <c r="I4574">
        <f t="shared" si="160"/>
        <v>1.2428000000000012E-2</v>
      </c>
      <c r="O4574">
        <f t="shared" si="161"/>
        <v>8.469195939086295E-2</v>
      </c>
    </row>
    <row r="4575" spans="2:15">
      <c r="B4575" s="13">
        <v>1.3427E-2</v>
      </c>
      <c r="H4575" s="13">
        <v>9.9592E-2</v>
      </c>
      <c r="I4575">
        <f t="shared" si="160"/>
        <v>1.2408000000000006E-2</v>
      </c>
      <c r="O4575">
        <f t="shared" si="161"/>
        <v>8.4671959390862944E-2</v>
      </c>
    </row>
    <row r="4576" spans="2:15">
      <c r="B4576" s="13">
        <v>1.3517E-2</v>
      </c>
      <c r="H4576" s="13">
        <v>9.9612000000000006E-2</v>
      </c>
      <c r="I4576">
        <f t="shared" si="160"/>
        <v>1.2388E-2</v>
      </c>
      <c r="O4576">
        <f t="shared" si="161"/>
        <v>8.4651959390862938E-2</v>
      </c>
    </row>
    <row r="4577" spans="2:15">
      <c r="B4577" s="13">
        <v>1.3608E-2</v>
      </c>
      <c r="H4577" s="13">
        <v>9.9632999999999999E-2</v>
      </c>
      <c r="I4577">
        <f t="shared" si="160"/>
        <v>1.2367000000000006E-2</v>
      </c>
      <c r="O4577">
        <f t="shared" si="161"/>
        <v>8.4630959390862945E-2</v>
      </c>
    </row>
    <row r="4578" spans="2:15">
      <c r="B4578" s="13">
        <v>1.3698999999999999E-2</v>
      </c>
      <c r="H4578" s="13">
        <v>9.9654999999999994E-2</v>
      </c>
      <c r="I4578">
        <f t="shared" si="160"/>
        <v>1.2345000000000012E-2</v>
      </c>
      <c r="O4578">
        <f t="shared" si="161"/>
        <v>8.4608959390862951E-2</v>
      </c>
    </row>
    <row r="4579" spans="2:15">
      <c r="B4579" s="13">
        <v>1.379E-2</v>
      </c>
      <c r="H4579" s="13">
        <v>9.9677000000000002E-2</v>
      </c>
      <c r="I4579">
        <f t="shared" si="160"/>
        <v>1.2323000000000004E-2</v>
      </c>
      <c r="O4579">
        <f t="shared" si="161"/>
        <v>8.4586959390862942E-2</v>
      </c>
    </row>
    <row r="4580" spans="2:15">
      <c r="B4580" s="13">
        <v>1.3882E-2</v>
      </c>
      <c r="H4580" s="13">
        <v>9.9698999999999996E-2</v>
      </c>
      <c r="I4580">
        <f t="shared" si="160"/>
        <v>1.230100000000001E-2</v>
      </c>
      <c r="O4580">
        <f t="shared" si="161"/>
        <v>8.4564959390862948E-2</v>
      </c>
    </row>
    <row r="4581" spans="2:15">
      <c r="B4581" s="13">
        <v>1.3975E-2</v>
      </c>
      <c r="H4581" s="13">
        <v>9.9722000000000005E-2</v>
      </c>
      <c r="I4581">
        <f t="shared" si="160"/>
        <v>1.2278000000000001E-2</v>
      </c>
      <c r="O4581">
        <f t="shared" si="161"/>
        <v>8.4541959390862939E-2</v>
      </c>
    </row>
    <row r="4582" spans="2:15">
      <c r="B4582" s="13">
        <v>1.4068000000000001E-2</v>
      </c>
      <c r="H4582" s="13">
        <v>9.9746000000000001E-2</v>
      </c>
      <c r="I4582">
        <f t="shared" si="160"/>
        <v>1.2254000000000004E-2</v>
      </c>
      <c r="O4582">
        <f t="shared" si="161"/>
        <v>8.4517959390862943E-2</v>
      </c>
    </row>
    <row r="4583" spans="2:15">
      <c r="B4583" s="13">
        <v>1.4161E-2</v>
      </c>
      <c r="H4583" s="13">
        <v>9.9769999999999998E-2</v>
      </c>
      <c r="I4583">
        <f t="shared" si="160"/>
        <v>1.2230000000000008E-2</v>
      </c>
      <c r="O4583">
        <f t="shared" si="161"/>
        <v>8.4493959390862947E-2</v>
      </c>
    </row>
    <row r="4584" spans="2:15">
      <c r="B4584" s="13">
        <v>1.4255E-2</v>
      </c>
      <c r="H4584" s="13">
        <v>9.9793999999999994E-2</v>
      </c>
      <c r="I4584">
        <f t="shared" si="160"/>
        <v>1.2206000000000012E-2</v>
      </c>
      <c r="O4584">
        <f t="shared" si="161"/>
        <v>8.446995939086295E-2</v>
      </c>
    </row>
    <row r="4585" spans="2:15">
      <c r="B4585" s="13">
        <v>1.4349000000000001E-2</v>
      </c>
      <c r="H4585" s="13">
        <v>9.9818000000000004E-2</v>
      </c>
      <c r="I4585">
        <f t="shared" si="160"/>
        <v>1.2182000000000002E-2</v>
      </c>
      <c r="O4585">
        <f t="shared" si="161"/>
        <v>8.444595939086294E-2</v>
      </c>
    </row>
    <row r="4586" spans="2:15">
      <c r="B4586" s="13">
        <v>1.4442999999999999E-2</v>
      </c>
      <c r="H4586" s="13">
        <v>9.9843000000000001E-2</v>
      </c>
      <c r="I4586">
        <f t="shared" si="160"/>
        <v>1.2157000000000005E-2</v>
      </c>
      <c r="O4586">
        <f t="shared" si="161"/>
        <v>8.4420959390862943E-2</v>
      </c>
    </row>
    <row r="4587" spans="2:15">
      <c r="B4587" s="13">
        <v>1.4538000000000001E-2</v>
      </c>
      <c r="H4587" s="13">
        <v>9.9866999999999997E-2</v>
      </c>
      <c r="I4587">
        <f t="shared" si="160"/>
        <v>1.2133000000000008E-2</v>
      </c>
      <c r="O4587">
        <f t="shared" si="161"/>
        <v>8.4396959390862947E-2</v>
      </c>
    </row>
    <row r="4588" spans="2:15">
      <c r="B4588" s="13">
        <v>1.4633999999999999E-2</v>
      </c>
      <c r="H4588" s="13">
        <v>9.9892999999999996E-2</v>
      </c>
      <c r="I4588">
        <f t="shared" si="160"/>
        <v>1.210700000000001E-2</v>
      </c>
      <c r="O4588">
        <f t="shared" si="161"/>
        <v>8.4370959390862948E-2</v>
      </c>
    </row>
    <row r="4589" spans="2:15">
      <c r="B4589" s="13">
        <v>1.4729000000000001E-2</v>
      </c>
      <c r="H4589" s="13">
        <v>9.9918000000000007E-2</v>
      </c>
      <c r="I4589">
        <f t="shared" ref="I4589:I4652" si="162">$I$458-H4589+$I$457</f>
        <v>1.2081999999999999E-2</v>
      </c>
      <c r="O4589">
        <f t="shared" si="161"/>
        <v>8.4345959390862937E-2</v>
      </c>
    </row>
    <row r="4590" spans="2:15">
      <c r="B4590" s="13">
        <v>1.4826000000000001E-2</v>
      </c>
      <c r="H4590" s="13">
        <v>9.9943000000000004E-2</v>
      </c>
      <c r="I4590">
        <f t="shared" si="162"/>
        <v>1.2057000000000002E-2</v>
      </c>
      <c r="O4590">
        <f t="shared" ref="O4590:O4653" si="163">$O$458-H4590+$O$457</f>
        <v>8.432095939086294E-2</v>
      </c>
    </row>
    <row r="4591" spans="2:15">
      <c r="B4591" s="13">
        <v>1.4922E-2</v>
      </c>
      <c r="H4591" s="13">
        <v>9.9968000000000001E-2</v>
      </c>
      <c r="I4591">
        <f t="shared" si="162"/>
        <v>1.2032000000000004E-2</v>
      </c>
      <c r="O4591">
        <f t="shared" si="163"/>
        <v>8.4295959390862943E-2</v>
      </c>
    </row>
    <row r="4592" spans="2:15">
      <c r="B4592" s="13">
        <v>1.5018999999999999E-2</v>
      </c>
      <c r="H4592" s="13">
        <v>9.9994E-2</v>
      </c>
      <c r="I4592">
        <f t="shared" si="162"/>
        <v>1.2006000000000006E-2</v>
      </c>
      <c r="O4592">
        <f t="shared" si="163"/>
        <v>8.4269959390862945E-2</v>
      </c>
    </row>
    <row r="4593" spans="2:15">
      <c r="B4593" s="13">
        <v>1.5117E-2</v>
      </c>
      <c r="H4593" s="13">
        <v>0.100019</v>
      </c>
      <c r="I4593">
        <f t="shared" si="162"/>
        <v>1.1981000000000009E-2</v>
      </c>
      <c r="O4593">
        <f t="shared" si="163"/>
        <v>8.4244959390862947E-2</v>
      </c>
    </row>
    <row r="4594" spans="2:15">
      <c r="B4594" s="13">
        <v>1.5214999999999999E-2</v>
      </c>
      <c r="H4594" s="13">
        <v>0.100045</v>
      </c>
      <c r="I4594">
        <f t="shared" si="162"/>
        <v>1.1955000000000011E-2</v>
      </c>
      <c r="O4594">
        <f t="shared" si="163"/>
        <v>8.4218959390862949E-2</v>
      </c>
    </row>
    <row r="4595" spans="2:15">
      <c r="B4595" s="13">
        <v>1.5313E-2</v>
      </c>
      <c r="H4595" s="13">
        <v>0.10007000000000001</v>
      </c>
      <c r="I4595">
        <f t="shared" si="162"/>
        <v>1.193E-2</v>
      </c>
      <c r="O4595">
        <f t="shared" si="163"/>
        <v>8.4193959390862938E-2</v>
      </c>
    </row>
    <row r="4596" spans="2:15">
      <c r="B4596" s="13">
        <v>1.5412E-2</v>
      </c>
      <c r="H4596" s="13">
        <v>0.100095</v>
      </c>
      <c r="I4596">
        <f t="shared" si="162"/>
        <v>1.1905000000000002E-2</v>
      </c>
      <c r="O4596">
        <f t="shared" si="163"/>
        <v>8.4168959390862941E-2</v>
      </c>
    </row>
    <row r="4597" spans="2:15">
      <c r="B4597" s="13">
        <v>1.5511E-2</v>
      </c>
      <c r="H4597" s="13">
        <v>0.10012</v>
      </c>
      <c r="I4597">
        <f t="shared" si="162"/>
        <v>1.1880000000000005E-2</v>
      </c>
      <c r="O4597">
        <f t="shared" si="163"/>
        <v>8.4143959390862944E-2</v>
      </c>
    </row>
    <row r="4598" spans="2:15">
      <c r="B4598" s="13">
        <v>1.5611E-2</v>
      </c>
      <c r="H4598" s="13">
        <v>0.100145</v>
      </c>
      <c r="I4598">
        <f t="shared" si="162"/>
        <v>1.1855000000000008E-2</v>
      </c>
      <c r="O4598">
        <f t="shared" si="163"/>
        <v>8.4118959390862946E-2</v>
      </c>
    </row>
    <row r="4599" spans="2:15">
      <c r="B4599" s="13">
        <v>1.5710999999999999E-2</v>
      </c>
      <c r="H4599" s="13">
        <v>0.10017</v>
      </c>
      <c r="I4599">
        <f t="shared" si="162"/>
        <v>1.1830000000000011E-2</v>
      </c>
      <c r="O4599">
        <f t="shared" si="163"/>
        <v>8.4093959390862949E-2</v>
      </c>
    </row>
    <row r="4600" spans="2:15">
      <c r="B4600" s="13">
        <v>1.5810999999999999E-2</v>
      </c>
      <c r="H4600" s="13">
        <v>0.10019500000000001</v>
      </c>
      <c r="I4600">
        <f t="shared" si="162"/>
        <v>1.1805E-2</v>
      </c>
      <c r="O4600">
        <f t="shared" si="163"/>
        <v>8.4068959390862938E-2</v>
      </c>
    </row>
    <row r="4601" spans="2:15">
      <c r="B4601" s="13">
        <v>1.5911999999999999E-2</v>
      </c>
      <c r="H4601" s="13">
        <v>0.100219</v>
      </c>
      <c r="I4601">
        <f t="shared" si="162"/>
        <v>1.1781000000000003E-2</v>
      </c>
      <c r="O4601">
        <f t="shared" si="163"/>
        <v>8.4044959390862942E-2</v>
      </c>
    </row>
    <row r="4602" spans="2:15">
      <c r="B4602" s="13">
        <v>1.6012999999999999E-2</v>
      </c>
      <c r="H4602" s="13">
        <v>0.100243</v>
      </c>
      <c r="I4602">
        <f t="shared" si="162"/>
        <v>1.1757000000000007E-2</v>
      </c>
      <c r="O4602">
        <f t="shared" si="163"/>
        <v>8.4020959390862945E-2</v>
      </c>
    </row>
    <row r="4603" spans="2:15">
      <c r="B4603" s="13">
        <v>1.6115000000000001E-2</v>
      </c>
      <c r="H4603" s="13">
        <v>0.100267</v>
      </c>
      <c r="I4603">
        <f t="shared" si="162"/>
        <v>1.1733000000000011E-2</v>
      </c>
      <c r="O4603">
        <f t="shared" si="163"/>
        <v>8.3996959390862949E-2</v>
      </c>
    </row>
    <row r="4604" spans="2:15">
      <c r="B4604" s="13">
        <v>1.6216999999999999E-2</v>
      </c>
      <c r="H4604" s="13">
        <v>0.10029</v>
      </c>
      <c r="I4604">
        <f t="shared" si="162"/>
        <v>1.1710000000000002E-2</v>
      </c>
      <c r="O4604">
        <f t="shared" si="163"/>
        <v>8.397395939086294E-2</v>
      </c>
    </row>
    <row r="4605" spans="2:15">
      <c r="B4605" s="13">
        <v>1.6319E-2</v>
      </c>
      <c r="H4605" s="13">
        <v>0.100313</v>
      </c>
      <c r="I4605">
        <f t="shared" si="162"/>
        <v>1.1687000000000006E-2</v>
      </c>
      <c r="O4605">
        <f t="shared" si="163"/>
        <v>8.3950959390862945E-2</v>
      </c>
    </row>
    <row r="4606" spans="2:15">
      <c r="B4606" s="13">
        <v>1.6421999999999999E-2</v>
      </c>
      <c r="H4606" s="13">
        <v>0.10033499999999999</v>
      </c>
      <c r="I4606">
        <f t="shared" si="162"/>
        <v>1.1665000000000012E-2</v>
      </c>
      <c r="O4606">
        <f t="shared" si="163"/>
        <v>8.3928959390862951E-2</v>
      </c>
    </row>
    <row r="4607" spans="2:15">
      <c r="B4607" s="13">
        <v>1.6525999999999999E-2</v>
      </c>
      <c r="H4607" s="13">
        <v>0.100357</v>
      </c>
      <c r="I4607">
        <f t="shared" si="162"/>
        <v>1.1643000000000004E-2</v>
      </c>
      <c r="O4607">
        <f t="shared" si="163"/>
        <v>8.3906959390862942E-2</v>
      </c>
    </row>
    <row r="4608" spans="2:15">
      <c r="B4608" s="13">
        <v>1.6629999999999999E-2</v>
      </c>
      <c r="H4608" s="13">
        <v>0.100379</v>
      </c>
      <c r="I4608">
        <f t="shared" si="162"/>
        <v>1.162100000000001E-2</v>
      </c>
      <c r="O4608">
        <f t="shared" si="163"/>
        <v>8.3884959390862948E-2</v>
      </c>
    </row>
    <row r="4609" spans="2:15">
      <c r="B4609" s="13">
        <v>1.6733999999999999E-2</v>
      </c>
      <c r="H4609" s="13">
        <v>0.1004</v>
      </c>
      <c r="I4609">
        <f t="shared" si="162"/>
        <v>1.1600000000000003E-2</v>
      </c>
      <c r="O4609">
        <f t="shared" si="163"/>
        <v>8.3863959390862941E-2</v>
      </c>
    </row>
    <row r="4610" spans="2:15">
      <c r="B4610" s="13">
        <v>1.6837999999999999E-2</v>
      </c>
      <c r="H4610" s="13">
        <v>0.10042</v>
      </c>
      <c r="I4610">
        <f t="shared" si="162"/>
        <v>1.158000000000001E-2</v>
      </c>
      <c r="O4610">
        <f t="shared" si="163"/>
        <v>8.3843959390862949E-2</v>
      </c>
    </row>
    <row r="4611" spans="2:15">
      <c r="B4611" s="13">
        <v>1.6943E-2</v>
      </c>
      <c r="H4611" s="13">
        <v>0.10044</v>
      </c>
      <c r="I4611">
        <f t="shared" si="162"/>
        <v>1.1560000000000004E-2</v>
      </c>
      <c r="O4611">
        <f t="shared" si="163"/>
        <v>8.3823959390862943E-2</v>
      </c>
    </row>
    <row r="4612" spans="2:15">
      <c r="B4612" s="13">
        <v>1.7049000000000002E-2</v>
      </c>
      <c r="H4612" s="13">
        <v>0.10045999999999999</v>
      </c>
      <c r="I4612">
        <f t="shared" si="162"/>
        <v>1.1540000000000012E-2</v>
      </c>
      <c r="O4612">
        <f t="shared" si="163"/>
        <v>8.380395939086295E-2</v>
      </c>
    </row>
    <row r="4613" spans="2:15">
      <c r="B4613" s="13">
        <v>1.7153999999999999E-2</v>
      </c>
      <c r="H4613" s="13">
        <v>0.100479</v>
      </c>
      <c r="I4613">
        <f t="shared" si="162"/>
        <v>1.1521000000000007E-2</v>
      </c>
      <c r="O4613">
        <f t="shared" si="163"/>
        <v>8.3784959390862945E-2</v>
      </c>
    </row>
    <row r="4614" spans="2:15">
      <c r="B4614" s="13">
        <v>1.7260999999999999E-2</v>
      </c>
      <c r="H4614" s="13">
        <v>0.100497</v>
      </c>
      <c r="I4614">
        <f t="shared" si="162"/>
        <v>1.1503000000000003E-2</v>
      </c>
      <c r="O4614">
        <f t="shared" si="163"/>
        <v>8.3766959390862941E-2</v>
      </c>
    </row>
    <row r="4615" spans="2:15">
      <c r="B4615" s="13">
        <v>1.7367E-2</v>
      </c>
      <c r="H4615" s="13">
        <v>0.10051400000000001</v>
      </c>
      <c r="I4615">
        <f t="shared" si="162"/>
        <v>1.1486E-2</v>
      </c>
      <c r="O4615">
        <f t="shared" si="163"/>
        <v>8.3749959390862938E-2</v>
      </c>
    </row>
    <row r="4616" spans="2:15">
      <c r="B4616" s="13">
        <v>1.7474E-2</v>
      </c>
      <c r="H4616" s="13">
        <v>0.100531</v>
      </c>
      <c r="I4616">
        <f t="shared" si="162"/>
        <v>1.146900000000001E-2</v>
      </c>
      <c r="O4616">
        <f t="shared" si="163"/>
        <v>8.3732959390862949E-2</v>
      </c>
    </row>
    <row r="4617" spans="2:15">
      <c r="B4617" s="13">
        <v>1.7582E-2</v>
      </c>
      <c r="H4617" s="13">
        <v>0.100547</v>
      </c>
      <c r="I4617">
        <f t="shared" si="162"/>
        <v>1.1453000000000008E-2</v>
      </c>
      <c r="O4617">
        <f t="shared" si="163"/>
        <v>8.3716959390862947E-2</v>
      </c>
    </row>
    <row r="4618" spans="2:15">
      <c r="B4618" s="13">
        <v>1.7690000000000001E-2</v>
      </c>
      <c r="H4618" s="13">
        <v>0.100563</v>
      </c>
      <c r="I4618">
        <f t="shared" si="162"/>
        <v>1.1437000000000006E-2</v>
      </c>
      <c r="O4618">
        <f t="shared" si="163"/>
        <v>8.3700959390862945E-2</v>
      </c>
    </row>
    <row r="4619" spans="2:15">
      <c r="B4619" s="13">
        <v>1.7798000000000001E-2</v>
      </c>
      <c r="H4619" s="13">
        <v>0.100577</v>
      </c>
      <c r="I4619">
        <f t="shared" si="162"/>
        <v>1.1423000000000006E-2</v>
      </c>
      <c r="O4619">
        <f t="shared" si="163"/>
        <v>8.3686959390862944E-2</v>
      </c>
    </row>
    <row r="4620" spans="2:15">
      <c r="B4620" s="13">
        <v>1.7905999999999998E-2</v>
      </c>
      <c r="H4620" s="13">
        <v>0.100591</v>
      </c>
      <c r="I4620">
        <f t="shared" si="162"/>
        <v>1.1409000000000006E-2</v>
      </c>
      <c r="O4620">
        <f t="shared" si="163"/>
        <v>8.3672959390862944E-2</v>
      </c>
    </row>
    <row r="4621" spans="2:15">
      <c r="B4621" s="13">
        <v>1.8015E-2</v>
      </c>
      <c r="H4621" s="13">
        <v>0.100605</v>
      </c>
      <c r="I4621">
        <f t="shared" si="162"/>
        <v>1.1395000000000006E-2</v>
      </c>
      <c r="O4621">
        <f t="shared" si="163"/>
        <v>8.3658959390862944E-2</v>
      </c>
    </row>
    <row r="4622" spans="2:15">
      <c r="B4622" s="13">
        <v>1.8124999999999999E-2</v>
      </c>
      <c r="H4622" s="13">
        <v>0.100617</v>
      </c>
      <c r="I4622">
        <f t="shared" si="162"/>
        <v>1.1383000000000008E-2</v>
      </c>
      <c r="O4622">
        <f t="shared" si="163"/>
        <v>8.3646959390862946E-2</v>
      </c>
    </row>
    <row r="4623" spans="2:15">
      <c r="B4623" s="13">
        <v>1.8235000000000001E-2</v>
      </c>
      <c r="H4623" s="13">
        <v>0.100629</v>
      </c>
      <c r="I4623">
        <f t="shared" si="162"/>
        <v>1.137100000000001E-2</v>
      </c>
      <c r="O4623">
        <f t="shared" si="163"/>
        <v>8.3634959390862948E-2</v>
      </c>
    </row>
    <row r="4624" spans="2:15">
      <c r="B4624" s="13">
        <v>1.8345E-2</v>
      </c>
      <c r="H4624" s="13">
        <v>0.10063999999999999</v>
      </c>
      <c r="I4624">
        <f t="shared" si="162"/>
        <v>1.1360000000000012E-2</v>
      </c>
      <c r="O4624">
        <f t="shared" si="163"/>
        <v>8.3623959390862951E-2</v>
      </c>
    </row>
    <row r="4625" spans="2:15">
      <c r="B4625" s="13">
        <v>1.8454999999999999E-2</v>
      </c>
      <c r="H4625" s="13">
        <v>0.10065</v>
      </c>
      <c r="I4625">
        <f t="shared" si="162"/>
        <v>1.1350000000000002E-2</v>
      </c>
      <c r="O4625">
        <f t="shared" si="163"/>
        <v>8.3613959390862941E-2</v>
      </c>
    </row>
    <row r="4626" spans="2:15">
      <c r="B4626" s="13">
        <v>1.8565999999999999E-2</v>
      </c>
      <c r="H4626" s="13">
        <v>0.100659</v>
      </c>
      <c r="I4626">
        <f t="shared" si="162"/>
        <v>1.1341000000000007E-2</v>
      </c>
      <c r="O4626">
        <f t="shared" si="163"/>
        <v>8.3604959390862946E-2</v>
      </c>
    </row>
    <row r="4627" spans="2:15">
      <c r="B4627" s="13">
        <v>1.8678E-2</v>
      </c>
      <c r="H4627" s="13">
        <v>0.10066799999999999</v>
      </c>
      <c r="I4627">
        <f t="shared" si="162"/>
        <v>1.1332000000000012E-2</v>
      </c>
      <c r="O4627">
        <f t="shared" si="163"/>
        <v>8.3595959390862951E-2</v>
      </c>
    </row>
    <row r="4628" spans="2:15">
      <c r="B4628" s="13">
        <v>1.8789E-2</v>
      </c>
      <c r="H4628" s="13">
        <v>0.100675</v>
      </c>
      <c r="I4628">
        <f t="shared" si="162"/>
        <v>1.1325000000000005E-2</v>
      </c>
      <c r="O4628">
        <f t="shared" si="163"/>
        <v>8.3588959390862944E-2</v>
      </c>
    </row>
    <row r="4629" spans="2:15">
      <c r="B4629" s="13">
        <v>1.8901000000000001E-2</v>
      </c>
      <c r="H4629" s="13">
        <v>0.10068199999999999</v>
      </c>
      <c r="I4629">
        <f t="shared" si="162"/>
        <v>1.1318000000000012E-2</v>
      </c>
      <c r="O4629">
        <f t="shared" si="163"/>
        <v>8.358195939086295E-2</v>
      </c>
    </row>
    <row r="4630" spans="2:15">
      <c r="B4630" s="13">
        <v>1.9014E-2</v>
      </c>
      <c r="H4630" s="13">
        <v>0.100688</v>
      </c>
      <c r="I4630">
        <f t="shared" si="162"/>
        <v>1.1312000000000006E-2</v>
      </c>
      <c r="O4630">
        <f t="shared" si="163"/>
        <v>8.3575959390862944E-2</v>
      </c>
    </row>
    <row r="4631" spans="2:15">
      <c r="B4631" s="13">
        <v>1.9127000000000002E-2</v>
      </c>
      <c r="H4631" s="13">
        <v>0.100693</v>
      </c>
      <c r="I4631">
        <f t="shared" si="162"/>
        <v>1.1307000000000001E-2</v>
      </c>
      <c r="O4631">
        <f t="shared" si="163"/>
        <v>8.3570959390862939E-2</v>
      </c>
    </row>
    <row r="4632" spans="2:15">
      <c r="B4632" s="13">
        <v>1.924E-2</v>
      </c>
      <c r="H4632" s="13">
        <v>0.10069699999999999</v>
      </c>
      <c r="I4632">
        <f t="shared" si="162"/>
        <v>1.1303000000000011E-2</v>
      </c>
      <c r="O4632">
        <f t="shared" si="163"/>
        <v>8.3566959390862949E-2</v>
      </c>
    </row>
    <row r="4633" spans="2:15">
      <c r="B4633" s="13">
        <v>1.9352999999999999E-2</v>
      </c>
      <c r="H4633" s="13">
        <v>0.100701</v>
      </c>
      <c r="I4633">
        <f t="shared" si="162"/>
        <v>1.1299000000000007E-2</v>
      </c>
      <c r="O4633">
        <f t="shared" si="163"/>
        <v>8.3562959390862945E-2</v>
      </c>
    </row>
    <row r="4634" spans="2:15">
      <c r="B4634" s="13">
        <v>1.9467000000000002E-2</v>
      </c>
      <c r="H4634" s="13">
        <v>0.100703</v>
      </c>
      <c r="I4634">
        <f t="shared" si="162"/>
        <v>1.1297000000000005E-2</v>
      </c>
      <c r="O4634">
        <f t="shared" si="163"/>
        <v>8.3560959390862943E-2</v>
      </c>
    </row>
    <row r="4635" spans="2:15">
      <c r="B4635" s="13">
        <v>1.9581999999999999E-2</v>
      </c>
      <c r="H4635" s="13">
        <v>0.100705</v>
      </c>
      <c r="I4635">
        <f t="shared" si="162"/>
        <v>1.1295000000000003E-2</v>
      </c>
      <c r="O4635">
        <f t="shared" si="163"/>
        <v>8.3558959390862941E-2</v>
      </c>
    </row>
    <row r="4636" spans="2:15">
      <c r="B4636" s="13">
        <v>1.9696000000000002E-2</v>
      </c>
      <c r="H4636" s="13">
        <v>0.100706</v>
      </c>
      <c r="I4636">
        <f t="shared" si="162"/>
        <v>1.1294000000000002E-2</v>
      </c>
      <c r="O4636">
        <f t="shared" si="163"/>
        <v>8.355795939086294E-2</v>
      </c>
    </row>
    <row r="4637" spans="2:15">
      <c r="B4637" s="13">
        <v>1.9810999999999999E-2</v>
      </c>
      <c r="H4637" s="13">
        <v>0.100706</v>
      </c>
      <c r="I4637">
        <f t="shared" si="162"/>
        <v>1.1294000000000002E-2</v>
      </c>
      <c r="O4637">
        <f t="shared" si="163"/>
        <v>8.355795939086294E-2</v>
      </c>
    </row>
    <row r="4638" spans="2:15">
      <c r="B4638" s="13">
        <v>1.9927E-2</v>
      </c>
      <c r="H4638" s="13">
        <v>0.100705</v>
      </c>
      <c r="I4638">
        <f t="shared" si="162"/>
        <v>1.1295000000000003E-2</v>
      </c>
      <c r="O4638">
        <f t="shared" si="163"/>
        <v>8.3558959390862941E-2</v>
      </c>
    </row>
    <row r="4639" spans="2:15">
      <c r="B4639" s="13">
        <v>2.0042000000000001E-2</v>
      </c>
      <c r="H4639" s="13">
        <v>0.100704</v>
      </c>
      <c r="I4639">
        <f t="shared" si="162"/>
        <v>1.1296000000000004E-2</v>
      </c>
      <c r="O4639">
        <f t="shared" si="163"/>
        <v>8.3559959390862942E-2</v>
      </c>
    </row>
    <row r="4640" spans="2:15">
      <c r="B4640" s="13">
        <v>2.0159E-2</v>
      </c>
      <c r="H4640" s="13">
        <v>0.100701</v>
      </c>
      <c r="I4640">
        <f t="shared" si="162"/>
        <v>1.1299000000000007E-2</v>
      </c>
      <c r="O4640">
        <f t="shared" si="163"/>
        <v>8.3562959390862945E-2</v>
      </c>
    </row>
    <row r="4641" spans="2:15">
      <c r="B4641" s="13">
        <v>2.0275000000000001E-2</v>
      </c>
      <c r="H4641" s="13">
        <v>0.100698</v>
      </c>
      <c r="I4641">
        <f t="shared" si="162"/>
        <v>1.130200000000001E-2</v>
      </c>
      <c r="O4641">
        <f t="shared" si="163"/>
        <v>8.3565959390862948E-2</v>
      </c>
    </row>
    <row r="4642" spans="2:15">
      <c r="B4642" s="13">
        <v>2.0392E-2</v>
      </c>
      <c r="H4642" s="13">
        <v>0.10069400000000001</v>
      </c>
      <c r="I4642">
        <f t="shared" si="162"/>
        <v>1.1306E-2</v>
      </c>
      <c r="O4642">
        <f t="shared" si="163"/>
        <v>8.3569959390862938E-2</v>
      </c>
    </row>
    <row r="4643" spans="2:15">
      <c r="B4643" s="13">
        <v>2.0508999999999999E-2</v>
      </c>
      <c r="H4643" s="13">
        <v>0.100689</v>
      </c>
      <c r="I4643">
        <f t="shared" si="162"/>
        <v>1.1311000000000005E-2</v>
      </c>
      <c r="O4643">
        <f t="shared" si="163"/>
        <v>8.3574959390862943E-2</v>
      </c>
    </row>
    <row r="4644" spans="2:15">
      <c r="B4644" s="13">
        <v>2.0625999999999999E-2</v>
      </c>
      <c r="H4644" s="13">
        <v>0.10068299999999999</v>
      </c>
      <c r="I4644">
        <f t="shared" si="162"/>
        <v>1.1317000000000011E-2</v>
      </c>
      <c r="O4644">
        <f t="shared" si="163"/>
        <v>8.3580959390862949E-2</v>
      </c>
    </row>
    <row r="4645" spans="2:15">
      <c r="B4645" s="13">
        <v>2.0743999999999999E-2</v>
      </c>
      <c r="H4645" s="13">
        <v>0.100677</v>
      </c>
      <c r="I4645">
        <f t="shared" si="162"/>
        <v>1.1323000000000003E-2</v>
      </c>
      <c r="O4645">
        <f t="shared" si="163"/>
        <v>8.3586959390862942E-2</v>
      </c>
    </row>
    <row r="4646" spans="2:15">
      <c r="B4646" s="13">
        <v>2.0861999999999999E-2</v>
      </c>
      <c r="H4646" s="13">
        <v>0.10066899999999999</v>
      </c>
      <c r="I4646">
        <f t="shared" si="162"/>
        <v>1.1331000000000011E-2</v>
      </c>
      <c r="O4646">
        <f t="shared" si="163"/>
        <v>8.359495939086295E-2</v>
      </c>
    </row>
    <row r="4647" spans="2:15">
      <c r="B4647" s="13">
        <v>2.0979999999999999E-2</v>
      </c>
      <c r="H4647" s="13">
        <v>0.100661</v>
      </c>
      <c r="I4647">
        <f t="shared" si="162"/>
        <v>1.1339000000000005E-2</v>
      </c>
      <c r="O4647">
        <f t="shared" si="163"/>
        <v>8.3602959390862944E-2</v>
      </c>
    </row>
    <row r="4648" spans="2:15">
      <c r="B4648" s="13">
        <v>2.1099E-2</v>
      </c>
      <c r="H4648" s="13">
        <v>0.10065200000000001</v>
      </c>
      <c r="I4648">
        <f t="shared" si="162"/>
        <v>1.1348E-2</v>
      </c>
      <c r="O4648">
        <f t="shared" si="163"/>
        <v>8.3611959390862939E-2</v>
      </c>
    </row>
    <row r="4649" spans="2:15">
      <c r="B4649" s="13">
        <v>2.1218000000000001E-2</v>
      </c>
      <c r="H4649" s="13">
        <v>0.100643</v>
      </c>
      <c r="I4649">
        <f t="shared" si="162"/>
        <v>1.1357000000000009E-2</v>
      </c>
      <c r="O4649">
        <f t="shared" si="163"/>
        <v>8.3620959390862948E-2</v>
      </c>
    </row>
    <row r="4650" spans="2:15">
      <c r="B4650" s="13">
        <v>2.1336999999999998E-2</v>
      </c>
      <c r="H4650" s="13">
        <v>0.100633</v>
      </c>
      <c r="I4650">
        <f t="shared" si="162"/>
        <v>1.1367000000000006E-2</v>
      </c>
      <c r="O4650">
        <f t="shared" si="163"/>
        <v>8.3630959390862944E-2</v>
      </c>
    </row>
    <row r="4651" spans="2:15">
      <c r="B4651" s="13">
        <v>2.1457E-2</v>
      </c>
      <c r="H4651" s="13">
        <v>0.100622</v>
      </c>
      <c r="I4651">
        <f t="shared" si="162"/>
        <v>1.1378000000000003E-2</v>
      </c>
      <c r="O4651">
        <f t="shared" si="163"/>
        <v>8.3641959390862941E-2</v>
      </c>
    </row>
    <row r="4652" spans="2:15">
      <c r="B4652" s="13">
        <v>2.1576999999999999E-2</v>
      </c>
      <c r="H4652" s="13">
        <v>0.10061</v>
      </c>
      <c r="I4652">
        <f t="shared" si="162"/>
        <v>1.1390000000000001E-2</v>
      </c>
      <c r="O4652">
        <f t="shared" si="163"/>
        <v>8.3653959390862939E-2</v>
      </c>
    </row>
    <row r="4653" spans="2:15">
      <c r="B4653" s="13">
        <v>2.1697000000000001E-2</v>
      </c>
      <c r="H4653" s="13">
        <v>0.10059800000000001</v>
      </c>
      <c r="I4653">
        <f t="shared" ref="I4653:I4716" si="164">$I$458-H4653+$I$457</f>
        <v>1.1401999999999999E-2</v>
      </c>
      <c r="O4653">
        <f t="shared" si="163"/>
        <v>8.3665959390862937E-2</v>
      </c>
    </row>
    <row r="4654" spans="2:15">
      <c r="B4654" s="13">
        <v>2.1817E-2</v>
      </c>
      <c r="H4654" s="13">
        <v>0.10058499999999999</v>
      </c>
      <c r="I4654">
        <f t="shared" si="164"/>
        <v>1.1415000000000012E-2</v>
      </c>
      <c r="O4654">
        <f t="shared" ref="O4654:O4717" si="165">$O$458-H4654+$O$457</f>
        <v>8.367895939086295E-2</v>
      </c>
    </row>
    <row r="4655" spans="2:15">
      <c r="B4655" s="13">
        <v>2.1937999999999999E-2</v>
      </c>
      <c r="H4655" s="13">
        <v>0.10057099999999999</v>
      </c>
      <c r="I4655">
        <f t="shared" si="164"/>
        <v>1.1429000000000012E-2</v>
      </c>
      <c r="O4655">
        <f t="shared" si="165"/>
        <v>8.369295939086295E-2</v>
      </c>
    </row>
    <row r="4656" spans="2:15">
      <c r="B4656" s="13">
        <v>2.2058999999999999E-2</v>
      </c>
      <c r="H4656" s="13">
        <v>0.10055699999999999</v>
      </c>
      <c r="I4656">
        <f t="shared" si="164"/>
        <v>1.1443000000000012E-2</v>
      </c>
      <c r="O4656">
        <f t="shared" si="165"/>
        <v>8.3706959390862951E-2</v>
      </c>
    </row>
    <row r="4657" spans="2:15">
      <c r="B4657" s="13">
        <v>2.2179999999999998E-2</v>
      </c>
      <c r="H4657" s="13">
        <v>0.10054200000000001</v>
      </c>
      <c r="I4657">
        <f t="shared" si="164"/>
        <v>1.1457999999999999E-2</v>
      </c>
      <c r="O4657">
        <f t="shared" si="165"/>
        <v>8.3721959390862938E-2</v>
      </c>
    </row>
    <row r="4658" spans="2:15">
      <c r="B4658" s="13">
        <v>2.2301999999999999E-2</v>
      </c>
      <c r="H4658" s="13">
        <v>0.100526</v>
      </c>
      <c r="I4658">
        <f t="shared" si="164"/>
        <v>1.1474000000000002E-2</v>
      </c>
      <c r="O4658">
        <f t="shared" si="165"/>
        <v>8.373795939086294E-2</v>
      </c>
    </row>
    <row r="4659" spans="2:15">
      <c r="B4659" s="13">
        <v>2.2422999999999998E-2</v>
      </c>
      <c r="H4659" s="13">
        <v>0.10051</v>
      </c>
      <c r="I4659">
        <f t="shared" si="164"/>
        <v>1.1490000000000004E-2</v>
      </c>
      <c r="O4659">
        <f t="shared" si="165"/>
        <v>8.3753959390862942E-2</v>
      </c>
    </row>
    <row r="4660" spans="2:15">
      <c r="B4660" s="13">
        <v>2.2544999999999999E-2</v>
      </c>
      <c r="H4660" s="13">
        <v>0.100494</v>
      </c>
      <c r="I4660">
        <f t="shared" si="164"/>
        <v>1.1506000000000006E-2</v>
      </c>
      <c r="O4660">
        <f t="shared" si="165"/>
        <v>8.3769959390862944E-2</v>
      </c>
    </row>
    <row r="4661" spans="2:15">
      <c r="B4661" s="13">
        <v>2.2668000000000001E-2</v>
      </c>
      <c r="H4661" s="13">
        <v>0.100477</v>
      </c>
      <c r="I4661">
        <f t="shared" si="164"/>
        <v>1.1523000000000009E-2</v>
      </c>
      <c r="O4661">
        <f t="shared" si="165"/>
        <v>8.3786959390862947E-2</v>
      </c>
    </row>
    <row r="4662" spans="2:15">
      <c r="B4662" s="13">
        <v>2.2790000000000001E-2</v>
      </c>
      <c r="H4662" s="13">
        <v>0.10045900000000001</v>
      </c>
      <c r="I4662">
        <f t="shared" si="164"/>
        <v>1.1540999999999999E-2</v>
      </c>
      <c r="O4662">
        <f t="shared" si="165"/>
        <v>8.3804959390862938E-2</v>
      </c>
    </row>
    <row r="4663" spans="2:15">
      <c r="B4663" s="13">
        <v>2.2912999999999999E-2</v>
      </c>
      <c r="H4663" s="13">
        <v>0.100441</v>
      </c>
      <c r="I4663">
        <f t="shared" si="164"/>
        <v>1.1559000000000003E-2</v>
      </c>
      <c r="O4663">
        <f t="shared" si="165"/>
        <v>8.3822959390862942E-2</v>
      </c>
    </row>
    <row r="4664" spans="2:15">
      <c r="B4664" s="13">
        <v>2.3036000000000001E-2</v>
      </c>
      <c r="H4664" s="13">
        <v>0.100422</v>
      </c>
      <c r="I4664">
        <f t="shared" si="164"/>
        <v>1.1578000000000008E-2</v>
      </c>
      <c r="O4664">
        <f t="shared" si="165"/>
        <v>8.3841959390862947E-2</v>
      </c>
    </row>
    <row r="4665" spans="2:15">
      <c r="B4665" s="13">
        <v>2.3158999999999999E-2</v>
      </c>
      <c r="H4665" s="13">
        <v>0.10040300000000001</v>
      </c>
      <c r="I4665">
        <f t="shared" si="164"/>
        <v>1.1597E-2</v>
      </c>
      <c r="O4665">
        <f t="shared" si="165"/>
        <v>8.3860959390862938E-2</v>
      </c>
    </row>
    <row r="4666" spans="2:15">
      <c r="B4666" s="13">
        <v>2.3282000000000001E-2</v>
      </c>
      <c r="H4666" s="13">
        <v>0.100384</v>
      </c>
      <c r="I4666">
        <f t="shared" si="164"/>
        <v>1.1616000000000005E-2</v>
      </c>
      <c r="O4666">
        <f t="shared" si="165"/>
        <v>8.3879959390862943E-2</v>
      </c>
    </row>
    <row r="4667" spans="2:15">
      <c r="B4667" s="13">
        <v>2.3406E-2</v>
      </c>
      <c r="H4667" s="13">
        <v>0.10036399999999999</v>
      </c>
      <c r="I4667">
        <f t="shared" si="164"/>
        <v>1.1636000000000011E-2</v>
      </c>
      <c r="O4667">
        <f t="shared" si="165"/>
        <v>8.3899959390862949E-2</v>
      </c>
    </row>
    <row r="4668" spans="2:15">
      <c r="B4668" s="13">
        <v>2.3529999999999999E-2</v>
      </c>
      <c r="H4668" s="13">
        <v>0.100344</v>
      </c>
      <c r="I4668">
        <f t="shared" si="164"/>
        <v>1.1656000000000003E-2</v>
      </c>
      <c r="O4668">
        <f t="shared" si="165"/>
        <v>8.3919959390862942E-2</v>
      </c>
    </row>
    <row r="4669" spans="2:15">
      <c r="B4669" s="13">
        <v>2.3654000000000001E-2</v>
      </c>
      <c r="H4669" s="13">
        <v>0.100323</v>
      </c>
      <c r="I4669">
        <f t="shared" si="164"/>
        <v>1.167700000000001E-2</v>
      </c>
      <c r="O4669">
        <f t="shared" si="165"/>
        <v>8.3940959390862949E-2</v>
      </c>
    </row>
    <row r="4670" spans="2:15">
      <c r="B4670" s="13">
        <v>2.3778000000000001E-2</v>
      </c>
      <c r="H4670" s="13">
        <v>0.100302</v>
      </c>
      <c r="I4670">
        <f t="shared" si="164"/>
        <v>1.1698000000000004E-2</v>
      </c>
      <c r="O4670">
        <f t="shared" si="165"/>
        <v>8.3961959390862942E-2</v>
      </c>
    </row>
    <row r="4671" spans="2:15">
      <c r="B4671" s="13">
        <v>2.3902E-2</v>
      </c>
      <c r="H4671" s="13">
        <v>0.100281</v>
      </c>
      <c r="I4671">
        <f t="shared" si="164"/>
        <v>1.1719000000000011E-2</v>
      </c>
      <c r="O4671">
        <f t="shared" si="165"/>
        <v>8.3982959390862949E-2</v>
      </c>
    </row>
    <row r="4672" spans="2:15">
      <c r="B4672" s="13">
        <v>2.4027E-2</v>
      </c>
      <c r="H4672" s="13">
        <v>0.10026</v>
      </c>
      <c r="I4672">
        <f t="shared" si="164"/>
        <v>1.1740000000000004E-2</v>
      </c>
      <c r="O4672">
        <f t="shared" si="165"/>
        <v>8.4003959390862942E-2</v>
      </c>
    </row>
    <row r="4673" spans="2:15">
      <c r="B4673" s="13">
        <v>2.4150999999999999E-2</v>
      </c>
      <c r="H4673" s="13">
        <v>0.10023799999999999</v>
      </c>
      <c r="I4673">
        <f t="shared" si="164"/>
        <v>1.1762000000000012E-2</v>
      </c>
      <c r="O4673">
        <f t="shared" si="165"/>
        <v>8.402595939086295E-2</v>
      </c>
    </row>
    <row r="4674" spans="2:15">
      <c r="B4674" s="13">
        <v>2.4275999999999999E-2</v>
      </c>
      <c r="H4674" s="13">
        <v>0.100216</v>
      </c>
      <c r="I4674">
        <f t="shared" si="164"/>
        <v>1.1784000000000006E-2</v>
      </c>
      <c r="O4674">
        <f t="shared" si="165"/>
        <v>8.4047959390862945E-2</v>
      </c>
    </row>
    <row r="4675" spans="2:15">
      <c r="B4675" s="13">
        <v>2.4400999999999999E-2</v>
      </c>
      <c r="H4675" s="13">
        <v>0.10019400000000001</v>
      </c>
      <c r="I4675">
        <f t="shared" si="164"/>
        <v>1.1806000000000001E-2</v>
      </c>
      <c r="O4675">
        <f t="shared" si="165"/>
        <v>8.4069959390862939E-2</v>
      </c>
    </row>
    <row r="4676" spans="2:15">
      <c r="B4676" s="13">
        <v>2.4525999999999999E-2</v>
      </c>
      <c r="H4676" s="13">
        <v>0.100172</v>
      </c>
      <c r="I4676">
        <f t="shared" si="164"/>
        <v>1.1828000000000009E-2</v>
      </c>
      <c r="O4676">
        <f t="shared" si="165"/>
        <v>8.4091959390862947E-2</v>
      </c>
    </row>
    <row r="4677" spans="2:15">
      <c r="B4677" s="13">
        <v>2.4652E-2</v>
      </c>
      <c r="H4677" s="13">
        <v>0.100149</v>
      </c>
      <c r="I4677">
        <f t="shared" si="164"/>
        <v>1.1851000000000004E-2</v>
      </c>
      <c r="O4677">
        <f t="shared" si="165"/>
        <v>8.4114959390862942E-2</v>
      </c>
    </row>
    <row r="4678" spans="2:15">
      <c r="B4678" s="13">
        <v>2.4777E-2</v>
      </c>
      <c r="H4678" s="13">
        <v>0.10012600000000001</v>
      </c>
      <c r="I4678">
        <f t="shared" si="164"/>
        <v>1.1873999999999999E-2</v>
      </c>
      <c r="O4678">
        <f t="shared" si="165"/>
        <v>8.4137959390862938E-2</v>
      </c>
    </row>
    <row r="4679" spans="2:15">
      <c r="B4679" s="13">
        <v>2.4903000000000002E-2</v>
      </c>
      <c r="H4679" s="13">
        <v>0.100104</v>
      </c>
      <c r="I4679">
        <f t="shared" si="164"/>
        <v>1.1896000000000007E-2</v>
      </c>
      <c r="O4679">
        <f t="shared" si="165"/>
        <v>8.4159959390862946E-2</v>
      </c>
    </row>
    <row r="4680" spans="2:15">
      <c r="B4680" s="13">
        <v>2.5028000000000002E-2</v>
      </c>
      <c r="H4680" s="13">
        <v>0.100081</v>
      </c>
      <c r="I4680">
        <f t="shared" si="164"/>
        <v>1.1919000000000003E-2</v>
      </c>
      <c r="O4680">
        <f t="shared" si="165"/>
        <v>8.4182959390862941E-2</v>
      </c>
    </row>
    <row r="4681" spans="2:15">
      <c r="B4681" s="13">
        <v>2.5153999999999999E-2</v>
      </c>
      <c r="H4681" s="13">
        <v>0.10005799999999999</v>
      </c>
      <c r="I4681">
        <f t="shared" si="164"/>
        <v>1.1942000000000012E-2</v>
      </c>
      <c r="O4681">
        <f t="shared" si="165"/>
        <v>8.420595939086295E-2</v>
      </c>
    </row>
    <row r="4682" spans="2:15">
      <c r="B4682" s="13">
        <v>2.528E-2</v>
      </c>
      <c r="H4682" s="13">
        <v>0.100035</v>
      </c>
      <c r="I4682">
        <f t="shared" si="164"/>
        <v>1.1965000000000007E-2</v>
      </c>
      <c r="O4682">
        <f t="shared" si="165"/>
        <v>8.4228959390862945E-2</v>
      </c>
    </row>
    <row r="4683" spans="2:15">
      <c r="B4683" s="13">
        <v>2.5406000000000001E-2</v>
      </c>
      <c r="H4683" s="13">
        <v>0.100012</v>
      </c>
      <c r="I4683">
        <f t="shared" si="164"/>
        <v>1.1988000000000002E-2</v>
      </c>
      <c r="O4683">
        <f t="shared" si="165"/>
        <v>8.4251959390862941E-2</v>
      </c>
    </row>
    <row r="4684" spans="2:15">
      <c r="B4684" s="13">
        <v>2.5531999999999999E-2</v>
      </c>
      <c r="H4684" s="13">
        <v>9.9988999999999995E-2</v>
      </c>
      <c r="I4684">
        <f t="shared" si="164"/>
        <v>1.2011000000000011E-2</v>
      </c>
      <c r="O4684">
        <f t="shared" si="165"/>
        <v>8.427495939086295E-2</v>
      </c>
    </row>
    <row r="4685" spans="2:15">
      <c r="B4685" s="13">
        <v>2.5658E-2</v>
      </c>
      <c r="H4685" s="13">
        <v>9.9964999999999998E-2</v>
      </c>
      <c r="I4685">
        <f t="shared" si="164"/>
        <v>1.2035000000000007E-2</v>
      </c>
      <c r="O4685">
        <f t="shared" si="165"/>
        <v>8.4298959390862946E-2</v>
      </c>
    </row>
    <row r="4686" spans="2:15">
      <c r="B4686" s="13">
        <v>2.5784999999999999E-2</v>
      </c>
      <c r="H4686" s="13">
        <v>9.9942000000000003E-2</v>
      </c>
      <c r="I4686">
        <f t="shared" si="164"/>
        <v>1.2058000000000003E-2</v>
      </c>
      <c r="O4686">
        <f t="shared" si="165"/>
        <v>8.4321959390862941E-2</v>
      </c>
    </row>
    <row r="4687" spans="2:15">
      <c r="B4687" s="13">
        <v>2.5911E-2</v>
      </c>
      <c r="H4687" s="13">
        <v>9.9918999999999994E-2</v>
      </c>
      <c r="I4687">
        <f t="shared" si="164"/>
        <v>1.2081000000000012E-2</v>
      </c>
      <c r="O4687">
        <f t="shared" si="165"/>
        <v>8.434495939086295E-2</v>
      </c>
    </row>
    <row r="4688" spans="2:15">
      <c r="B4688" s="13">
        <v>2.6037000000000001E-2</v>
      </c>
      <c r="H4688" s="13">
        <v>9.9897E-2</v>
      </c>
      <c r="I4688">
        <f t="shared" si="164"/>
        <v>1.2103000000000006E-2</v>
      </c>
      <c r="O4688">
        <f t="shared" si="165"/>
        <v>8.4366959390862944E-2</v>
      </c>
    </row>
    <row r="4689" spans="2:15">
      <c r="B4689" s="13">
        <v>2.6164E-2</v>
      </c>
      <c r="H4689" s="13">
        <v>9.9874000000000004E-2</v>
      </c>
      <c r="I4689">
        <f t="shared" si="164"/>
        <v>1.2126000000000001E-2</v>
      </c>
      <c r="O4689">
        <f t="shared" si="165"/>
        <v>8.438995939086294E-2</v>
      </c>
    </row>
    <row r="4690" spans="2:15">
      <c r="B4690" s="13">
        <v>2.6290000000000001E-2</v>
      </c>
      <c r="H4690" s="13">
        <v>9.9850999999999995E-2</v>
      </c>
      <c r="I4690">
        <f t="shared" si="164"/>
        <v>1.214900000000001E-2</v>
      </c>
      <c r="O4690">
        <f t="shared" si="165"/>
        <v>8.4412959390862949E-2</v>
      </c>
    </row>
    <row r="4691" spans="2:15">
      <c r="B4691" s="13">
        <v>2.6417E-2</v>
      </c>
      <c r="H4691" s="13">
        <v>9.9829000000000001E-2</v>
      </c>
      <c r="I4691">
        <f t="shared" si="164"/>
        <v>1.2171000000000005E-2</v>
      </c>
      <c r="O4691">
        <f t="shared" si="165"/>
        <v>8.4434959390862943E-2</v>
      </c>
    </row>
    <row r="4692" spans="2:15">
      <c r="B4692" s="13">
        <v>2.6543000000000001E-2</v>
      </c>
      <c r="H4692" s="13">
        <v>9.9806000000000006E-2</v>
      </c>
      <c r="I4692">
        <f t="shared" si="164"/>
        <v>1.2194E-2</v>
      </c>
      <c r="O4692">
        <f t="shared" si="165"/>
        <v>8.4457959390862938E-2</v>
      </c>
    </row>
    <row r="4693" spans="2:15">
      <c r="B4693" s="13">
        <v>2.6669999999999999E-2</v>
      </c>
      <c r="H4693" s="13">
        <v>9.9783999999999998E-2</v>
      </c>
      <c r="I4693">
        <f t="shared" si="164"/>
        <v>1.2216000000000008E-2</v>
      </c>
      <c r="O4693">
        <f t="shared" si="165"/>
        <v>8.4479959390862946E-2</v>
      </c>
    </row>
    <row r="4694" spans="2:15">
      <c r="B4694" s="13">
        <v>2.6797000000000001E-2</v>
      </c>
      <c r="H4694" s="13">
        <v>9.9762000000000003E-2</v>
      </c>
      <c r="I4694">
        <f t="shared" si="164"/>
        <v>1.2238000000000002E-2</v>
      </c>
      <c r="O4694">
        <f t="shared" si="165"/>
        <v>8.4501959390862941E-2</v>
      </c>
    </row>
    <row r="4695" spans="2:15">
      <c r="B4695" s="13">
        <v>2.6922999999999999E-2</v>
      </c>
      <c r="H4695" s="13">
        <v>9.9739999999999995E-2</v>
      </c>
      <c r="I4695">
        <f t="shared" si="164"/>
        <v>1.226000000000001E-2</v>
      </c>
      <c r="O4695">
        <f t="shared" si="165"/>
        <v>8.4523959390862949E-2</v>
      </c>
    </row>
    <row r="4696" spans="2:15">
      <c r="B4696" s="13">
        <v>2.7050000000000001E-2</v>
      </c>
      <c r="H4696" s="13">
        <v>9.9718000000000001E-2</v>
      </c>
      <c r="I4696">
        <f t="shared" si="164"/>
        <v>1.2282000000000005E-2</v>
      </c>
      <c r="O4696">
        <f t="shared" si="165"/>
        <v>8.4545959390862943E-2</v>
      </c>
    </row>
    <row r="4697" spans="2:15">
      <c r="B4697" s="13">
        <v>2.7177E-2</v>
      </c>
      <c r="H4697" s="13">
        <v>9.9696999999999994E-2</v>
      </c>
      <c r="I4697">
        <f t="shared" si="164"/>
        <v>1.2303000000000012E-2</v>
      </c>
      <c r="O4697">
        <f t="shared" si="165"/>
        <v>8.456695939086295E-2</v>
      </c>
    </row>
    <row r="4698" spans="2:15">
      <c r="B4698" s="13">
        <v>2.7303000000000001E-2</v>
      </c>
      <c r="H4698" s="13">
        <v>9.9676000000000001E-2</v>
      </c>
      <c r="I4698">
        <f t="shared" si="164"/>
        <v>1.2324000000000005E-2</v>
      </c>
      <c r="O4698">
        <f t="shared" si="165"/>
        <v>8.4587959390862943E-2</v>
      </c>
    </row>
    <row r="4699" spans="2:15">
      <c r="B4699" s="13">
        <v>2.743E-2</v>
      </c>
      <c r="H4699" s="13">
        <v>9.9654999999999994E-2</v>
      </c>
      <c r="I4699">
        <f t="shared" si="164"/>
        <v>1.2345000000000012E-2</v>
      </c>
      <c r="O4699">
        <f t="shared" si="165"/>
        <v>8.4608959390862951E-2</v>
      </c>
    </row>
    <row r="4700" spans="2:15">
      <c r="B4700" s="13">
        <v>2.7556000000000001E-2</v>
      </c>
      <c r="H4700" s="13">
        <v>9.9635000000000001E-2</v>
      </c>
      <c r="I4700">
        <f t="shared" si="164"/>
        <v>1.2365000000000004E-2</v>
      </c>
      <c r="O4700">
        <f t="shared" si="165"/>
        <v>8.4628959390862943E-2</v>
      </c>
    </row>
    <row r="4701" spans="2:15">
      <c r="B4701" s="13">
        <v>2.7682999999999999E-2</v>
      </c>
      <c r="H4701" s="13">
        <v>9.9613999999999994E-2</v>
      </c>
      <c r="I4701">
        <f t="shared" si="164"/>
        <v>1.2386000000000012E-2</v>
      </c>
      <c r="O4701">
        <f t="shared" si="165"/>
        <v>8.464995939086295E-2</v>
      </c>
    </row>
    <row r="4702" spans="2:15">
      <c r="B4702" s="13">
        <v>2.7809E-2</v>
      </c>
      <c r="H4702" s="13">
        <v>9.9594000000000002E-2</v>
      </c>
      <c r="I4702">
        <f t="shared" si="164"/>
        <v>1.2406000000000004E-2</v>
      </c>
      <c r="O4702">
        <f t="shared" si="165"/>
        <v>8.4669959390862942E-2</v>
      </c>
    </row>
    <row r="4703" spans="2:15">
      <c r="B4703" s="13">
        <v>2.7935999999999999E-2</v>
      </c>
      <c r="H4703" s="13">
        <v>9.9574999999999997E-2</v>
      </c>
      <c r="I4703">
        <f t="shared" si="164"/>
        <v>1.2425000000000009E-2</v>
      </c>
      <c r="O4703">
        <f t="shared" si="165"/>
        <v>8.4688959390862947E-2</v>
      </c>
    </row>
    <row r="4704" spans="2:15">
      <c r="B4704" s="13">
        <v>2.8062E-2</v>
      </c>
      <c r="H4704" s="13">
        <v>9.9556000000000006E-2</v>
      </c>
      <c r="I4704">
        <f t="shared" si="164"/>
        <v>1.2444E-2</v>
      </c>
      <c r="O4704">
        <f t="shared" si="165"/>
        <v>8.4707959390862939E-2</v>
      </c>
    </row>
    <row r="4705" spans="2:15">
      <c r="B4705" s="13">
        <v>2.8188999999999999E-2</v>
      </c>
      <c r="H4705" s="13">
        <v>9.9537E-2</v>
      </c>
      <c r="I4705">
        <f t="shared" si="164"/>
        <v>1.2463000000000005E-2</v>
      </c>
      <c r="O4705">
        <f t="shared" si="165"/>
        <v>8.4726959390862944E-2</v>
      </c>
    </row>
    <row r="4706" spans="2:15">
      <c r="B4706" s="13">
        <v>2.8315E-2</v>
      </c>
      <c r="H4706" s="13">
        <v>9.9517999999999995E-2</v>
      </c>
      <c r="I4706">
        <f t="shared" si="164"/>
        <v>1.248200000000001E-2</v>
      </c>
      <c r="O4706">
        <f t="shared" si="165"/>
        <v>8.4745959390862949E-2</v>
      </c>
    </row>
    <row r="4707" spans="2:15">
      <c r="B4707" s="13">
        <v>2.8441000000000001E-2</v>
      </c>
      <c r="H4707" s="13">
        <v>9.9500000000000005E-2</v>
      </c>
      <c r="I4707">
        <f t="shared" si="164"/>
        <v>1.2500000000000001E-2</v>
      </c>
      <c r="O4707">
        <f t="shared" si="165"/>
        <v>8.4763959390862939E-2</v>
      </c>
    </row>
    <row r="4708" spans="2:15">
      <c r="B4708" s="13">
        <v>2.8566999999999999E-2</v>
      </c>
      <c r="H4708" s="13">
        <v>9.9482000000000001E-2</v>
      </c>
      <c r="I4708">
        <f t="shared" si="164"/>
        <v>1.2518000000000005E-2</v>
      </c>
      <c r="O4708">
        <f t="shared" si="165"/>
        <v>8.4781959390862943E-2</v>
      </c>
    </row>
    <row r="4709" spans="2:15">
      <c r="B4709" s="13">
        <v>2.8693E-2</v>
      </c>
      <c r="H4709" s="13">
        <v>9.9464999999999998E-2</v>
      </c>
      <c r="I4709">
        <f t="shared" si="164"/>
        <v>1.2535000000000008E-2</v>
      </c>
      <c r="O4709">
        <f t="shared" si="165"/>
        <v>8.4798959390862946E-2</v>
      </c>
    </row>
    <row r="4710" spans="2:15">
      <c r="B4710" s="13">
        <v>2.8819000000000001E-2</v>
      </c>
      <c r="H4710" s="13">
        <v>9.9447999999999995E-2</v>
      </c>
      <c r="I4710">
        <f t="shared" si="164"/>
        <v>1.2552000000000011E-2</v>
      </c>
      <c r="O4710">
        <f t="shared" si="165"/>
        <v>8.4815959390862949E-2</v>
      </c>
    </row>
    <row r="4711" spans="2:15">
      <c r="B4711" s="13">
        <v>2.8944999999999999E-2</v>
      </c>
      <c r="H4711" s="13">
        <v>9.9432000000000006E-2</v>
      </c>
      <c r="I4711">
        <f t="shared" si="164"/>
        <v>1.2567999999999999E-2</v>
      </c>
      <c r="O4711">
        <f t="shared" si="165"/>
        <v>8.4831959390862938E-2</v>
      </c>
    </row>
    <row r="4712" spans="2:15">
      <c r="B4712" s="13">
        <v>2.9069999999999999E-2</v>
      </c>
      <c r="H4712" s="13">
        <v>9.9416000000000004E-2</v>
      </c>
      <c r="I4712">
        <f t="shared" si="164"/>
        <v>1.2584000000000001E-2</v>
      </c>
      <c r="O4712">
        <f t="shared" si="165"/>
        <v>8.484795939086294E-2</v>
      </c>
    </row>
    <row r="4713" spans="2:15">
      <c r="B4713" s="13">
        <v>2.9196E-2</v>
      </c>
      <c r="H4713" s="13">
        <v>9.9400000000000002E-2</v>
      </c>
      <c r="I4713">
        <f t="shared" si="164"/>
        <v>1.2600000000000004E-2</v>
      </c>
      <c r="O4713">
        <f t="shared" si="165"/>
        <v>8.4863959390862942E-2</v>
      </c>
    </row>
    <row r="4714" spans="2:15">
      <c r="B4714" s="13">
        <v>2.9321E-2</v>
      </c>
      <c r="H4714" s="13">
        <v>9.9385000000000001E-2</v>
      </c>
      <c r="I4714">
        <f t="shared" si="164"/>
        <v>1.2615000000000005E-2</v>
      </c>
      <c r="O4714">
        <f t="shared" si="165"/>
        <v>8.4878959390862943E-2</v>
      </c>
    </row>
    <row r="4715" spans="2:15">
      <c r="B4715" s="13">
        <v>2.9446E-2</v>
      </c>
      <c r="H4715" s="13">
        <v>9.9371000000000001E-2</v>
      </c>
      <c r="I4715">
        <f t="shared" si="164"/>
        <v>1.2629000000000005E-2</v>
      </c>
      <c r="O4715">
        <f t="shared" si="165"/>
        <v>8.4892959390862943E-2</v>
      </c>
    </row>
    <row r="4716" spans="2:15">
      <c r="B4716" s="13">
        <v>2.9571E-2</v>
      </c>
      <c r="H4716" s="13">
        <v>9.9357000000000001E-2</v>
      </c>
      <c r="I4716">
        <f t="shared" si="164"/>
        <v>1.2643000000000005E-2</v>
      </c>
      <c r="O4716">
        <f t="shared" si="165"/>
        <v>8.4906959390862943E-2</v>
      </c>
    </row>
    <row r="4717" spans="2:15">
      <c r="B4717" s="13">
        <v>2.9696E-2</v>
      </c>
      <c r="H4717" s="13">
        <v>9.9343000000000001E-2</v>
      </c>
      <c r="I4717">
        <f t="shared" ref="I4717:I4780" si="166">$I$458-H4717+$I$457</f>
        <v>1.2657000000000005E-2</v>
      </c>
      <c r="O4717">
        <f t="shared" si="165"/>
        <v>8.4920959390862943E-2</v>
      </c>
    </row>
    <row r="4718" spans="2:15">
      <c r="B4718" s="13">
        <v>2.9821E-2</v>
      </c>
      <c r="H4718" s="13">
        <v>9.9330000000000002E-2</v>
      </c>
      <c r="I4718">
        <f t="shared" si="166"/>
        <v>1.2670000000000004E-2</v>
      </c>
      <c r="O4718">
        <f t="shared" ref="O4718:O4781" si="167">$O$458-H4718+$O$457</f>
        <v>8.4933959390862943E-2</v>
      </c>
    </row>
    <row r="4719" spans="2:15">
      <c r="B4719" s="13">
        <v>2.9944999999999999E-2</v>
      </c>
      <c r="H4719" s="13">
        <v>9.9317000000000003E-2</v>
      </c>
      <c r="I4719">
        <f t="shared" si="166"/>
        <v>1.2683000000000003E-2</v>
      </c>
      <c r="O4719">
        <f t="shared" si="167"/>
        <v>8.4946959390862942E-2</v>
      </c>
    </row>
    <row r="4720" spans="2:15">
      <c r="B4720" s="13">
        <v>3.007E-2</v>
      </c>
      <c r="H4720" s="13">
        <v>9.9305000000000004E-2</v>
      </c>
      <c r="I4720">
        <f t="shared" si="166"/>
        <v>1.2695000000000001E-2</v>
      </c>
      <c r="O4720">
        <f t="shared" si="167"/>
        <v>8.495895939086294E-2</v>
      </c>
    </row>
    <row r="4721" spans="2:15">
      <c r="B4721" s="13">
        <v>3.0193999999999999E-2</v>
      </c>
      <c r="H4721" s="13">
        <v>9.9293000000000006E-2</v>
      </c>
      <c r="I4721">
        <f t="shared" si="166"/>
        <v>1.2707E-2</v>
      </c>
      <c r="O4721">
        <f t="shared" si="167"/>
        <v>8.4970959390862938E-2</v>
      </c>
    </row>
    <row r="4722" spans="2:15">
      <c r="B4722" s="13">
        <v>3.0318000000000001E-2</v>
      </c>
      <c r="H4722" s="13">
        <v>9.9281999999999995E-2</v>
      </c>
      <c r="I4722">
        <f t="shared" si="166"/>
        <v>1.2718000000000011E-2</v>
      </c>
      <c r="O4722">
        <f t="shared" si="167"/>
        <v>8.4981959390862949E-2</v>
      </c>
    </row>
    <row r="4723" spans="2:15">
      <c r="B4723" s="13">
        <v>3.0440999999999999E-2</v>
      </c>
      <c r="H4723" s="13">
        <v>9.9271999999999999E-2</v>
      </c>
      <c r="I4723">
        <f t="shared" si="166"/>
        <v>1.2728000000000007E-2</v>
      </c>
      <c r="O4723">
        <f t="shared" si="167"/>
        <v>8.4991959390862945E-2</v>
      </c>
    </row>
    <row r="4724" spans="2:15">
      <c r="B4724" s="13">
        <v>3.0564999999999998E-2</v>
      </c>
      <c r="H4724" s="13">
        <v>9.9262000000000003E-2</v>
      </c>
      <c r="I4724">
        <f t="shared" si="166"/>
        <v>1.2738000000000003E-2</v>
      </c>
      <c r="O4724">
        <f t="shared" si="167"/>
        <v>8.5001959390862941E-2</v>
      </c>
    </row>
    <row r="4725" spans="2:15">
      <c r="B4725" s="13">
        <v>3.0688E-2</v>
      </c>
      <c r="H4725" s="13">
        <v>9.9252000000000007E-2</v>
      </c>
      <c r="I4725">
        <f t="shared" si="166"/>
        <v>1.2747999999999999E-2</v>
      </c>
      <c r="O4725">
        <f t="shared" si="167"/>
        <v>8.5011959390862937E-2</v>
      </c>
    </row>
    <row r="4726" spans="2:15">
      <c r="B4726" s="13">
        <v>3.0811000000000002E-2</v>
      </c>
      <c r="H4726" s="13">
        <v>9.9242999999999998E-2</v>
      </c>
      <c r="I4726">
        <f t="shared" si="166"/>
        <v>1.2757000000000008E-2</v>
      </c>
      <c r="O4726">
        <f t="shared" si="167"/>
        <v>8.5020959390862946E-2</v>
      </c>
    </row>
    <row r="4727" spans="2:15">
      <c r="B4727" s="13">
        <v>3.0932999999999999E-2</v>
      </c>
      <c r="H4727" s="13">
        <v>9.9235000000000004E-2</v>
      </c>
      <c r="I4727">
        <f t="shared" si="166"/>
        <v>1.2765000000000002E-2</v>
      </c>
      <c r="O4727">
        <f t="shared" si="167"/>
        <v>8.502895939086294E-2</v>
      </c>
    </row>
    <row r="4728" spans="2:15">
      <c r="B4728" s="13">
        <v>3.1056E-2</v>
      </c>
      <c r="H4728" s="13">
        <v>9.9226999999999996E-2</v>
      </c>
      <c r="I4728">
        <f t="shared" si="166"/>
        <v>1.277300000000001E-2</v>
      </c>
      <c r="O4728">
        <f t="shared" si="167"/>
        <v>8.5036959390862948E-2</v>
      </c>
    </row>
    <row r="4729" spans="2:15">
      <c r="B4729" s="13">
        <v>3.1178000000000001E-2</v>
      </c>
      <c r="H4729" s="13">
        <v>9.9219000000000002E-2</v>
      </c>
      <c r="I4729">
        <f t="shared" si="166"/>
        <v>1.2781000000000004E-2</v>
      </c>
      <c r="O4729">
        <f t="shared" si="167"/>
        <v>8.5044959390862943E-2</v>
      </c>
    </row>
    <row r="4730" spans="2:15">
      <c r="B4730" s="13">
        <v>3.1300000000000001E-2</v>
      </c>
      <c r="H4730" s="13">
        <v>9.9212999999999996E-2</v>
      </c>
      <c r="I4730">
        <f t="shared" si="166"/>
        <v>1.278700000000001E-2</v>
      </c>
      <c r="O4730">
        <f t="shared" si="167"/>
        <v>8.5050959390862949E-2</v>
      </c>
    </row>
    <row r="4731" spans="2:15">
      <c r="B4731" s="13">
        <v>3.1421999999999999E-2</v>
      </c>
      <c r="H4731" s="13">
        <v>9.9206000000000003E-2</v>
      </c>
      <c r="I4731">
        <f t="shared" si="166"/>
        <v>1.2794000000000003E-2</v>
      </c>
      <c r="O4731">
        <f t="shared" si="167"/>
        <v>8.5057959390862942E-2</v>
      </c>
    </row>
    <row r="4732" spans="2:15">
      <c r="B4732" s="13">
        <v>3.1543000000000002E-2</v>
      </c>
      <c r="H4732" s="13">
        <v>9.9199999999999997E-2</v>
      </c>
      <c r="I4732">
        <f t="shared" si="166"/>
        <v>1.2800000000000009E-2</v>
      </c>
      <c r="O4732">
        <f t="shared" si="167"/>
        <v>8.5063959390862948E-2</v>
      </c>
    </row>
    <row r="4733" spans="2:15">
      <c r="B4733" s="13">
        <v>3.1663999999999998E-2</v>
      </c>
      <c r="H4733" s="13">
        <v>9.9195000000000005E-2</v>
      </c>
      <c r="I4733">
        <f t="shared" si="166"/>
        <v>1.2805E-2</v>
      </c>
      <c r="O4733">
        <f t="shared" si="167"/>
        <v>8.5068959390862939E-2</v>
      </c>
    </row>
    <row r="4734" spans="2:15">
      <c r="B4734" s="13">
        <v>3.1784E-2</v>
      </c>
      <c r="H4734" s="13">
        <v>9.919E-2</v>
      </c>
      <c r="I4734">
        <f t="shared" si="166"/>
        <v>1.2810000000000005E-2</v>
      </c>
      <c r="O4734">
        <f t="shared" si="167"/>
        <v>8.5073959390862944E-2</v>
      </c>
    </row>
    <row r="4735" spans="2:15">
      <c r="B4735" s="13">
        <v>3.1905000000000003E-2</v>
      </c>
      <c r="H4735" s="13">
        <v>9.9185999999999996E-2</v>
      </c>
      <c r="I4735">
        <f t="shared" si="166"/>
        <v>1.2814000000000009E-2</v>
      </c>
      <c r="O4735">
        <f t="shared" si="167"/>
        <v>8.5077959390862948E-2</v>
      </c>
    </row>
    <row r="4736" spans="2:15">
      <c r="B4736" s="13">
        <v>3.2024999999999998E-2</v>
      </c>
      <c r="H4736" s="13">
        <v>9.9182999999999993E-2</v>
      </c>
      <c r="I4736">
        <f t="shared" si="166"/>
        <v>1.2817000000000012E-2</v>
      </c>
      <c r="O4736">
        <f t="shared" si="167"/>
        <v>8.5080959390862951E-2</v>
      </c>
    </row>
    <row r="4737" spans="2:15">
      <c r="B4737" s="13">
        <v>3.2143999999999999E-2</v>
      </c>
      <c r="H4737" s="13">
        <v>9.9180000000000004E-2</v>
      </c>
      <c r="I4737">
        <f t="shared" si="166"/>
        <v>1.2820000000000002E-2</v>
      </c>
      <c r="O4737">
        <f t="shared" si="167"/>
        <v>8.508395939086294E-2</v>
      </c>
    </row>
    <row r="4738" spans="2:15">
      <c r="B4738" s="13">
        <v>3.2264000000000001E-2</v>
      </c>
      <c r="H4738" s="13">
        <v>9.9177000000000001E-2</v>
      </c>
      <c r="I4738">
        <f t="shared" si="166"/>
        <v>1.2823000000000005E-2</v>
      </c>
      <c r="O4738">
        <f t="shared" si="167"/>
        <v>8.5086959390862943E-2</v>
      </c>
    </row>
    <row r="4739" spans="2:15">
      <c r="B4739" s="13">
        <v>3.2383000000000002E-2</v>
      </c>
      <c r="H4739" s="13">
        <v>9.9174999999999999E-2</v>
      </c>
      <c r="I4739">
        <f t="shared" si="166"/>
        <v>1.2825000000000007E-2</v>
      </c>
      <c r="O4739">
        <f t="shared" si="167"/>
        <v>8.5088959390862945E-2</v>
      </c>
    </row>
    <row r="4740" spans="2:15">
      <c r="B4740" s="13">
        <v>3.2501000000000002E-2</v>
      </c>
      <c r="H4740" s="13">
        <v>9.9172999999999997E-2</v>
      </c>
      <c r="I4740">
        <f t="shared" si="166"/>
        <v>1.2827000000000009E-2</v>
      </c>
      <c r="O4740">
        <f t="shared" si="167"/>
        <v>8.5090959390862947E-2</v>
      </c>
    </row>
    <row r="4741" spans="2:15">
      <c r="B4741" s="13">
        <v>3.2619000000000002E-2</v>
      </c>
      <c r="H4741" s="13">
        <v>9.9172999999999997E-2</v>
      </c>
      <c r="I4741">
        <f t="shared" si="166"/>
        <v>1.2827000000000009E-2</v>
      </c>
      <c r="O4741">
        <f t="shared" si="167"/>
        <v>8.5090959390862947E-2</v>
      </c>
    </row>
    <row r="4742" spans="2:15">
      <c r="B4742" s="13">
        <v>3.2737000000000002E-2</v>
      </c>
      <c r="H4742" s="13">
        <v>9.9171999999999996E-2</v>
      </c>
      <c r="I4742">
        <f t="shared" si="166"/>
        <v>1.282800000000001E-2</v>
      </c>
      <c r="O4742">
        <f t="shared" si="167"/>
        <v>8.5091959390862948E-2</v>
      </c>
    </row>
    <row r="4743" spans="2:15">
      <c r="B4743" s="13">
        <v>3.2855000000000002E-2</v>
      </c>
      <c r="H4743" s="13">
        <v>9.9171999999999996E-2</v>
      </c>
      <c r="I4743">
        <f t="shared" si="166"/>
        <v>1.282800000000001E-2</v>
      </c>
      <c r="O4743">
        <f t="shared" si="167"/>
        <v>8.5091959390862948E-2</v>
      </c>
    </row>
    <row r="4744" spans="2:15">
      <c r="B4744" s="13">
        <v>3.2972000000000001E-2</v>
      </c>
      <c r="H4744" s="13">
        <v>9.9172999999999997E-2</v>
      </c>
      <c r="I4744">
        <f t="shared" si="166"/>
        <v>1.2827000000000009E-2</v>
      </c>
      <c r="O4744">
        <f t="shared" si="167"/>
        <v>8.5090959390862947E-2</v>
      </c>
    </row>
    <row r="4745" spans="2:15">
      <c r="B4745" s="13">
        <v>3.3087999999999999E-2</v>
      </c>
      <c r="H4745" s="13">
        <v>9.9173999999999998E-2</v>
      </c>
      <c r="I4745">
        <f t="shared" si="166"/>
        <v>1.2826000000000008E-2</v>
      </c>
      <c r="O4745">
        <f t="shared" si="167"/>
        <v>8.5089959390862946E-2</v>
      </c>
    </row>
    <row r="4746" spans="2:15">
      <c r="B4746" s="13">
        <v>3.3203999999999997E-2</v>
      </c>
      <c r="H4746" s="13">
        <v>9.9174999999999999E-2</v>
      </c>
      <c r="I4746">
        <f t="shared" si="166"/>
        <v>1.2825000000000007E-2</v>
      </c>
      <c r="O4746">
        <f t="shared" si="167"/>
        <v>8.5088959390862945E-2</v>
      </c>
    </row>
    <row r="4747" spans="2:15">
      <c r="B4747" s="13">
        <v>3.3320000000000002E-2</v>
      </c>
      <c r="H4747" s="13">
        <v>9.9177000000000001E-2</v>
      </c>
      <c r="I4747">
        <f t="shared" si="166"/>
        <v>1.2823000000000005E-2</v>
      </c>
      <c r="O4747">
        <f t="shared" si="167"/>
        <v>8.5086959390862943E-2</v>
      </c>
    </row>
    <row r="4748" spans="2:15">
      <c r="B4748" s="13">
        <v>3.3434999999999999E-2</v>
      </c>
      <c r="H4748" s="13">
        <v>9.9180000000000004E-2</v>
      </c>
      <c r="I4748">
        <f t="shared" si="166"/>
        <v>1.2820000000000002E-2</v>
      </c>
      <c r="O4748">
        <f t="shared" si="167"/>
        <v>8.508395939086294E-2</v>
      </c>
    </row>
    <row r="4749" spans="2:15">
      <c r="B4749" s="13">
        <v>3.3550000000000003E-2</v>
      </c>
      <c r="H4749" s="13">
        <v>9.9182999999999993E-2</v>
      </c>
      <c r="I4749">
        <f t="shared" si="166"/>
        <v>1.2817000000000012E-2</v>
      </c>
      <c r="O4749">
        <f t="shared" si="167"/>
        <v>8.5080959390862951E-2</v>
      </c>
    </row>
    <row r="4750" spans="2:15">
      <c r="B4750" s="13">
        <v>3.3663999999999999E-2</v>
      </c>
      <c r="H4750" s="13">
        <v>9.9186999999999997E-2</v>
      </c>
      <c r="I4750">
        <f t="shared" si="166"/>
        <v>1.2813000000000008E-2</v>
      </c>
      <c r="O4750">
        <f t="shared" si="167"/>
        <v>8.5076959390862947E-2</v>
      </c>
    </row>
    <row r="4751" spans="2:15">
      <c r="B4751" s="13">
        <v>3.3778000000000002E-2</v>
      </c>
      <c r="H4751" s="13">
        <v>9.9191000000000001E-2</v>
      </c>
      <c r="I4751">
        <f t="shared" si="166"/>
        <v>1.2809000000000004E-2</v>
      </c>
      <c r="O4751">
        <f t="shared" si="167"/>
        <v>8.5072959390862943E-2</v>
      </c>
    </row>
    <row r="4752" spans="2:15">
      <c r="B4752" s="13">
        <v>3.3890999999999998E-2</v>
      </c>
      <c r="H4752" s="13">
        <v>9.9195000000000005E-2</v>
      </c>
      <c r="I4752">
        <f t="shared" si="166"/>
        <v>1.2805E-2</v>
      </c>
      <c r="O4752">
        <f t="shared" si="167"/>
        <v>8.5068959390862939E-2</v>
      </c>
    </row>
    <row r="4753" spans="2:15">
      <c r="B4753" s="13">
        <v>3.4004E-2</v>
      </c>
      <c r="H4753" s="13">
        <v>9.9199999999999997E-2</v>
      </c>
      <c r="I4753">
        <f t="shared" si="166"/>
        <v>1.2800000000000009E-2</v>
      </c>
      <c r="O4753">
        <f t="shared" si="167"/>
        <v>8.5063959390862948E-2</v>
      </c>
    </row>
    <row r="4754" spans="2:15">
      <c r="B4754" s="13">
        <v>3.4117000000000001E-2</v>
      </c>
      <c r="H4754" s="13">
        <v>9.9206000000000003E-2</v>
      </c>
      <c r="I4754">
        <f t="shared" si="166"/>
        <v>1.2794000000000003E-2</v>
      </c>
      <c r="O4754">
        <f t="shared" si="167"/>
        <v>8.5057959390862942E-2</v>
      </c>
    </row>
    <row r="4755" spans="2:15">
      <c r="B4755" s="13">
        <v>3.4228000000000001E-2</v>
      </c>
      <c r="H4755" s="13">
        <v>9.9211999999999995E-2</v>
      </c>
      <c r="I4755">
        <f t="shared" si="166"/>
        <v>1.2788000000000011E-2</v>
      </c>
      <c r="O4755">
        <f t="shared" si="167"/>
        <v>8.505195939086295E-2</v>
      </c>
    </row>
    <row r="4756" spans="2:15">
      <c r="B4756" s="13">
        <v>3.4340000000000002E-2</v>
      </c>
      <c r="H4756" s="13">
        <v>9.9218000000000001E-2</v>
      </c>
      <c r="I4756">
        <f t="shared" si="166"/>
        <v>1.2782000000000005E-2</v>
      </c>
      <c r="O4756">
        <f t="shared" si="167"/>
        <v>8.5045959390862944E-2</v>
      </c>
    </row>
    <row r="4757" spans="2:15">
      <c r="B4757" s="13">
        <v>3.4451000000000002E-2</v>
      </c>
      <c r="H4757" s="13">
        <v>9.9224999999999994E-2</v>
      </c>
      <c r="I4757">
        <f t="shared" si="166"/>
        <v>1.2775000000000012E-2</v>
      </c>
      <c r="O4757">
        <f t="shared" si="167"/>
        <v>8.503895939086295E-2</v>
      </c>
    </row>
    <row r="4758" spans="2:15">
      <c r="B4758" s="13">
        <v>3.4561000000000001E-2</v>
      </c>
      <c r="H4758" s="13">
        <v>9.9232000000000001E-2</v>
      </c>
      <c r="I4758">
        <f t="shared" si="166"/>
        <v>1.2768000000000005E-2</v>
      </c>
      <c r="O4758">
        <f t="shared" si="167"/>
        <v>8.5031959390862943E-2</v>
      </c>
    </row>
    <row r="4759" spans="2:15">
      <c r="B4759" s="13">
        <v>3.4671E-2</v>
      </c>
      <c r="H4759" s="13">
        <v>9.9239999999999995E-2</v>
      </c>
      <c r="I4759">
        <f t="shared" si="166"/>
        <v>1.2760000000000011E-2</v>
      </c>
      <c r="O4759">
        <f t="shared" si="167"/>
        <v>8.5023959390862949E-2</v>
      </c>
    </row>
    <row r="4760" spans="2:15">
      <c r="B4760" s="13">
        <v>3.4779999999999998E-2</v>
      </c>
      <c r="H4760" s="13">
        <v>9.9248000000000003E-2</v>
      </c>
      <c r="I4760">
        <f t="shared" si="166"/>
        <v>1.2752000000000003E-2</v>
      </c>
      <c r="O4760">
        <f t="shared" si="167"/>
        <v>8.5015959390862941E-2</v>
      </c>
    </row>
    <row r="4761" spans="2:15">
      <c r="B4761" s="13">
        <v>3.4888000000000002E-2</v>
      </c>
      <c r="H4761" s="13">
        <v>9.9255999999999997E-2</v>
      </c>
      <c r="I4761">
        <f t="shared" si="166"/>
        <v>1.2744000000000009E-2</v>
      </c>
      <c r="O4761">
        <f t="shared" si="167"/>
        <v>8.5007959390862947E-2</v>
      </c>
    </row>
    <row r="4762" spans="2:15">
      <c r="B4762" s="13">
        <v>3.4995999999999999E-2</v>
      </c>
      <c r="H4762" s="13">
        <v>9.9265000000000006E-2</v>
      </c>
      <c r="I4762">
        <f t="shared" si="166"/>
        <v>1.2735E-2</v>
      </c>
      <c r="O4762">
        <f t="shared" si="167"/>
        <v>8.4998959390862938E-2</v>
      </c>
    </row>
    <row r="4763" spans="2:15">
      <c r="B4763" s="13">
        <v>3.5104000000000003E-2</v>
      </c>
      <c r="H4763" s="13">
        <v>9.9275000000000002E-2</v>
      </c>
      <c r="I4763">
        <f t="shared" si="166"/>
        <v>1.2725000000000004E-2</v>
      </c>
      <c r="O4763">
        <f t="shared" si="167"/>
        <v>8.4988959390862942E-2</v>
      </c>
    </row>
    <row r="4764" spans="2:15">
      <c r="B4764" s="13">
        <v>3.5210999999999999E-2</v>
      </c>
      <c r="H4764" s="13">
        <v>9.9283999999999997E-2</v>
      </c>
      <c r="I4764">
        <f t="shared" si="166"/>
        <v>1.2716000000000009E-2</v>
      </c>
      <c r="O4764">
        <f t="shared" si="167"/>
        <v>8.4979959390862947E-2</v>
      </c>
    </row>
    <row r="4765" spans="2:15">
      <c r="B4765" s="13">
        <v>3.5317000000000001E-2</v>
      </c>
      <c r="H4765" s="13">
        <v>9.9293999999999993E-2</v>
      </c>
      <c r="I4765">
        <f t="shared" si="166"/>
        <v>1.2706000000000012E-2</v>
      </c>
      <c r="O4765">
        <f t="shared" si="167"/>
        <v>8.4969959390862951E-2</v>
      </c>
    </row>
    <row r="4766" spans="2:15">
      <c r="B4766" s="13">
        <v>3.5422000000000002E-2</v>
      </c>
      <c r="H4766" s="13">
        <v>9.9305000000000004E-2</v>
      </c>
      <c r="I4766">
        <f t="shared" si="166"/>
        <v>1.2695000000000001E-2</v>
      </c>
      <c r="O4766">
        <f t="shared" si="167"/>
        <v>8.495895939086294E-2</v>
      </c>
    </row>
    <row r="4767" spans="2:15">
      <c r="B4767" s="13">
        <v>3.5527000000000003E-2</v>
      </c>
      <c r="H4767" s="13">
        <v>9.9316000000000002E-2</v>
      </c>
      <c r="I4767">
        <f t="shared" si="166"/>
        <v>1.2684000000000004E-2</v>
      </c>
      <c r="O4767">
        <f t="shared" si="167"/>
        <v>8.4947959390862943E-2</v>
      </c>
    </row>
    <row r="4768" spans="2:15">
      <c r="B4768" s="13">
        <v>3.5631999999999997E-2</v>
      </c>
      <c r="H4768" s="13">
        <v>9.9326999999999999E-2</v>
      </c>
      <c r="I4768">
        <f t="shared" si="166"/>
        <v>1.2673000000000007E-2</v>
      </c>
      <c r="O4768">
        <f t="shared" si="167"/>
        <v>8.4936959390862946E-2</v>
      </c>
    </row>
    <row r="4769" spans="2:15">
      <c r="B4769" s="13">
        <v>3.5735000000000003E-2</v>
      </c>
      <c r="H4769" s="13">
        <v>9.9337999999999996E-2</v>
      </c>
      <c r="I4769">
        <f t="shared" si="166"/>
        <v>1.266200000000001E-2</v>
      </c>
      <c r="O4769">
        <f t="shared" si="167"/>
        <v>8.4925959390862948E-2</v>
      </c>
    </row>
    <row r="4770" spans="2:15">
      <c r="B4770" s="13">
        <v>3.5838000000000002E-2</v>
      </c>
      <c r="H4770" s="13">
        <v>9.9349999999999994E-2</v>
      </c>
      <c r="I4770">
        <f t="shared" si="166"/>
        <v>1.2650000000000012E-2</v>
      </c>
      <c r="O4770">
        <f t="shared" si="167"/>
        <v>8.491395939086295E-2</v>
      </c>
    </row>
    <row r="4771" spans="2:15">
      <c r="B4771" s="13">
        <v>3.5941000000000001E-2</v>
      </c>
      <c r="H4771" s="13">
        <v>9.9362000000000006E-2</v>
      </c>
      <c r="I4771">
        <f t="shared" si="166"/>
        <v>1.2638E-2</v>
      </c>
      <c r="O4771">
        <f t="shared" si="167"/>
        <v>8.4901959390862938E-2</v>
      </c>
    </row>
    <row r="4772" spans="2:15">
      <c r="B4772" s="13">
        <v>3.6042999999999999E-2</v>
      </c>
      <c r="H4772" s="13">
        <v>9.9375000000000005E-2</v>
      </c>
      <c r="I4772">
        <f t="shared" si="166"/>
        <v>1.2625000000000001E-2</v>
      </c>
      <c r="O4772">
        <f t="shared" si="167"/>
        <v>8.4888959390862939E-2</v>
      </c>
    </row>
    <row r="4773" spans="2:15">
      <c r="B4773" s="13">
        <v>3.6144000000000003E-2</v>
      </c>
      <c r="H4773" s="13">
        <v>9.9388000000000004E-2</v>
      </c>
      <c r="I4773">
        <f t="shared" si="166"/>
        <v>1.2612000000000002E-2</v>
      </c>
      <c r="O4773">
        <f t="shared" si="167"/>
        <v>8.487595939086294E-2</v>
      </c>
    </row>
    <row r="4774" spans="2:15">
      <c r="B4774" s="13">
        <v>3.6243999999999998E-2</v>
      </c>
      <c r="H4774" s="13">
        <v>9.9401000000000003E-2</v>
      </c>
      <c r="I4774">
        <f t="shared" si="166"/>
        <v>1.2599000000000003E-2</v>
      </c>
      <c r="O4774">
        <f t="shared" si="167"/>
        <v>8.4862959390862941E-2</v>
      </c>
    </row>
    <row r="4775" spans="2:15">
      <c r="B4775" s="13">
        <v>3.6344000000000001E-2</v>
      </c>
      <c r="H4775" s="13">
        <v>9.9414000000000002E-2</v>
      </c>
      <c r="I4775">
        <f t="shared" si="166"/>
        <v>1.2586000000000003E-2</v>
      </c>
      <c r="O4775">
        <f t="shared" si="167"/>
        <v>8.4849959390862942E-2</v>
      </c>
    </row>
    <row r="4776" spans="2:15">
      <c r="B4776" s="13">
        <v>3.6443000000000003E-2</v>
      </c>
      <c r="H4776" s="13">
        <v>9.9428000000000002E-2</v>
      </c>
      <c r="I4776">
        <f t="shared" si="166"/>
        <v>1.2572000000000003E-2</v>
      </c>
      <c r="O4776">
        <f t="shared" si="167"/>
        <v>8.4835959390862942E-2</v>
      </c>
    </row>
    <row r="4777" spans="2:15">
      <c r="B4777" s="13">
        <v>3.6540999999999997E-2</v>
      </c>
      <c r="H4777" s="13">
        <v>9.9442000000000003E-2</v>
      </c>
      <c r="I4777">
        <f t="shared" si="166"/>
        <v>1.2558000000000003E-2</v>
      </c>
      <c r="O4777">
        <f t="shared" si="167"/>
        <v>8.4821959390862942E-2</v>
      </c>
    </row>
    <row r="4778" spans="2:15">
      <c r="B4778" s="13">
        <v>3.6638999999999998E-2</v>
      </c>
      <c r="H4778" s="13">
        <v>9.9456000000000003E-2</v>
      </c>
      <c r="I4778">
        <f t="shared" si="166"/>
        <v>1.2544000000000003E-2</v>
      </c>
      <c r="O4778">
        <f t="shared" si="167"/>
        <v>8.4807959390862941E-2</v>
      </c>
    </row>
    <row r="4779" spans="2:15">
      <c r="B4779" s="13">
        <v>3.6735999999999998E-2</v>
      </c>
      <c r="H4779" s="13">
        <v>9.9471000000000004E-2</v>
      </c>
      <c r="I4779">
        <f t="shared" si="166"/>
        <v>1.2529000000000002E-2</v>
      </c>
      <c r="O4779">
        <f t="shared" si="167"/>
        <v>8.479295939086294E-2</v>
      </c>
    </row>
    <row r="4780" spans="2:15">
      <c r="B4780" s="13">
        <v>3.6831999999999997E-2</v>
      </c>
      <c r="H4780" s="13">
        <v>9.9486000000000005E-2</v>
      </c>
      <c r="I4780">
        <f t="shared" si="166"/>
        <v>1.2514000000000001E-2</v>
      </c>
      <c r="O4780">
        <f t="shared" si="167"/>
        <v>8.4777959390862939E-2</v>
      </c>
    </row>
    <row r="4781" spans="2:15">
      <c r="B4781" s="13">
        <v>3.6927000000000001E-2</v>
      </c>
      <c r="H4781" s="13">
        <v>9.9501000000000006E-2</v>
      </c>
      <c r="I4781">
        <f t="shared" ref="I4781:I4844" si="168">$I$458-H4781+$I$457</f>
        <v>1.2499E-2</v>
      </c>
      <c r="O4781">
        <f t="shared" si="167"/>
        <v>8.4762959390862938E-2</v>
      </c>
    </row>
    <row r="4782" spans="2:15">
      <c r="B4782" s="13">
        <v>3.7021999999999999E-2</v>
      </c>
      <c r="H4782" s="13">
        <v>9.9515999999999993E-2</v>
      </c>
      <c r="I4782">
        <f t="shared" si="168"/>
        <v>1.2484000000000012E-2</v>
      </c>
      <c r="O4782">
        <f t="shared" ref="O4782:O4845" si="169">$O$458-H4782+$O$457</f>
        <v>8.4747959390862951E-2</v>
      </c>
    </row>
    <row r="4783" spans="2:15">
      <c r="B4783" s="13">
        <v>3.7116000000000003E-2</v>
      </c>
      <c r="H4783" s="13">
        <v>9.9531999999999995E-2</v>
      </c>
      <c r="I4783">
        <f t="shared" si="168"/>
        <v>1.246800000000001E-2</v>
      </c>
      <c r="O4783">
        <f t="shared" si="169"/>
        <v>8.4731959390862949E-2</v>
      </c>
    </row>
    <row r="4784" spans="2:15">
      <c r="B4784" s="13">
        <v>3.7208999999999999E-2</v>
      </c>
      <c r="H4784" s="13">
        <v>9.9546999999999997E-2</v>
      </c>
      <c r="I4784">
        <f t="shared" si="168"/>
        <v>1.2453000000000009E-2</v>
      </c>
      <c r="O4784">
        <f t="shared" si="169"/>
        <v>8.4716959390862948E-2</v>
      </c>
    </row>
    <row r="4785" spans="2:15">
      <c r="B4785" s="13">
        <v>3.7301000000000001E-2</v>
      </c>
      <c r="H4785" s="13">
        <v>9.9562999999999999E-2</v>
      </c>
      <c r="I4785">
        <f t="shared" si="168"/>
        <v>1.2437000000000007E-2</v>
      </c>
      <c r="O4785">
        <f t="shared" si="169"/>
        <v>8.4700959390862945E-2</v>
      </c>
    </row>
    <row r="4786" spans="2:15">
      <c r="B4786" s="13">
        <v>3.7393000000000003E-2</v>
      </c>
      <c r="H4786" s="13">
        <v>9.9579000000000001E-2</v>
      </c>
      <c r="I4786">
        <f t="shared" si="168"/>
        <v>1.2421000000000005E-2</v>
      </c>
      <c r="O4786">
        <f t="shared" si="169"/>
        <v>8.4684959390862943E-2</v>
      </c>
    </row>
    <row r="4787" spans="2:15">
      <c r="B4787" s="13">
        <v>3.7483000000000002E-2</v>
      </c>
      <c r="H4787" s="13">
        <v>9.9596000000000004E-2</v>
      </c>
      <c r="I4787">
        <f t="shared" si="168"/>
        <v>1.2404000000000002E-2</v>
      </c>
      <c r="O4787">
        <f t="shared" si="169"/>
        <v>8.466795939086294E-2</v>
      </c>
    </row>
    <row r="4788" spans="2:15">
      <c r="B4788" s="13">
        <v>3.7573000000000002E-2</v>
      </c>
      <c r="H4788" s="13">
        <v>9.9612000000000006E-2</v>
      </c>
      <c r="I4788">
        <f t="shared" si="168"/>
        <v>1.2388E-2</v>
      </c>
      <c r="O4788">
        <f t="shared" si="169"/>
        <v>8.4651959390862938E-2</v>
      </c>
    </row>
    <row r="4789" spans="2:15">
      <c r="B4789" s="13">
        <v>3.7663000000000002E-2</v>
      </c>
      <c r="H4789" s="13">
        <v>9.9628999999999995E-2</v>
      </c>
      <c r="I4789">
        <f t="shared" si="168"/>
        <v>1.237100000000001E-2</v>
      </c>
      <c r="O4789">
        <f t="shared" si="169"/>
        <v>8.4634959390862949E-2</v>
      </c>
    </row>
    <row r="4790" spans="2:15">
      <c r="B4790" s="13">
        <v>3.7751E-2</v>
      </c>
      <c r="H4790" s="13">
        <v>9.9645999999999998E-2</v>
      </c>
      <c r="I4790">
        <f t="shared" si="168"/>
        <v>1.2354000000000007E-2</v>
      </c>
      <c r="O4790">
        <f t="shared" si="169"/>
        <v>8.4617959390862946E-2</v>
      </c>
    </row>
    <row r="4791" spans="2:15">
      <c r="B4791" s="13">
        <v>3.7838999999999998E-2</v>
      </c>
      <c r="H4791" s="13">
        <v>9.9663000000000002E-2</v>
      </c>
      <c r="I4791">
        <f t="shared" si="168"/>
        <v>1.2337000000000004E-2</v>
      </c>
      <c r="O4791">
        <f t="shared" si="169"/>
        <v>8.4600959390862943E-2</v>
      </c>
    </row>
    <row r="4792" spans="2:15">
      <c r="B4792" s="13">
        <v>3.7925E-2</v>
      </c>
      <c r="H4792" s="13">
        <v>9.9680000000000005E-2</v>
      </c>
      <c r="I4792">
        <f t="shared" si="168"/>
        <v>1.2320000000000001E-2</v>
      </c>
      <c r="O4792">
        <f t="shared" si="169"/>
        <v>8.4583959390862939E-2</v>
      </c>
    </row>
    <row r="4793" spans="2:15">
      <c r="B4793" s="13">
        <v>3.8011000000000003E-2</v>
      </c>
      <c r="H4793" s="13">
        <v>9.9696999999999994E-2</v>
      </c>
      <c r="I4793">
        <f t="shared" si="168"/>
        <v>1.2303000000000012E-2</v>
      </c>
      <c r="O4793">
        <f t="shared" si="169"/>
        <v>8.456695939086295E-2</v>
      </c>
    </row>
    <row r="4794" spans="2:15">
      <c r="B4794" s="13">
        <v>3.8095999999999998E-2</v>
      </c>
      <c r="H4794" s="13">
        <v>9.9714999999999998E-2</v>
      </c>
      <c r="I4794">
        <f t="shared" si="168"/>
        <v>1.2285000000000008E-2</v>
      </c>
      <c r="O4794">
        <f t="shared" si="169"/>
        <v>8.4548959390862946E-2</v>
      </c>
    </row>
    <row r="4795" spans="2:15">
      <c r="B4795" s="13">
        <v>3.8179999999999999E-2</v>
      </c>
      <c r="H4795" s="13">
        <v>9.9732000000000001E-2</v>
      </c>
      <c r="I4795">
        <f t="shared" si="168"/>
        <v>1.2268000000000005E-2</v>
      </c>
      <c r="O4795">
        <f t="shared" si="169"/>
        <v>8.4531959390862943E-2</v>
      </c>
    </row>
    <row r="4796" spans="2:15">
      <c r="B4796" s="13">
        <v>3.8263999999999999E-2</v>
      </c>
      <c r="H4796" s="13">
        <v>9.9750000000000005E-2</v>
      </c>
      <c r="I4796">
        <f t="shared" si="168"/>
        <v>1.225E-2</v>
      </c>
      <c r="O4796">
        <f t="shared" si="169"/>
        <v>8.4513959390862939E-2</v>
      </c>
    </row>
    <row r="4797" spans="2:15">
      <c r="B4797" s="13">
        <v>3.8345999999999998E-2</v>
      </c>
      <c r="H4797" s="13">
        <v>9.9767999999999996E-2</v>
      </c>
      <c r="I4797">
        <f t="shared" si="168"/>
        <v>1.223200000000001E-2</v>
      </c>
      <c r="O4797">
        <f t="shared" si="169"/>
        <v>8.4495959390862949E-2</v>
      </c>
    </row>
    <row r="4798" spans="2:15">
      <c r="B4798" s="13">
        <v>3.8427999999999997E-2</v>
      </c>
      <c r="H4798" s="13">
        <v>9.9786E-2</v>
      </c>
      <c r="I4798">
        <f t="shared" si="168"/>
        <v>1.2214000000000006E-2</v>
      </c>
      <c r="O4798">
        <f t="shared" si="169"/>
        <v>8.4477959390862944E-2</v>
      </c>
    </row>
    <row r="4799" spans="2:15">
      <c r="B4799" s="13">
        <v>3.8509000000000002E-2</v>
      </c>
      <c r="H4799" s="13">
        <v>9.9804000000000004E-2</v>
      </c>
      <c r="I4799">
        <f t="shared" si="168"/>
        <v>1.2196000000000002E-2</v>
      </c>
      <c r="O4799">
        <f t="shared" si="169"/>
        <v>8.445995939086294E-2</v>
      </c>
    </row>
    <row r="4800" spans="2:15">
      <c r="B4800" s="13">
        <v>3.8587999999999997E-2</v>
      </c>
      <c r="H4800" s="13">
        <v>9.9821999999999994E-2</v>
      </c>
      <c r="I4800">
        <f t="shared" si="168"/>
        <v>1.2178000000000012E-2</v>
      </c>
      <c r="O4800">
        <f t="shared" si="169"/>
        <v>8.444195939086295E-2</v>
      </c>
    </row>
    <row r="4801" spans="2:15">
      <c r="B4801" s="13">
        <v>3.8667E-2</v>
      </c>
      <c r="H4801" s="13">
        <v>9.9839999999999998E-2</v>
      </c>
      <c r="I4801">
        <f t="shared" si="168"/>
        <v>1.2160000000000008E-2</v>
      </c>
      <c r="O4801">
        <f t="shared" si="169"/>
        <v>8.4423959390862946E-2</v>
      </c>
    </row>
    <row r="4802" spans="2:15">
      <c r="B4802" s="13">
        <v>3.8746000000000003E-2</v>
      </c>
      <c r="H4802" s="13">
        <v>9.9858000000000002E-2</v>
      </c>
      <c r="I4802">
        <f t="shared" si="168"/>
        <v>1.2142000000000003E-2</v>
      </c>
      <c r="O4802">
        <f t="shared" si="169"/>
        <v>8.4405959390862942E-2</v>
      </c>
    </row>
    <row r="4803" spans="2:15">
      <c r="B4803" s="13">
        <v>3.8823000000000003E-2</v>
      </c>
      <c r="H4803" s="13">
        <v>9.9876000000000006E-2</v>
      </c>
      <c r="I4803">
        <f t="shared" si="168"/>
        <v>1.2123999999999999E-2</v>
      </c>
      <c r="O4803">
        <f t="shared" si="169"/>
        <v>8.4387959390862938E-2</v>
      </c>
    </row>
    <row r="4804" spans="2:15">
      <c r="B4804" s="13">
        <v>3.8899000000000003E-2</v>
      </c>
      <c r="H4804" s="13">
        <v>9.9894999999999998E-2</v>
      </c>
      <c r="I4804">
        <f t="shared" si="168"/>
        <v>1.2105000000000008E-2</v>
      </c>
      <c r="O4804">
        <f t="shared" si="169"/>
        <v>8.4368959390862946E-2</v>
      </c>
    </row>
    <row r="4805" spans="2:15">
      <c r="B4805" s="13">
        <v>3.8974000000000002E-2</v>
      </c>
      <c r="H4805" s="13">
        <v>9.9913000000000002E-2</v>
      </c>
      <c r="I4805">
        <f t="shared" si="168"/>
        <v>1.2087000000000004E-2</v>
      </c>
      <c r="O4805">
        <f t="shared" si="169"/>
        <v>8.4350959390862942E-2</v>
      </c>
    </row>
    <row r="4806" spans="2:15">
      <c r="B4806" s="13">
        <v>3.9049E-2</v>
      </c>
      <c r="H4806" s="13">
        <v>9.9931000000000006E-2</v>
      </c>
      <c r="I4806">
        <f t="shared" si="168"/>
        <v>1.2069E-2</v>
      </c>
      <c r="O4806">
        <f t="shared" si="169"/>
        <v>8.4332959390862938E-2</v>
      </c>
    </row>
    <row r="4807" spans="2:15">
      <c r="B4807" s="13">
        <v>3.9121999999999997E-2</v>
      </c>
      <c r="H4807" s="13">
        <v>9.9949999999999997E-2</v>
      </c>
      <c r="I4807">
        <f t="shared" si="168"/>
        <v>1.2050000000000009E-2</v>
      </c>
      <c r="O4807">
        <f t="shared" si="169"/>
        <v>8.4313959390862947E-2</v>
      </c>
    </row>
    <row r="4808" spans="2:15">
      <c r="B4808" s="13">
        <v>3.9195000000000001E-2</v>
      </c>
      <c r="H4808" s="13">
        <v>9.9968000000000001E-2</v>
      </c>
      <c r="I4808">
        <f t="shared" si="168"/>
        <v>1.2032000000000004E-2</v>
      </c>
      <c r="O4808">
        <f t="shared" si="169"/>
        <v>8.4295959390862943E-2</v>
      </c>
    </row>
    <row r="4809" spans="2:15">
      <c r="B4809" s="13">
        <v>3.9267000000000003E-2</v>
      </c>
      <c r="H4809" s="13">
        <v>9.9987000000000006E-2</v>
      </c>
      <c r="I4809">
        <f t="shared" si="168"/>
        <v>1.2012999999999999E-2</v>
      </c>
      <c r="O4809">
        <f t="shared" si="169"/>
        <v>8.4276959390862938E-2</v>
      </c>
    </row>
    <row r="4810" spans="2:15">
      <c r="B4810" s="13">
        <v>3.9336999999999997E-2</v>
      </c>
      <c r="H4810" s="13">
        <v>0.100005</v>
      </c>
      <c r="I4810">
        <f t="shared" si="168"/>
        <v>1.1995000000000009E-2</v>
      </c>
      <c r="O4810">
        <f t="shared" si="169"/>
        <v>8.4258959390862948E-2</v>
      </c>
    </row>
    <row r="4811" spans="2:15">
      <c r="B4811" s="13">
        <v>3.9406999999999998E-2</v>
      </c>
      <c r="H4811" s="13">
        <v>0.100024</v>
      </c>
      <c r="I4811">
        <f t="shared" si="168"/>
        <v>1.1976000000000004E-2</v>
      </c>
      <c r="O4811">
        <f t="shared" si="169"/>
        <v>8.4239959390862942E-2</v>
      </c>
    </row>
    <row r="4812" spans="2:15">
      <c r="B4812" s="13">
        <v>3.9475999999999997E-2</v>
      </c>
      <c r="H4812" s="13">
        <v>0.10004200000000001</v>
      </c>
      <c r="I4812">
        <f t="shared" si="168"/>
        <v>1.1958E-2</v>
      </c>
      <c r="O4812">
        <f t="shared" si="169"/>
        <v>8.4221959390862938E-2</v>
      </c>
    </row>
    <row r="4813" spans="2:15">
      <c r="B4813" s="13">
        <v>3.9544000000000003E-2</v>
      </c>
      <c r="H4813" s="13">
        <v>0.10006</v>
      </c>
      <c r="I4813">
        <f t="shared" si="168"/>
        <v>1.194000000000001E-2</v>
      </c>
      <c r="O4813">
        <f t="shared" si="169"/>
        <v>8.4203959390862948E-2</v>
      </c>
    </row>
    <row r="4814" spans="2:15">
      <c r="B4814" s="13">
        <v>3.9609999999999999E-2</v>
      </c>
      <c r="H4814" s="13">
        <v>0.100079</v>
      </c>
      <c r="I4814">
        <f t="shared" si="168"/>
        <v>1.1921000000000005E-2</v>
      </c>
      <c r="O4814">
        <f t="shared" si="169"/>
        <v>8.4184959390862943E-2</v>
      </c>
    </row>
    <row r="4815" spans="2:15">
      <c r="B4815" s="13">
        <v>3.9676000000000003E-2</v>
      </c>
      <c r="H4815" s="13">
        <v>0.10009700000000001</v>
      </c>
      <c r="I4815">
        <f t="shared" si="168"/>
        <v>1.1903E-2</v>
      </c>
      <c r="O4815">
        <f t="shared" si="169"/>
        <v>8.4166959390862939E-2</v>
      </c>
    </row>
    <row r="4816" spans="2:15">
      <c r="B4816" s="13">
        <v>3.9740999999999999E-2</v>
      </c>
      <c r="H4816" s="13">
        <v>0.100116</v>
      </c>
      <c r="I4816">
        <f t="shared" si="168"/>
        <v>1.1884000000000009E-2</v>
      </c>
      <c r="O4816">
        <f t="shared" si="169"/>
        <v>8.4147959390862948E-2</v>
      </c>
    </row>
    <row r="4817" spans="2:15">
      <c r="B4817" s="13">
        <v>3.9805E-2</v>
      </c>
      <c r="H4817" s="13">
        <v>0.100134</v>
      </c>
      <c r="I4817">
        <f t="shared" si="168"/>
        <v>1.1866000000000005E-2</v>
      </c>
      <c r="O4817">
        <f t="shared" si="169"/>
        <v>8.4129959390862943E-2</v>
      </c>
    </row>
    <row r="4818" spans="2:15">
      <c r="B4818" s="13">
        <v>3.9868000000000001E-2</v>
      </c>
      <c r="H4818" s="13">
        <v>0.100152</v>
      </c>
      <c r="I4818">
        <f t="shared" si="168"/>
        <v>1.1848000000000001E-2</v>
      </c>
      <c r="O4818">
        <f t="shared" si="169"/>
        <v>8.4111959390862939E-2</v>
      </c>
    </row>
    <row r="4819" spans="2:15">
      <c r="B4819" s="13">
        <v>3.993E-2</v>
      </c>
      <c r="H4819" s="13">
        <v>0.10017</v>
      </c>
      <c r="I4819">
        <f t="shared" si="168"/>
        <v>1.1830000000000011E-2</v>
      </c>
      <c r="O4819">
        <f t="shared" si="169"/>
        <v>8.4093959390862949E-2</v>
      </c>
    </row>
    <row r="4820" spans="2:15">
      <c r="B4820" s="13">
        <v>3.9990999999999999E-2</v>
      </c>
      <c r="H4820" s="13">
        <v>0.100188</v>
      </c>
      <c r="I4820">
        <f t="shared" si="168"/>
        <v>1.1812000000000007E-2</v>
      </c>
      <c r="O4820">
        <f t="shared" si="169"/>
        <v>8.4075959390862945E-2</v>
      </c>
    </row>
    <row r="4821" spans="2:15">
      <c r="B4821" s="13">
        <v>4.0051000000000003E-2</v>
      </c>
      <c r="H4821" s="13">
        <v>0.100206</v>
      </c>
      <c r="I4821">
        <f t="shared" si="168"/>
        <v>1.1794000000000002E-2</v>
      </c>
      <c r="O4821">
        <f t="shared" si="169"/>
        <v>8.4057959390862941E-2</v>
      </c>
    </row>
    <row r="4822" spans="2:15">
      <c r="B4822" s="13">
        <v>4.011E-2</v>
      </c>
      <c r="H4822" s="13">
        <v>0.10022399999999999</v>
      </c>
      <c r="I4822">
        <f t="shared" si="168"/>
        <v>1.1776000000000012E-2</v>
      </c>
      <c r="O4822">
        <f t="shared" si="169"/>
        <v>8.4039959390862951E-2</v>
      </c>
    </row>
    <row r="4823" spans="2:15">
      <c r="B4823" s="13">
        <v>4.0168000000000002E-2</v>
      </c>
      <c r="H4823" s="13">
        <v>0.100242</v>
      </c>
      <c r="I4823">
        <f t="shared" si="168"/>
        <v>1.1758000000000008E-2</v>
      </c>
      <c r="O4823">
        <f t="shared" si="169"/>
        <v>8.4021959390862946E-2</v>
      </c>
    </row>
    <row r="4824" spans="2:15">
      <c r="B4824" s="13">
        <v>4.0224999999999997E-2</v>
      </c>
      <c r="H4824" s="13">
        <v>0.10026</v>
      </c>
      <c r="I4824">
        <f t="shared" si="168"/>
        <v>1.1740000000000004E-2</v>
      </c>
      <c r="O4824">
        <f t="shared" si="169"/>
        <v>8.4003959390862942E-2</v>
      </c>
    </row>
    <row r="4825" spans="2:15">
      <c r="B4825" s="13">
        <v>4.0280999999999997E-2</v>
      </c>
      <c r="H4825" s="13">
        <v>0.10027800000000001</v>
      </c>
      <c r="I4825">
        <f t="shared" si="168"/>
        <v>1.1722E-2</v>
      </c>
      <c r="O4825">
        <f t="shared" si="169"/>
        <v>8.3985959390862938E-2</v>
      </c>
    </row>
    <row r="4826" spans="2:15">
      <c r="B4826" s="13">
        <v>4.0335000000000003E-2</v>
      </c>
      <c r="H4826" s="13">
        <v>0.100295</v>
      </c>
      <c r="I4826">
        <f t="shared" si="168"/>
        <v>1.1705000000000011E-2</v>
      </c>
      <c r="O4826">
        <f t="shared" si="169"/>
        <v>8.3968959390862949E-2</v>
      </c>
    </row>
    <row r="4827" spans="2:15">
      <c r="B4827" s="13">
        <v>4.0389000000000001E-2</v>
      </c>
      <c r="H4827" s="13">
        <v>0.100313</v>
      </c>
      <c r="I4827">
        <f t="shared" si="168"/>
        <v>1.1687000000000006E-2</v>
      </c>
      <c r="O4827">
        <f t="shared" si="169"/>
        <v>8.3950959390862945E-2</v>
      </c>
    </row>
    <row r="4828" spans="2:15">
      <c r="B4828" s="13">
        <v>4.0441999999999999E-2</v>
      </c>
      <c r="H4828" s="13">
        <v>0.10033</v>
      </c>
      <c r="I4828">
        <f t="shared" si="168"/>
        <v>1.1670000000000003E-2</v>
      </c>
      <c r="O4828">
        <f t="shared" si="169"/>
        <v>8.3933959390862942E-2</v>
      </c>
    </row>
    <row r="4829" spans="2:15">
      <c r="B4829" s="13">
        <v>4.0494000000000002E-2</v>
      </c>
      <c r="H4829" s="13">
        <v>0.10034700000000001</v>
      </c>
      <c r="I4829">
        <f t="shared" si="168"/>
        <v>1.1653E-2</v>
      </c>
      <c r="O4829">
        <f t="shared" si="169"/>
        <v>8.3916959390862939E-2</v>
      </c>
    </row>
    <row r="4830" spans="2:15">
      <c r="B4830" s="13">
        <v>4.0544999999999998E-2</v>
      </c>
      <c r="H4830" s="13">
        <v>0.100365</v>
      </c>
      <c r="I4830">
        <f t="shared" si="168"/>
        <v>1.163500000000001E-2</v>
      </c>
      <c r="O4830">
        <f t="shared" si="169"/>
        <v>8.3898959390862948E-2</v>
      </c>
    </row>
    <row r="4831" spans="2:15">
      <c r="B4831" s="13">
        <v>4.0593999999999998E-2</v>
      </c>
      <c r="H4831" s="13">
        <v>0.100382</v>
      </c>
      <c r="I4831">
        <f t="shared" si="168"/>
        <v>1.1618000000000007E-2</v>
      </c>
      <c r="O4831">
        <f t="shared" si="169"/>
        <v>8.3881959390862945E-2</v>
      </c>
    </row>
    <row r="4832" spans="2:15">
      <c r="B4832" s="13">
        <v>4.0642999999999999E-2</v>
      </c>
      <c r="H4832" s="13">
        <v>0.100398</v>
      </c>
      <c r="I4832">
        <f t="shared" si="168"/>
        <v>1.1602000000000005E-2</v>
      </c>
      <c r="O4832">
        <f t="shared" si="169"/>
        <v>8.3865959390862943E-2</v>
      </c>
    </row>
    <row r="4833" spans="2:15">
      <c r="B4833" s="13">
        <v>4.0689999999999997E-2</v>
      </c>
      <c r="H4833" s="13">
        <v>0.100415</v>
      </c>
      <c r="I4833">
        <f t="shared" si="168"/>
        <v>1.1585000000000002E-2</v>
      </c>
      <c r="O4833">
        <f t="shared" si="169"/>
        <v>8.384895939086294E-2</v>
      </c>
    </row>
    <row r="4834" spans="2:15">
      <c r="B4834" s="13">
        <v>4.0737000000000002E-2</v>
      </c>
      <c r="H4834" s="13">
        <v>0.10043199999999999</v>
      </c>
      <c r="I4834">
        <f t="shared" si="168"/>
        <v>1.1568000000000012E-2</v>
      </c>
      <c r="O4834">
        <f t="shared" si="169"/>
        <v>8.3831959390862951E-2</v>
      </c>
    </row>
    <row r="4835" spans="2:15">
      <c r="B4835" s="13">
        <v>4.0781999999999999E-2</v>
      </c>
      <c r="H4835" s="13">
        <v>0.100448</v>
      </c>
      <c r="I4835">
        <f t="shared" si="168"/>
        <v>1.155200000000001E-2</v>
      </c>
      <c r="O4835">
        <f t="shared" si="169"/>
        <v>8.3815959390862949E-2</v>
      </c>
    </row>
    <row r="4836" spans="2:15">
      <c r="B4836" s="13">
        <v>4.0827000000000002E-2</v>
      </c>
      <c r="H4836" s="13">
        <v>0.100464</v>
      </c>
      <c r="I4836">
        <f t="shared" si="168"/>
        <v>1.1536000000000008E-2</v>
      </c>
      <c r="O4836">
        <f t="shared" si="169"/>
        <v>8.3799959390862946E-2</v>
      </c>
    </row>
    <row r="4837" spans="2:15">
      <c r="B4837" s="13">
        <v>4.0869999999999997E-2</v>
      </c>
      <c r="H4837" s="13">
        <v>0.10048</v>
      </c>
      <c r="I4837">
        <f t="shared" si="168"/>
        <v>1.1520000000000006E-2</v>
      </c>
      <c r="O4837">
        <f t="shared" si="169"/>
        <v>8.3783959390862944E-2</v>
      </c>
    </row>
    <row r="4838" spans="2:15">
      <c r="B4838" s="13">
        <v>4.0911999999999997E-2</v>
      </c>
      <c r="H4838" s="13">
        <v>0.100496</v>
      </c>
      <c r="I4838">
        <f t="shared" si="168"/>
        <v>1.1504000000000004E-2</v>
      </c>
      <c r="O4838">
        <f t="shared" si="169"/>
        <v>8.3767959390862942E-2</v>
      </c>
    </row>
    <row r="4839" spans="2:15">
      <c r="B4839" s="13">
        <v>4.0953000000000003E-2</v>
      </c>
      <c r="H4839" s="13">
        <v>0.100512</v>
      </c>
      <c r="I4839">
        <f t="shared" si="168"/>
        <v>1.1488000000000002E-2</v>
      </c>
      <c r="O4839">
        <f t="shared" si="169"/>
        <v>8.375195939086294E-2</v>
      </c>
    </row>
    <row r="4840" spans="2:15">
      <c r="B4840" s="13">
        <v>4.0994000000000003E-2</v>
      </c>
      <c r="H4840" s="13">
        <v>0.10052800000000001</v>
      </c>
      <c r="I4840">
        <f t="shared" si="168"/>
        <v>1.1472E-2</v>
      </c>
      <c r="O4840">
        <f t="shared" si="169"/>
        <v>8.3735959390862938E-2</v>
      </c>
    </row>
    <row r="4841" spans="2:15">
      <c r="B4841" s="13">
        <v>4.1033E-2</v>
      </c>
      <c r="H4841" s="13">
        <v>0.10054299999999999</v>
      </c>
      <c r="I4841">
        <f t="shared" si="168"/>
        <v>1.1457000000000012E-2</v>
      </c>
      <c r="O4841">
        <f t="shared" si="169"/>
        <v>8.3720959390862951E-2</v>
      </c>
    </row>
    <row r="4842" spans="2:15">
      <c r="B4842" s="13">
        <v>4.1071000000000003E-2</v>
      </c>
      <c r="H4842" s="13">
        <v>0.10055799999999999</v>
      </c>
      <c r="I4842">
        <f t="shared" si="168"/>
        <v>1.1442000000000011E-2</v>
      </c>
      <c r="O4842">
        <f t="shared" si="169"/>
        <v>8.370595939086295E-2</v>
      </c>
    </row>
    <row r="4843" spans="2:15">
      <c r="B4843" s="13">
        <v>4.1106999999999998E-2</v>
      </c>
      <c r="H4843" s="13">
        <v>0.100573</v>
      </c>
      <c r="I4843">
        <f t="shared" si="168"/>
        <v>1.142700000000001E-2</v>
      </c>
      <c r="O4843">
        <f t="shared" si="169"/>
        <v>8.3690959390862948E-2</v>
      </c>
    </row>
    <row r="4844" spans="2:15">
      <c r="B4844" s="13">
        <v>4.1142999999999999E-2</v>
      </c>
      <c r="H4844" s="13">
        <v>0.100588</v>
      </c>
      <c r="I4844">
        <f t="shared" si="168"/>
        <v>1.1412000000000009E-2</v>
      </c>
      <c r="O4844">
        <f t="shared" si="169"/>
        <v>8.3675959390862947E-2</v>
      </c>
    </row>
    <row r="4845" spans="2:15">
      <c r="B4845" s="13">
        <v>4.1177999999999999E-2</v>
      </c>
      <c r="H4845" s="13">
        <v>0.100603</v>
      </c>
      <c r="I4845">
        <f t="shared" ref="I4845:I4895" si="170">$I$458-H4845+$I$457</f>
        <v>1.1397000000000008E-2</v>
      </c>
      <c r="O4845">
        <f t="shared" si="169"/>
        <v>8.3660959390862946E-2</v>
      </c>
    </row>
    <row r="4846" spans="2:15">
      <c r="B4846" s="13">
        <v>4.1210999999999998E-2</v>
      </c>
      <c r="H4846" s="13">
        <v>0.100617</v>
      </c>
      <c r="I4846">
        <f t="shared" si="170"/>
        <v>1.1383000000000008E-2</v>
      </c>
      <c r="O4846">
        <f t="shared" ref="O4846:O4895" si="171">$O$458-H4846+$O$457</f>
        <v>8.3646959390862946E-2</v>
      </c>
    </row>
    <row r="4847" spans="2:15">
      <c r="B4847" s="13">
        <v>4.1244000000000003E-2</v>
      </c>
      <c r="H4847" s="13">
        <v>0.100631</v>
      </c>
      <c r="I4847">
        <f t="shared" si="170"/>
        <v>1.1369000000000008E-2</v>
      </c>
      <c r="O4847">
        <f t="shared" si="171"/>
        <v>8.3632959390862946E-2</v>
      </c>
    </row>
    <row r="4848" spans="2:15">
      <c r="B4848" s="13">
        <v>4.1274999999999999E-2</v>
      </c>
      <c r="H4848" s="13">
        <v>0.100645</v>
      </c>
      <c r="I4848">
        <f t="shared" si="170"/>
        <v>1.1355000000000007E-2</v>
      </c>
      <c r="O4848">
        <f t="shared" si="171"/>
        <v>8.3618959390862946E-2</v>
      </c>
    </row>
    <row r="4849" spans="2:15">
      <c r="B4849" s="13">
        <v>4.1305000000000001E-2</v>
      </c>
      <c r="H4849" s="13">
        <v>0.100659</v>
      </c>
      <c r="I4849">
        <f t="shared" si="170"/>
        <v>1.1341000000000007E-2</v>
      </c>
      <c r="O4849">
        <f t="shared" si="171"/>
        <v>8.3604959390862946E-2</v>
      </c>
    </row>
    <row r="4850" spans="2:15">
      <c r="B4850" s="13">
        <v>4.1334999999999997E-2</v>
      </c>
      <c r="H4850" s="13">
        <v>0.100673</v>
      </c>
      <c r="I4850">
        <f t="shared" si="170"/>
        <v>1.1327000000000007E-2</v>
      </c>
      <c r="O4850">
        <f t="shared" si="171"/>
        <v>8.3590959390862946E-2</v>
      </c>
    </row>
    <row r="4851" spans="2:15">
      <c r="B4851" s="13">
        <v>4.1362999999999997E-2</v>
      </c>
      <c r="H4851" s="13">
        <v>0.100686</v>
      </c>
      <c r="I4851">
        <f t="shared" si="170"/>
        <v>1.1314000000000008E-2</v>
      </c>
      <c r="O4851">
        <f t="shared" si="171"/>
        <v>8.3577959390862946E-2</v>
      </c>
    </row>
    <row r="4852" spans="2:15">
      <c r="B4852" s="13">
        <v>4.1390000000000003E-2</v>
      </c>
      <c r="H4852" s="13">
        <v>0.100699</v>
      </c>
      <c r="I4852">
        <f t="shared" si="170"/>
        <v>1.1301000000000009E-2</v>
      </c>
      <c r="O4852">
        <f t="shared" si="171"/>
        <v>8.3564959390862947E-2</v>
      </c>
    </row>
    <row r="4853" spans="2:15">
      <c r="B4853" s="13">
        <v>4.1415E-2</v>
      </c>
      <c r="H4853" s="13">
        <v>0.100712</v>
      </c>
      <c r="I4853">
        <f t="shared" si="170"/>
        <v>1.128800000000001E-2</v>
      </c>
      <c r="O4853">
        <f t="shared" si="171"/>
        <v>8.3551959390862948E-2</v>
      </c>
    </row>
    <row r="4854" spans="2:15">
      <c r="B4854" s="13">
        <v>4.1439999999999998E-2</v>
      </c>
      <c r="H4854" s="13">
        <v>0.10072399999999999</v>
      </c>
      <c r="I4854">
        <f t="shared" si="170"/>
        <v>1.1276000000000012E-2</v>
      </c>
      <c r="O4854">
        <f t="shared" si="171"/>
        <v>8.353995939086295E-2</v>
      </c>
    </row>
    <row r="4855" spans="2:15">
      <c r="B4855" s="13">
        <v>4.1464000000000001E-2</v>
      </c>
      <c r="H4855" s="13">
        <v>0.10073699999999999</v>
      </c>
      <c r="I4855">
        <f t="shared" si="170"/>
        <v>1.1263000000000013E-2</v>
      </c>
      <c r="O4855">
        <f t="shared" si="171"/>
        <v>8.3526959390862951E-2</v>
      </c>
    </row>
    <row r="4856" spans="2:15">
      <c r="B4856" s="13">
        <v>4.1486000000000002E-2</v>
      </c>
      <c r="H4856" s="13">
        <v>0.10074900000000001</v>
      </c>
      <c r="I4856">
        <f t="shared" si="170"/>
        <v>1.1251000000000001E-2</v>
      </c>
      <c r="O4856">
        <f t="shared" si="171"/>
        <v>8.3514959390862939E-2</v>
      </c>
    </row>
    <row r="4857" spans="2:15">
      <c r="B4857" s="13">
        <v>4.1508000000000003E-2</v>
      </c>
      <c r="H4857" s="13">
        <v>0.100761</v>
      </c>
      <c r="I4857">
        <f t="shared" si="170"/>
        <v>1.1239000000000002E-2</v>
      </c>
      <c r="O4857">
        <f t="shared" si="171"/>
        <v>8.3502959390862941E-2</v>
      </c>
    </row>
    <row r="4858" spans="2:15">
      <c r="B4858" s="13">
        <v>4.1528000000000002E-2</v>
      </c>
      <c r="H4858" s="13">
        <v>0.100772</v>
      </c>
      <c r="I4858">
        <f t="shared" si="170"/>
        <v>1.1228000000000005E-2</v>
      </c>
      <c r="O4858">
        <f t="shared" si="171"/>
        <v>8.3491959390862944E-2</v>
      </c>
    </row>
    <row r="4859" spans="2:15">
      <c r="B4859" s="13">
        <v>4.1547000000000001E-2</v>
      </c>
      <c r="H4859" s="13">
        <v>0.100784</v>
      </c>
      <c r="I4859">
        <f t="shared" si="170"/>
        <v>1.1216000000000007E-2</v>
      </c>
      <c r="O4859">
        <f t="shared" si="171"/>
        <v>8.3479959390862946E-2</v>
      </c>
    </row>
    <row r="4860" spans="2:15">
      <c r="B4860" s="13">
        <v>4.1564999999999998E-2</v>
      </c>
      <c r="H4860" s="13">
        <v>0.100795</v>
      </c>
      <c r="I4860">
        <f t="shared" si="170"/>
        <v>1.120500000000001E-2</v>
      </c>
      <c r="O4860">
        <f t="shared" si="171"/>
        <v>8.3468959390862948E-2</v>
      </c>
    </row>
    <row r="4861" spans="2:15">
      <c r="B4861" s="13">
        <v>4.1582000000000001E-2</v>
      </c>
      <c r="H4861" s="13">
        <v>0.10080600000000001</v>
      </c>
      <c r="I4861">
        <f t="shared" si="170"/>
        <v>1.1193999999999999E-2</v>
      </c>
      <c r="O4861">
        <f t="shared" si="171"/>
        <v>8.3457959390862937E-2</v>
      </c>
    </row>
    <row r="4862" spans="2:15">
      <c r="B4862" s="13">
        <v>4.1598000000000003E-2</v>
      </c>
      <c r="H4862" s="13">
        <v>0.100816</v>
      </c>
      <c r="I4862">
        <f t="shared" si="170"/>
        <v>1.1184000000000003E-2</v>
      </c>
      <c r="O4862">
        <f t="shared" si="171"/>
        <v>8.3447959390862941E-2</v>
      </c>
    </row>
    <row r="4863" spans="2:15">
      <c r="B4863" s="13">
        <v>4.1612000000000003E-2</v>
      </c>
      <c r="H4863" s="13">
        <v>0.100826</v>
      </c>
      <c r="I4863">
        <f t="shared" si="170"/>
        <v>1.1174000000000007E-2</v>
      </c>
      <c r="O4863">
        <f t="shared" si="171"/>
        <v>8.3437959390862945E-2</v>
      </c>
    </row>
    <row r="4864" spans="2:15">
      <c r="B4864" s="13">
        <v>4.1626000000000003E-2</v>
      </c>
      <c r="H4864" s="13">
        <v>0.100836</v>
      </c>
      <c r="I4864">
        <f t="shared" si="170"/>
        <v>1.1164000000000011E-2</v>
      </c>
      <c r="O4864">
        <f t="shared" si="171"/>
        <v>8.3427959390862949E-2</v>
      </c>
    </row>
    <row r="4865" spans="2:15">
      <c r="B4865" s="13">
        <v>4.1638000000000001E-2</v>
      </c>
      <c r="H4865" s="13">
        <v>0.10084600000000001</v>
      </c>
      <c r="I4865">
        <f t="shared" si="170"/>
        <v>1.1154000000000001E-2</v>
      </c>
      <c r="O4865">
        <f t="shared" si="171"/>
        <v>8.3417959390862939E-2</v>
      </c>
    </row>
    <row r="4866" spans="2:15">
      <c r="B4866" s="13">
        <v>4.165E-2</v>
      </c>
      <c r="H4866" s="13">
        <v>0.100856</v>
      </c>
      <c r="I4866">
        <f t="shared" si="170"/>
        <v>1.1144000000000005E-2</v>
      </c>
      <c r="O4866">
        <f t="shared" si="171"/>
        <v>8.3407959390862943E-2</v>
      </c>
    </row>
    <row r="4867" spans="2:15">
      <c r="B4867" s="13">
        <v>4.1660000000000003E-2</v>
      </c>
      <c r="H4867" s="13">
        <v>0.100865</v>
      </c>
      <c r="I4867">
        <f t="shared" si="170"/>
        <v>1.1135000000000009E-2</v>
      </c>
      <c r="O4867">
        <f t="shared" si="171"/>
        <v>8.3398959390862948E-2</v>
      </c>
    </row>
    <row r="4868" spans="2:15">
      <c r="B4868" s="13">
        <v>4.1668999999999998E-2</v>
      </c>
      <c r="H4868" s="13">
        <v>0.10087400000000001</v>
      </c>
      <c r="I4868">
        <f t="shared" si="170"/>
        <v>1.1126E-2</v>
      </c>
      <c r="O4868">
        <f t="shared" si="171"/>
        <v>8.3389959390862939E-2</v>
      </c>
    </row>
    <row r="4869" spans="2:15">
      <c r="B4869" s="13">
        <v>4.1676999999999999E-2</v>
      </c>
      <c r="H4869" s="13">
        <v>0.100882</v>
      </c>
      <c r="I4869">
        <f t="shared" si="170"/>
        <v>1.1118000000000006E-2</v>
      </c>
      <c r="O4869">
        <f t="shared" si="171"/>
        <v>8.3381959390862945E-2</v>
      </c>
    </row>
    <row r="4870" spans="2:15">
      <c r="B4870" s="13">
        <v>4.1683999999999999E-2</v>
      </c>
      <c r="H4870" s="13">
        <v>0.10089099999999999</v>
      </c>
      <c r="I4870">
        <f t="shared" si="170"/>
        <v>1.1109000000000011E-2</v>
      </c>
      <c r="O4870">
        <f t="shared" si="171"/>
        <v>8.337295939086295E-2</v>
      </c>
    </row>
    <row r="4871" spans="2:15">
      <c r="B4871" s="13">
        <v>4.1688999999999997E-2</v>
      </c>
      <c r="H4871" s="13">
        <v>0.100899</v>
      </c>
      <c r="I4871">
        <f t="shared" si="170"/>
        <v>1.1101000000000003E-2</v>
      </c>
      <c r="O4871">
        <f t="shared" si="171"/>
        <v>8.3364959390862942E-2</v>
      </c>
    </row>
    <row r="4872" spans="2:15">
      <c r="B4872" s="13">
        <v>4.1694000000000002E-2</v>
      </c>
      <c r="H4872" s="13">
        <v>0.100906</v>
      </c>
      <c r="I4872">
        <f t="shared" si="170"/>
        <v>1.109400000000001E-2</v>
      </c>
      <c r="O4872">
        <f t="shared" si="171"/>
        <v>8.3357959390862948E-2</v>
      </c>
    </row>
    <row r="4873" spans="2:15">
      <c r="B4873" s="13">
        <v>4.1696999999999998E-2</v>
      </c>
      <c r="H4873" s="13">
        <v>0.100914</v>
      </c>
      <c r="I4873">
        <f t="shared" si="170"/>
        <v>1.1086000000000002E-2</v>
      </c>
      <c r="O4873">
        <f t="shared" si="171"/>
        <v>8.334995939086294E-2</v>
      </c>
    </row>
    <row r="4874" spans="2:15">
      <c r="B4874" s="13">
        <v>4.1699E-2</v>
      </c>
      <c r="H4874" s="13">
        <v>0.100921</v>
      </c>
      <c r="I4874">
        <f t="shared" si="170"/>
        <v>1.1079000000000009E-2</v>
      </c>
      <c r="O4874">
        <f t="shared" si="171"/>
        <v>8.3342959390862947E-2</v>
      </c>
    </row>
    <row r="4875" spans="2:15">
      <c r="B4875" s="13">
        <v>4.1700000000000001E-2</v>
      </c>
      <c r="H4875" s="13">
        <v>0.100928</v>
      </c>
      <c r="I4875">
        <f t="shared" si="170"/>
        <v>1.1072000000000002E-2</v>
      </c>
      <c r="O4875">
        <f t="shared" si="171"/>
        <v>8.333595939086294E-2</v>
      </c>
    </row>
    <row r="4876" spans="2:15">
      <c r="B4876" s="13">
        <v>4.1700000000000001E-2</v>
      </c>
      <c r="H4876" s="13">
        <v>0.100934</v>
      </c>
      <c r="I4876">
        <f t="shared" si="170"/>
        <v>1.106600000000001E-2</v>
      </c>
      <c r="O4876">
        <f t="shared" si="171"/>
        <v>8.3329959390862948E-2</v>
      </c>
    </row>
    <row r="4877" spans="2:15">
      <c r="B4877" s="13">
        <v>4.1699E-2</v>
      </c>
      <c r="H4877" s="13">
        <v>0.10094</v>
      </c>
      <c r="I4877">
        <f t="shared" si="170"/>
        <v>1.1060000000000004E-2</v>
      </c>
      <c r="O4877">
        <f t="shared" si="171"/>
        <v>8.3323959390862942E-2</v>
      </c>
    </row>
    <row r="4878" spans="2:15">
      <c r="B4878" s="13">
        <v>4.1696999999999998E-2</v>
      </c>
      <c r="H4878" s="13">
        <v>0.10094599999999999</v>
      </c>
      <c r="I4878">
        <f t="shared" si="170"/>
        <v>1.1054000000000012E-2</v>
      </c>
      <c r="O4878">
        <f t="shared" si="171"/>
        <v>8.331795939086295E-2</v>
      </c>
    </row>
    <row r="4879" spans="2:15">
      <c r="B4879" s="13">
        <v>4.1694000000000002E-2</v>
      </c>
      <c r="H4879" s="13">
        <v>0.100952</v>
      </c>
      <c r="I4879">
        <f t="shared" si="170"/>
        <v>1.1048000000000006E-2</v>
      </c>
      <c r="O4879">
        <f t="shared" si="171"/>
        <v>8.3311959390862944E-2</v>
      </c>
    </row>
    <row r="4880" spans="2:15">
      <c r="B4880" s="13">
        <v>4.1688999999999997E-2</v>
      </c>
      <c r="H4880" s="13">
        <v>0.10095700000000001</v>
      </c>
      <c r="I4880">
        <f t="shared" si="170"/>
        <v>1.1043000000000001E-2</v>
      </c>
      <c r="O4880">
        <f t="shared" si="171"/>
        <v>8.3306959390862939E-2</v>
      </c>
    </row>
    <row r="4881" spans="2:15">
      <c r="B4881" s="13">
        <v>4.1683999999999999E-2</v>
      </c>
      <c r="H4881" s="13">
        <v>0.100962</v>
      </c>
      <c r="I4881">
        <f t="shared" si="170"/>
        <v>1.103800000000001E-2</v>
      </c>
      <c r="O4881">
        <f t="shared" si="171"/>
        <v>8.3301959390862948E-2</v>
      </c>
    </row>
    <row r="4882" spans="2:15">
      <c r="B4882" s="13">
        <v>4.1676999999999999E-2</v>
      </c>
      <c r="H4882" s="13">
        <v>0.100967</v>
      </c>
      <c r="I4882">
        <f t="shared" si="170"/>
        <v>1.1033000000000005E-2</v>
      </c>
      <c r="O4882">
        <f t="shared" si="171"/>
        <v>8.3296959390862943E-2</v>
      </c>
    </row>
    <row r="4883" spans="2:15">
      <c r="B4883" s="13">
        <v>4.1668999999999998E-2</v>
      </c>
      <c r="H4883" s="13">
        <v>0.10097100000000001</v>
      </c>
      <c r="I4883">
        <f t="shared" si="170"/>
        <v>1.1029000000000001E-2</v>
      </c>
      <c r="O4883">
        <f t="shared" si="171"/>
        <v>8.3292959390862939E-2</v>
      </c>
    </row>
    <row r="4884" spans="2:15">
      <c r="B4884" s="13">
        <v>4.1660000000000003E-2</v>
      </c>
      <c r="H4884" s="13">
        <v>0.100975</v>
      </c>
      <c r="I4884">
        <f t="shared" si="170"/>
        <v>1.102500000000001E-2</v>
      </c>
      <c r="O4884">
        <f t="shared" si="171"/>
        <v>8.3288959390862949E-2</v>
      </c>
    </row>
    <row r="4885" spans="2:15">
      <c r="B4885" s="13">
        <v>4.165E-2</v>
      </c>
      <c r="H4885" s="13">
        <v>0.100979</v>
      </c>
      <c r="I4885">
        <f t="shared" si="170"/>
        <v>1.1021000000000006E-2</v>
      </c>
      <c r="O4885">
        <f t="shared" si="171"/>
        <v>8.3284959390862945E-2</v>
      </c>
    </row>
    <row r="4886" spans="2:15">
      <c r="B4886" s="13">
        <v>4.1638000000000001E-2</v>
      </c>
      <c r="H4886" s="13">
        <v>0.100982</v>
      </c>
      <c r="I4886">
        <f t="shared" si="170"/>
        <v>1.1018000000000003E-2</v>
      </c>
      <c r="O4886">
        <f t="shared" si="171"/>
        <v>8.3281959390862942E-2</v>
      </c>
    </row>
    <row r="4887" spans="2:15">
      <c r="B4887" s="13">
        <v>4.1626000000000003E-2</v>
      </c>
      <c r="H4887" s="13">
        <v>0.10098500000000001</v>
      </c>
      <c r="I4887">
        <f t="shared" si="170"/>
        <v>1.1015E-2</v>
      </c>
      <c r="O4887">
        <f t="shared" si="171"/>
        <v>8.3278959390862939E-2</v>
      </c>
    </row>
    <row r="4888" spans="2:15">
      <c r="B4888" s="13">
        <v>4.1612999999999997E-2</v>
      </c>
      <c r="H4888" s="13">
        <v>0.10098799999999999</v>
      </c>
      <c r="I4888">
        <f t="shared" si="170"/>
        <v>1.1012000000000011E-2</v>
      </c>
      <c r="O4888">
        <f t="shared" si="171"/>
        <v>8.327595939086295E-2</v>
      </c>
    </row>
    <row r="4889" spans="2:15">
      <c r="B4889" s="13">
        <v>4.1598000000000003E-2</v>
      </c>
      <c r="H4889" s="13">
        <v>0.10099</v>
      </c>
      <c r="I4889">
        <f t="shared" si="170"/>
        <v>1.1010000000000009E-2</v>
      </c>
      <c r="O4889">
        <f t="shared" si="171"/>
        <v>8.3273959390862948E-2</v>
      </c>
    </row>
    <row r="4890" spans="2:15">
      <c r="B4890" s="13">
        <v>4.1582000000000001E-2</v>
      </c>
      <c r="H4890" s="13">
        <v>0.100992</v>
      </c>
      <c r="I4890">
        <f t="shared" si="170"/>
        <v>1.1008000000000007E-2</v>
      </c>
      <c r="O4890">
        <f t="shared" si="171"/>
        <v>8.3271959390862946E-2</v>
      </c>
    </row>
    <row r="4891" spans="2:15">
      <c r="B4891" s="13">
        <v>4.1564999999999998E-2</v>
      </c>
      <c r="H4891" s="13">
        <v>0.100994</v>
      </c>
      <c r="I4891">
        <f t="shared" si="170"/>
        <v>1.1006000000000005E-2</v>
      </c>
      <c r="O4891">
        <f t="shared" si="171"/>
        <v>8.3269959390862944E-2</v>
      </c>
    </row>
    <row r="4892" spans="2:15">
      <c r="B4892" s="13">
        <v>4.1547000000000001E-2</v>
      </c>
      <c r="H4892" s="13">
        <v>0.100995</v>
      </c>
      <c r="I4892">
        <f t="shared" si="170"/>
        <v>1.1005000000000004E-2</v>
      </c>
      <c r="O4892">
        <f t="shared" si="171"/>
        <v>8.3268959390862943E-2</v>
      </c>
    </row>
    <row r="4893" spans="2:15">
      <c r="B4893" s="13">
        <v>4.1528000000000002E-2</v>
      </c>
      <c r="H4893" s="13">
        <v>0.100996</v>
      </c>
      <c r="I4893">
        <f t="shared" si="170"/>
        <v>1.1004000000000003E-2</v>
      </c>
      <c r="O4893">
        <f t="shared" si="171"/>
        <v>8.3267959390862942E-2</v>
      </c>
    </row>
    <row r="4894" spans="2:15">
      <c r="B4894" s="13">
        <v>4.1508000000000003E-2</v>
      </c>
      <c r="H4894" s="13">
        <v>0.100997</v>
      </c>
      <c r="I4894">
        <f t="shared" si="170"/>
        <v>1.1003000000000002E-2</v>
      </c>
      <c r="O4894">
        <f t="shared" si="171"/>
        <v>8.3266959390862941E-2</v>
      </c>
    </row>
    <row r="4895" spans="2:15">
      <c r="B4895" s="13">
        <v>4.1487000000000003E-2</v>
      </c>
      <c r="H4895" s="13">
        <v>0.100998</v>
      </c>
      <c r="I4895">
        <f t="shared" si="170"/>
        <v>1.1002000000000001E-2</v>
      </c>
      <c r="O4895">
        <f t="shared" si="171"/>
        <v>8.326595939086294E-2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N244"/>
  <sheetViews>
    <sheetView workbookViewId="0">
      <selection activeCell="A48" sqref="A48:C48"/>
    </sheetView>
  </sheetViews>
  <sheetFormatPr defaultRowHeight="14.4"/>
  <sheetData>
    <row r="1" spans="1:1" ht="18">
      <c r="A1" s="71" t="s">
        <v>915</v>
      </c>
    </row>
    <row r="3" spans="1:1">
      <c r="A3" s="2" t="s">
        <v>916</v>
      </c>
    </row>
    <row r="4" spans="1:1">
      <c r="A4" s="2" t="s">
        <v>801</v>
      </c>
    </row>
    <row r="5" spans="1:1">
      <c r="A5" s="2" t="s">
        <v>802</v>
      </c>
    </row>
    <row r="6" spans="1:1">
      <c r="A6" s="2" t="s">
        <v>613</v>
      </c>
    </row>
    <row r="7" spans="1:1">
      <c r="A7" s="2"/>
    </row>
    <row r="8" spans="1:1" ht="15.6">
      <c r="A8" s="4" t="s">
        <v>795</v>
      </c>
    </row>
    <row r="9" spans="1:1" ht="15.6">
      <c r="A9" s="4" t="s">
        <v>796</v>
      </c>
    </row>
    <row r="10" spans="1:1" ht="15.6">
      <c r="A10" s="4"/>
    </row>
    <row r="11" spans="1:1" ht="15.6">
      <c r="A11" s="4" t="s">
        <v>797</v>
      </c>
    </row>
    <row r="12" spans="1:1">
      <c r="A12" s="2"/>
    </row>
    <row r="13" spans="1:1" ht="15.6">
      <c r="A13" s="4" t="s">
        <v>800</v>
      </c>
    </row>
    <row r="14" spans="1:1">
      <c r="A14" s="2"/>
    </row>
    <row r="15" spans="1:1">
      <c r="A15" s="2" t="s">
        <v>917</v>
      </c>
    </row>
    <row r="22" spans="14:14">
      <c r="N22" s="2" t="s">
        <v>617</v>
      </c>
    </row>
    <row r="23" spans="14:14">
      <c r="N23" s="2" t="s">
        <v>616</v>
      </c>
    </row>
    <row r="24" spans="14:14">
      <c r="N24" s="2" t="s">
        <v>614</v>
      </c>
    </row>
    <row r="25" spans="14:14">
      <c r="N25" s="2" t="s">
        <v>615</v>
      </c>
    </row>
    <row r="27" spans="14:14">
      <c r="N27" s="2" t="s">
        <v>626</v>
      </c>
    </row>
    <row r="28" spans="14:14">
      <c r="N28" s="2" t="s">
        <v>628</v>
      </c>
    </row>
    <row r="29" spans="14:14">
      <c r="N29" s="2" t="s">
        <v>627</v>
      </c>
    </row>
    <row r="31" spans="14:14">
      <c r="N31" s="2" t="s">
        <v>620</v>
      </c>
    </row>
    <row r="33" spans="1:14">
      <c r="N33" s="2" t="s">
        <v>619</v>
      </c>
    </row>
    <row r="34" spans="1:14">
      <c r="N34" s="2" t="s">
        <v>618</v>
      </c>
    </row>
    <row r="37" spans="1:14" ht="17.399999999999999" customHeight="1">
      <c r="B37" s="2" t="s">
        <v>579</v>
      </c>
      <c r="H37" s="2" t="s">
        <v>580</v>
      </c>
    </row>
    <row r="38" spans="1:14">
      <c r="B38" s="2" t="s">
        <v>597</v>
      </c>
      <c r="D38" s="2"/>
      <c r="H38" s="2" t="s">
        <v>598</v>
      </c>
    </row>
    <row r="39" spans="1:14">
      <c r="B39" s="2" t="s">
        <v>599</v>
      </c>
      <c r="D39" s="2"/>
      <c r="H39" s="2" t="s">
        <v>596</v>
      </c>
    </row>
    <row r="40" spans="1:14">
      <c r="B40" s="2" t="s">
        <v>601</v>
      </c>
      <c r="D40" s="2"/>
      <c r="H40" s="2" t="s">
        <v>600</v>
      </c>
    </row>
    <row r="41" spans="1:14">
      <c r="B41" s="2" t="s">
        <v>595</v>
      </c>
      <c r="H41" s="2" t="s">
        <v>602</v>
      </c>
    </row>
    <row r="42" spans="1:14">
      <c r="B42" s="2" t="s">
        <v>624</v>
      </c>
      <c r="H42" s="2" t="s">
        <v>581</v>
      </c>
    </row>
    <row r="43" spans="1:14">
      <c r="B43" s="2"/>
      <c r="H43" s="2" t="s">
        <v>625</v>
      </c>
    </row>
    <row r="44" spans="1:14">
      <c r="B44" s="2"/>
      <c r="I44" s="2"/>
    </row>
    <row r="45" spans="1:14">
      <c r="A45" s="2" t="s">
        <v>603</v>
      </c>
      <c r="B45" s="2"/>
      <c r="I45" s="2"/>
    </row>
    <row r="46" spans="1:14">
      <c r="A46" s="2" t="s">
        <v>995</v>
      </c>
      <c r="B46" s="2"/>
      <c r="I46" s="2"/>
    </row>
    <row r="47" spans="1:14">
      <c r="B47" s="2"/>
      <c r="I47" s="2"/>
    </row>
    <row r="48" spans="1:14">
      <c r="A48" s="2" t="s">
        <v>582</v>
      </c>
      <c r="B48" s="2"/>
      <c r="I48" s="2"/>
    </row>
    <row r="49" spans="1:9">
      <c r="A49" s="2" t="s">
        <v>590</v>
      </c>
      <c r="B49" s="2"/>
      <c r="I49" s="2"/>
    </row>
    <row r="50" spans="1:9">
      <c r="A50" s="2" t="s">
        <v>996</v>
      </c>
      <c r="B50" s="2"/>
      <c r="I50" s="2"/>
    </row>
    <row r="51" spans="1:9">
      <c r="A51" s="2" t="s">
        <v>585</v>
      </c>
      <c r="B51" s="2"/>
      <c r="I51" s="2"/>
    </row>
    <row r="52" spans="1:9">
      <c r="A52" s="2"/>
      <c r="B52" s="2"/>
      <c r="I52" s="2"/>
    </row>
    <row r="53" spans="1:9">
      <c r="A53" s="2" t="s">
        <v>591</v>
      </c>
      <c r="B53" s="2"/>
      <c r="I53" s="2"/>
    </row>
    <row r="54" spans="1:9">
      <c r="A54" s="2" t="s">
        <v>593</v>
      </c>
      <c r="B54" s="2"/>
      <c r="I54" s="2"/>
    </row>
    <row r="55" spans="1:9">
      <c r="A55" s="2" t="s">
        <v>592</v>
      </c>
      <c r="B55" s="2"/>
      <c r="I55" s="2"/>
    </row>
    <row r="56" spans="1:9">
      <c r="A56" s="2" t="s">
        <v>918</v>
      </c>
      <c r="B56" s="2"/>
      <c r="I56" s="2"/>
    </row>
    <row r="57" spans="1:9">
      <c r="A57" s="2"/>
      <c r="B57" s="2"/>
      <c r="I57" s="2"/>
    </row>
    <row r="58" spans="1:9">
      <c r="A58" s="2" t="s">
        <v>583</v>
      </c>
      <c r="B58" s="2"/>
      <c r="I58" s="2"/>
    </row>
    <row r="59" spans="1:9">
      <c r="A59" s="2" t="s">
        <v>584</v>
      </c>
      <c r="B59" s="2"/>
      <c r="I59" s="2"/>
    </row>
    <row r="60" spans="1:9">
      <c r="A60" s="2"/>
      <c r="B60" s="2"/>
      <c r="I60" s="2"/>
    </row>
    <row r="61" spans="1:9">
      <c r="A61" s="2" t="s">
        <v>594</v>
      </c>
      <c r="B61" s="2"/>
      <c r="I61" s="2"/>
    </row>
    <row r="62" spans="1:9">
      <c r="A62" s="2" t="s">
        <v>586</v>
      </c>
      <c r="B62" s="2"/>
      <c r="I62" s="2"/>
    </row>
    <row r="63" spans="1:9">
      <c r="A63" s="2" t="s">
        <v>587</v>
      </c>
      <c r="B63" s="2"/>
      <c r="I63" s="2"/>
    </row>
    <row r="64" spans="1:9">
      <c r="A64" s="2" t="s">
        <v>919</v>
      </c>
      <c r="B64" s="2"/>
      <c r="I64" s="2"/>
    </row>
    <row r="66" spans="1:14">
      <c r="A66" s="2" t="s">
        <v>997</v>
      </c>
    </row>
    <row r="67" spans="1:14">
      <c r="A67" s="2" t="s">
        <v>998</v>
      </c>
      <c r="B67" s="2"/>
      <c r="I67" s="2"/>
    </row>
    <row r="68" spans="1:14">
      <c r="B68" s="2"/>
      <c r="I68" s="2"/>
    </row>
    <row r="69" spans="1:14">
      <c r="A69" s="2" t="s">
        <v>588</v>
      </c>
      <c r="B69" s="2"/>
      <c r="I69" s="2"/>
    </row>
    <row r="70" spans="1:14">
      <c r="A70" s="2" t="s">
        <v>589</v>
      </c>
      <c r="B70" s="2"/>
      <c r="I70" s="2"/>
    </row>
    <row r="71" spans="1:14" ht="15.6">
      <c r="A71" s="4" t="s">
        <v>635</v>
      </c>
      <c r="B71" s="2"/>
      <c r="I71" s="2"/>
    </row>
    <row r="72" spans="1:14">
      <c r="B72" s="2"/>
      <c r="I72" s="2"/>
    </row>
    <row r="73" spans="1:14">
      <c r="A73" s="2" t="s">
        <v>634</v>
      </c>
    </row>
    <row r="77" spans="1:14">
      <c r="N77" s="2" t="s">
        <v>617</v>
      </c>
    </row>
    <row r="78" spans="1:14">
      <c r="N78" s="2" t="s">
        <v>616</v>
      </c>
    </row>
    <row r="79" spans="1:14">
      <c r="N79" s="2" t="s">
        <v>614</v>
      </c>
    </row>
    <row r="80" spans="1:14">
      <c r="N80" s="2" t="s">
        <v>615</v>
      </c>
    </row>
    <row r="82" spans="1:14">
      <c r="N82" s="2" t="s">
        <v>626</v>
      </c>
    </row>
    <row r="83" spans="1:14">
      <c r="N83" s="2" t="s">
        <v>628</v>
      </c>
    </row>
    <row r="84" spans="1:14">
      <c r="N84" s="2" t="s">
        <v>627</v>
      </c>
    </row>
    <row r="86" spans="1:14">
      <c r="N86" s="2" t="s">
        <v>629</v>
      </c>
    </row>
    <row r="87" spans="1:14">
      <c r="N87" s="2" t="s">
        <v>630</v>
      </c>
    </row>
    <row r="89" spans="1:14">
      <c r="N89" s="2" t="s">
        <v>620</v>
      </c>
    </row>
    <row r="91" spans="1:14">
      <c r="N91" s="2" t="s">
        <v>619</v>
      </c>
    </row>
    <row r="92" spans="1:14">
      <c r="N92" s="2" t="s">
        <v>618</v>
      </c>
    </row>
    <row r="95" spans="1:14" ht="17.399999999999999" customHeight="1">
      <c r="B95" s="2"/>
      <c r="H95" s="2"/>
    </row>
    <row r="96" spans="1:14">
      <c r="A96" s="2" t="s">
        <v>632</v>
      </c>
      <c r="B96" s="2"/>
      <c r="D96" s="2"/>
      <c r="H96" s="2"/>
    </row>
    <row r="97" spans="1:14">
      <c r="A97" s="2" t="s">
        <v>633</v>
      </c>
      <c r="B97" s="2"/>
      <c r="D97" s="2"/>
      <c r="H97" s="2"/>
    </row>
    <row r="98" spans="1:14">
      <c r="B98" s="2"/>
      <c r="D98" s="2"/>
      <c r="H98" s="2"/>
    </row>
    <row r="99" spans="1:14">
      <c r="A99" s="2" t="s">
        <v>920</v>
      </c>
    </row>
    <row r="103" spans="1:14">
      <c r="N103" s="2" t="s">
        <v>617</v>
      </c>
    </row>
    <row r="104" spans="1:14">
      <c r="N104" s="2" t="s">
        <v>616</v>
      </c>
    </row>
    <row r="105" spans="1:14">
      <c r="N105" s="2" t="s">
        <v>614</v>
      </c>
    </row>
    <row r="106" spans="1:14">
      <c r="N106" s="2" t="s">
        <v>615</v>
      </c>
    </row>
    <row r="108" spans="1:14">
      <c r="N108" s="2" t="s">
        <v>626</v>
      </c>
    </row>
    <row r="109" spans="1:14">
      <c r="N109" s="2" t="s">
        <v>628</v>
      </c>
    </row>
    <row r="110" spans="1:14">
      <c r="N110" s="2" t="s">
        <v>627</v>
      </c>
    </row>
    <row r="112" spans="1:14">
      <c r="N112" s="2" t="s">
        <v>629</v>
      </c>
    </row>
    <row r="113" spans="1:14">
      <c r="N113" s="2" t="s">
        <v>630</v>
      </c>
    </row>
    <row r="115" spans="1:14">
      <c r="N115" s="2" t="s">
        <v>620</v>
      </c>
    </row>
    <row r="117" spans="1:14">
      <c r="N117" s="2" t="s">
        <v>619</v>
      </c>
    </row>
    <row r="118" spans="1:14">
      <c r="N118" s="2" t="s">
        <v>618</v>
      </c>
    </row>
    <row r="121" spans="1:14">
      <c r="B121" s="2"/>
      <c r="D121" s="2"/>
      <c r="H121" s="2"/>
    </row>
    <row r="122" spans="1:14">
      <c r="B122" s="2"/>
      <c r="H122" s="2"/>
    </row>
    <row r="123" spans="1:14">
      <c r="A123" s="3" t="s">
        <v>621</v>
      </c>
      <c r="B123" s="2"/>
      <c r="I123" s="2"/>
    </row>
    <row r="124" spans="1:14">
      <c r="B124" s="2"/>
      <c r="I124" s="2"/>
    </row>
    <row r="125" spans="1:14">
      <c r="A125" s="2" t="s">
        <v>622</v>
      </c>
      <c r="B125" s="2"/>
      <c r="I125" s="2"/>
    </row>
    <row r="126" spans="1:14">
      <c r="A126" s="2" t="s">
        <v>623</v>
      </c>
      <c r="B126" s="2"/>
      <c r="I126" s="2"/>
    </row>
    <row r="127" spans="1:14">
      <c r="B127" s="2"/>
      <c r="I127" s="2"/>
    </row>
    <row r="128" spans="1:14">
      <c r="B128" s="2"/>
      <c r="I128" s="2"/>
    </row>
    <row r="129" spans="1:9" ht="18">
      <c r="A129" s="71" t="s">
        <v>607</v>
      </c>
      <c r="B129" s="2"/>
      <c r="I129" s="2"/>
    </row>
    <row r="130" spans="1:9">
      <c r="A130" s="2"/>
      <c r="B130" s="2"/>
      <c r="I130" s="2"/>
    </row>
    <row r="131" spans="1:9" ht="18">
      <c r="A131" s="9" t="s">
        <v>608</v>
      </c>
      <c r="B131" s="2"/>
      <c r="I131" s="2"/>
    </row>
    <row r="132" spans="1:9" ht="18">
      <c r="A132" s="9"/>
      <c r="B132" s="2"/>
      <c r="I132" s="2"/>
    </row>
    <row r="133" spans="1:9" ht="18">
      <c r="A133" s="9" t="s">
        <v>921</v>
      </c>
      <c r="B133" s="2"/>
      <c r="I133" s="2"/>
    </row>
    <row r="134" spans="1:9">
      <c r="B134" s="2"/>
      <c r="I134" s="2"/>
    </row>
    <row r="135" spans="1:9" ht="18">
      <c r="A135" s="9" t="s">
        <v>609</v>
      </c>
      <c r="B135" s="2"/>
      <c r="I135" s="2"/>
    </row>
    <row r="136" spans="1:9">
      <c r="A136" s="2"/>
      <c r="B136" s="2"/>
      <c r="I136" s="2"/>
    </row>
    <row r="137" spans="1:9" ht="18">
      <c r="A137" s="9" t="s">
        <v>610</v>
      </c>
      <c r="B137" s="2"/>
      <c r="I137" s="2"/>
    </row>
    <row r="138" spans="1:9">
      <c r="B138" s="2"/>
      <c r="I138" s="2"/>
    </row>
    <row r="139" spans="1:9" ht="18">
      <c r="A139" s="9" t="s">
        <v>611</v>
      </c>
      <c r="B139" s="2"/>
      <c r="I139" s="2"/>
    </row>
    <row r="140" spans="1:9">
      <c r="A140" s="2"/>
      <c r="B140" s="2"/>
      <c r="I140" s="2"/>
    </row>
    <row r="141" spans="1:9" ht="18">
      <c r="A141" s="9" t="s">
        <v>612</v>
      </c>
      <c r="B141" s="2"/>
      <c r="I141" s="2"/>
    </row>
    <row r="142" spans="1:9">
      <c r="A142" s="2"/>
      <c r="B142" s="2"/>
      <c r="I142" s="2"/>
    </row>
    <row r="143" spans="1:9">
      <c r="A143" s="2"/>
      <c r="B143" s="2"/>
      <c r="I143" s="2"/>
    </row>
    <row r="144" spans="1:9">
      <c r="B144" s="2"/>
      <c r="I144" s="2"/>
    </row>
    <row r="145" spans="1:9">
      <c r="B145" s="2"/>
      <c r="I145" s="2"/>
    </row>
    <row r="146" spans="1:9">
      <c r="A146" s="2"/>
      <c r="B146" s="2"/>
      <c r="I146" s="2"/>
    </row>
    <row r="147" spans="1:9">
      <c r="A147" s="2"/>
      <c r="B147" s="2"/>
      <c r="I147" s="2"/>
    </row>
    <row r="148" spans="1:9">
      <c r="A148" s="2"/>
      <c r="B148" s="2"/>
      <c r="I148" s="2"/>
    </row>
    <row r="149" spans="1:9">
      <c r="A149" s="2"/>
      <c r="B149" s="2"/>
      <c r="I149" s="2"/>
    </row>
    <row r="150" spans="1:9">
      <c r="A150" s="2"/>
      <c r="B150" s="2"/>
      <c r="I150" s="2"/>
    </row>
    <row r="151" spans="1:9">
      <c r="B151" s="2"/>
      <c r="I151" s="2"/>
    </row>
    <row r="152" spans="1:9">
      <c r="B152" s="2"/>
      <c r="I152" s="2"/>
    </row>
    <row r="153" spans="1:9">
      <c r="B153" s="2"/>
      <c r="I153" s="2"/>
    </row>
    <row r="154" spans="1:9">
      <c r="B154" s="2"/>
      <c r="I154" s="2"/>
    </row>
    <row r="155" spans="1:9">
      <c r="B155" s="2"/>
      <c r="I155" s="2"/>
    </row>
    <row r="156" spans="1:9">
      <c r="B156" s="2"/>
      <c r="I156" s="2"/>
    </row>
    <row r="157" spans="1:9">
      <c r="B157" s="2"/>
      <c r="I157" s="2"/>
    </row>
    <row r="158" spans="1:9">
      <c r="B158" s="2"/>
      <c r="I158" s="2"/>
    </row>
    <row r="159" spans="1:9">
      <c r="B159" s="2"/>
      <c r="I159" s="2"/>
    </row>
    <row r="160" spans="1:9">
      <c r="B160" s="2"/>
      <c r="I160" s="2"/>
    </row>
    <row r="161" spans="2:9">
      <c r="B161" s="2"/>
      <c r="I161" s="2"/>
    </row>
    <row r="162" spans="2:9">
      <c r="B162" s="2"/>
      <c r="I162" s="2"/>
    </row>
    <row r="163" spans="2:9">
      <c r="B163" s="2"/>
      <c r="I163" s="2"/>
    </row>
    <row r="164" spans="2:9">
      <c r="B164" s="2"/>
      <c r="I164" s="2"/>
    </row>
    <row r="165" spans="2:9">
      <c r="B165" s="2"/>
      <c r="I165" s="2"/>
    </row>
    <row r="166" spans="2:9">
      <c r="B166" s="2"/>
      <c r="I166" s="2"/>
    </row>
    <row r="167" spans="2:9">
      <c r="B167" s="2"/>
      <c r="I167" s="2"/>
    </row>
    <row r="168" spans="2:9">
      <c r="B168" s="2"/>
      <c r="I168" s="2"/>
    </row>
    <row r="169" spans="2:9">
      <c r="B169" s="2"/>
      <c r="I169" s="2"/>
    </row>
    <row r="170" spans="2:9">
      <c r="B170" s="2"/>
      <c r="I170" s="2"/>
    </row>
    <row r="171" spans="2:9">
      <c r="B171" s="2"/>
      <c r="I171" s="2"/>
    </row>
    <row r="172" spans="2:9">
      <c r="B172" s="2"/>
      <c r="I172" s="2"/>
    </row>
    <row r="173" spans="2:9">
      <c r="B173" s="2"/>
      <c r="I173" s="2"/>
    </row>
    <row r="198" spans="1:6">
      <c r="B198" t="s">
        <v>560</v>
      </c>
      <c r="C198" t="s">
        <v>559</v>
      </c>
      <c r="D198" t="s">
        <v>558</v>
      </c>
      <c r="E198" t="s">
        <v>564</v>
      </c>
      <c r="F198" t="s">
        <v>565</v>
      </c>
    </row>
    <row r="199" spans="1:6">
      <c r="A199">
        <f>B199/$B$199</f>
        <v>1</v>
      </c>
      <c r="B199">
        <v>0.83</v>
      </c>
      <c r="C199">
        <v>0.34</v>
      </c>
      <c r="D199">
        <v>0.26</v>
      </c>
      <c r="E199">
        <v>6</v>
      </c>
      <c r="F199">
        <v>5</v>
      </c>
    </row>
    <row r="200" spans="1:6">
      <c r="A200">
        <f t="shared" ref="A200:A204" si="0">B200/$B$199</f>
        <v>1.1084337349397591</v>
      </c>
      <c r="B200">
        <v>0.92</v>
      </c>
      <c r="C200">
        <v>0.46</v>
      </c>
      <c r="D200">
        <v>0.28000000000000003</v>
      </c>
      <c r="E200">
        <v>5</v>
      </c>
      <c r="F200">
        <v>4</v>
      </c>
    </row>
    <row r="201" spans="1:6">
      <c r="A201">
        <f t="shared" si="0"/>
        <v>1.4096385542168675</v>
      </c>
      <c r="B201">
        <v>1.17</v>
      </c>
      <c r="C201">
        <v>0.68</v>
      </c>
      <c r="D201">
        <v>0.34</v>
      </c>
      <c r="E201">
        <v>4</v>
      </c>
      <c r="F201">
        <v>3</v>
      </c>
    </row>
    <row r="202" spans="1:6">
      <c r="A202">
        <f t="shared" si="0"/>
        <v>2.1204819277108435</v>
      </c>
      <c r="B202">
        <v>1.76</v>
      </c>
      <c r="C202">
        <v>1.1100000000000001</v>
      </c>
      <c r="D202">
        <v>0.54</v>
      </c>
      <c r="E202">
        <v>3</v>
      </c>
      <c r="F202">
        <v>2</v>
      </c>
    </row>
    <row r="203" spans="1:6">
      <c r="A203">
        <f t="shared" si="0"/>
        <v>4.3253012048192767</v>
      </c>
      <c r="B203">
        <v>3.59</v>
      </c>
      <c r="C203">
        <v>2.2999999999999998</v>
      </c>
      <c r="D203">
        <v>1.23</v>
      </c>
      <c r="E203">
        <v>2</v>
      </c>
      <c r="F203">
        <v>1</v>
      </c>
    </row>
    <row r="204" spans="1:6">
      <c r="A204">
        <f t="shared" si="0"/>
        <v>11.867469879518072</v>
      </c>
      <c r="B204">
        <v>9.85</v>
      </c>
      <c r="C204">
        <v>5.31</v>
      </c>
      <c r="D204">
        <v>3.8</v>
      </c>
      <c r="E204">
        <v>1</v>
      </c>
      <c r="F204">
        <v>0</v>
      </c>
    </row>
    <row r="209" spans="2:8">
      <c r="B209">
        <v>1</v>
      </c>
      <c r="C209">
        <f t="shared" ref="C209:C215" si="1">1/B209</f>
        <v>1</v>
      </c>
      <c r="D209">
        <v>1</v>
      </c>
    </row>
    <row r="210" spans="2:8">
      <c r="B210">
        <v>2</v>
      </c>
      <c r="C210">
        <f t="shared" si="1"/>
        <v>0.5</v>
      </c>
      <c r="D210">
        <v>2</v>
      </c>
    </row>
    <row r="211" spans="2:8">
      <c r="B211">
        <v>3</v>
      </c>
      <c r="C211">
        <f t="shared" si="1"/>
        <v>0.33333333333333331</v>
      </c>
      <c r="D211">
        <v>3</v>
      </c>
    </row>
    <row r="212" spans="2:8">
      <c r="B212">
        <v>4</v>
      </c>
      <c r="C212">
        <f t="shared" si="1"/>
        <v>0.25</v>
      </c>
      <c r="D212">
        <v>4</v>
      </c>
    </row>
    <row r="213" spans="2:8">
      <c r="B213">
        <v>5</v>
      </c>
      <c r="C213">
        <f t="shared" si="1"/>
        <v>0.2</v>
      </c>
      <c r="D213">
        <v>5</v>
      </c>
    </row>
    <row r="214" spans="2:8">
      <c r="B214">
        <v>6</v>
      </c>
      <c r="C214">
        <f t="shared" si="1"/>
        <v>0.16666666666666666</v>
      </c>
      <c r="D214">
        <v>6</v>
      </c>
    </row>
    <row r="215" spans="2:8">
      <c r="B215">
        <v>7</v>
      </c>
      <c r="C215">
        <f t="shared" si="1"/>
        <v>0.14285714285714285</v>
      </c>
      <c r="D215">
        <v>7</v>
      </c>
    </row>
    <row r="217" spans="2:8">
      <c r="C217">
        <v>0</v>
      </c>
      <c r="E217">
        <v>1</v>
      </c>
    </row>
    <row r="218" spans="2:8">
      <c r="C218">
        <v>1</v>
      </c>
      <c r="E218">
        <f>E217</f>
        <v>1</v>
      </c>
    </row>
    <row r="220" spans="2:8">
      <c r="C220">
        <f>C218</f>
        <v>1</v>
      </c>
      <c r="F220">
        <v>0</v>
      </c>
    </row>
    <row r="221" spans="2:8">
      <c r="C221">
        <f>C218</f>
        <v>1</v>
      </c>
      <c r="F221">
        <f>E218</f>
        <v>1</v>
      </c>
    </row>
    <row r="223" spans="2:8">
      <c r="C223">
        <v>0.5</v>
      </c>
      <c r="H223">
        <v>0</v>
      </c>
    </row>
    <row r="224" spans="2:8">
      <c r="C224">
        <f>C210</f>
        <v>0.5</v>
      </c>
      <c r="H224">
        <v>2</v>
      </c>
    </row>
    <row r="226" spans="3:10">
      <c r="C226">
        <f>C224/2</f>
        <v>0.25</v>
      </c>
      <c r="H226">
        <v>0</v>
      </c>
    </row>
    <row r="227" spans="3:10">
      <c r="C227">
        <f>C226</f>
        <v>0.25</v>
      </c>
      <c r="H227">
        <f>H224</f>
        <v>2</v>
      </c>
    </row>
    <row r="229" spans="3:10">
      <c r="C229">
        <v>0</v>
      </c>
      <c r="G229">
        <v>2</v>
      </c>
    </row>
    <row r="230" spans="3:10">
      <c r="C230">
        <v>0.5</v>
      </c>
      <c r="G230">
        <v>2</v>
      </c>
    </row>
    <row r="234" spans="3:10">
      <c r="C234">
        <f>C235</f>
        <v>0.1111111111111111</v>
      </c>
      <c r="J234">
        <v>0</v>
      </c>
    </row>
    <row r="235" spans="3:10">
      <c r="C235">
        <f>C211/3</f>
        <v>0.1111111111111111</v>
      </c>
      <c r="J235">
        <v>3</v>
      </c>
    </row>
    <row r="237" spans="3:10">
      <c r="C237">
        <f>2*C235</f>
        <v>0.22222222222222221</v>
      </c>
      <c r="J237">
        <v>0</v>
      </c>
    </row>
    <row r="238" spans="3:10">
      <c r="C238">
        <f>C237</f>
        <v>0.22222222222222221</v>
      </c>
      <c r="J238">
        <v>3</v>
      </c>
    </row>
    <row r="240" spans="3:10">
      <c r="C240">
        <f>3*C235</f>
        <v>0.33333333333333331</v>
      </c>
      <c r="J240">
        <v>0</v>
      </c>
    </row>
    <row r="241" spans="3:10">
      <c r="C241">
        <f>C240</f>
        <v>0.33333333333333331</v>
      </c>
      <c r="J241">
        <v>3</v>
      </c>
    </row>
    <row r="243" spans="3:10">
      <c r="C243">
        <v>0</v>
      </c>
      <c r="I243">
        <v>3</v>
      </c>
    </row>
    <row r="244" spans="3:10">
      <c r="C244">
        <f>C241</f>
        <v>0.33333333333333331</v>
      </c>
      <c r="I244">
        <v>3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R201"/>
  <sheetViews>
    <sheetView workbookViewId="0">
      <selection activeCell="A80" sqref="A80"/>
    </sheetView>
  </sheetViews>
  <sheetFormatPr defaultRowHeight="14.4"/>
  <cols>
    <col min="7" max="7" width="12" bestFit="1" customWidth="1"/>
  </cols>
  <sheetData>
    <row r="1" spans="1:5">
      <c r="A1" s="3" t="s">
        <v>360</v>
      </c>
      <c r="E1" s="2" t="s">
        <v>379</v>
      </c>
    </row>
    <row r="3" spans="1:5">
      <c r="A3" s="3" t="s">
        <v>195</v>
      </c>
    </row>
    <row r="4" spans="1:5">
      <c r="A4" s="2"/>
    </row>
    <row r="5" spans="1:5" ht="15.6">
      <c r="A5" s="4" t="s">
        <v>642</v>
      </c>
    </row>
    <row r="6" spans="1:5">
      <c r="A6" s="2" t="s">
        <v>643</v>
      </c>
    </row>
    <row r="7" spans="1:5">
      <c r="A7" s="2" t="s">
        <v>252</v>
      </c>
    </row>
    <row r="8" spans="1:5">
      <c r="A8" s="2" t="s">
        <v>922</v>
      </c>
    </row>
    <row r="9" spans="1:5">
      <c r="A9" s="2" t="s">
        <v>923</v>
      </c>
    </row>
    <row r="10" spans="1:5">
      <c r="A10" s="2" t="s">
        <v>644</v>
      </c>
    </row>
    <row r="11" spans="1:5">
      <c r="A11" s="2"/>
    </row>
    <row r="12" spans="1:5">
      <c r="A12" s="2"/>
    </row>
    <row r="13" spans="1:5">
      <c r="A13" s="3" t="s">
        <v>378</v>
      </c>
      <c r="C13" s="2" t="s">
        <v>369</v>
      </c>
    </row>
    <row r="14" spans="1:5">
      <c r="A14" s="2"/>
    </row>
    <row r="15" spans="1:5">
      <c r="A15" s="2" t="s">
        <v>924</v>
      </c>
    </row>
    <row r="16" spans="1:5">
      <c r="A16" s="2" t="s">
        <v>253</v>
      </c>
    </row>
    <row r="17" spans="1:1">
      <c r="A17" s="2" t="s">
        <v>255</v>
      </c>
    </row>
    <row r="18" spans="1:1">
      <c r="A18" s="2" t="s">
        <v>254</v>
      </c>
    </row>
    <row r="19" spans="1:1">
      <c r="A19" s="2"/>
    </row>
    <row r="20" spans="1:1">
      <c r="A20" s="2" t="s">
        <v>370</v>
      </c>
    </row>
    <row r="21" spans="1:1">
      <c r="A21" s="2" t="s">
        <v>371</v>
      </c>
    </row>
    <row r="22" spans="1:1">
      <c r="A22" s="2"/>
    </row>
    <row r="23" spans="1:1">
      <c r="A23" s="2" t="s">
        <v>376</v>
      </c>
    </row>
    <row r="24" spans="1:1">
      <c r="A24" s="2" t="s">
        <v>999</v>
      </c>
    </row>
    <row r="25" spans="1:1">
      <c r="A25" s="2" t="s">
        <v>372</v>
      </c>
    </row>
    <row r="26" spans="1:1">
      <c r="A26" s="2"/>
    </row>
    <row r="27" spans="1:1">
      <c r="A27" s="2" t="s">
        <v>387</v>
      </c>
    </row>
    <row r="44" spans="1:1">
      <c r="A44" s="2" t="s">
        <v>388</v>
      </c>
    </row>
    <row r="45" spans="1:1">
      <c r="A45" s="2"/>
    </row>
    <row r="46" spans="1:1" ht="15.6">
      <c r="A46" s="4" t="s">
        <v>925</v>
      </c>
    </row>
    <row r="47" spans="1:1" ht="15.6">
      <c r="A47" s="4" t="s">
        <v>374</v>
      </c>
    </row>
    <row r="48" spans="1:1" ht="15.6">
      <c r="A48" s="4" t="s">
        <v>396</v>
      </c>
    </row>
    <row r="49" spans="1:1">
      <c r="A49" s="2"/>
    </row>
    <row r="50" spans="1:1">
      <c r="A50" s="2" t="s">
        <v>375</v>
      </c>
    </row>
    <row r="51" spans="1:1">
      <c r="A51" s="2" t="s">
        <v>397</v>
      </c>
    </row>
    <row r="52" spans="1:1">
      <c r="A52" s="2"/>
    </row>
    <row r="53" spans="1:1">
      <c r="A53" s="2" t="s">
        <v>926</v>
      </c>
    </row>
    <row r="54" spans="1:1">
      <c r="A54" s="2" t="s">
        <v>927</v>
      </c>
    </row>
    <row r="55" spans="1:1">
      <c r="A55" s="2" t="s">
        <v>390</v>
      </c>
    </row>
    <row r="56" spans="1:1">
      <c r="A56" s="2"/>
    </row>
    <row r="57" spans="1:1">
      <c r="A57" s="2" t="s">
        <v>1000</v>
      </c>
    </row>
    <row r="58" spans="1:1">
      <c r="A58" s="2"/>
    </row>
    <row r="59" spans="1:1">
      <c r="A59" s="2" t="s">
        <v>441</v>
      </c>
    </row>
    <row r="60" spans="1:1">
      <c r="A60" s="2"/>
    </row>
    <row r="61" spans="1:1">
      <c r="A61" s="2" t="s">
        <v>442</v>
      </c>
    </row>
    <row r="62" spans="1:1">
      <c r="A62" s="2" t="s">
        <v>928</v>
      </c>
    </row>
    <row r="63" spans="1:1">
      <c r="A63" s="2" t="s">
        <v>389</v>
      </c>
    </row>
    <row r="64" spans="1:1">
      <c r="A64" s="2" t="s">
        <v>443</v>
      </c>
    </row>
    <row r="65" spans="1:1">
      <c r="A65" s="2"/>
    </row>
    <row r="66" spans="1:1" ht="15.6">
      <c r="A66" s="4" t="s">
        <v>392</v>
      </c>
    </row>
    <row r="67" spans="1:1">
      <c r="A67" s="2"/>
    </row>
    <row r="68" spans="1:1" ht="15.6">
      <c r="A68" s="4" t="s">
        <v>929</v>
      </c>
    </row>
    <row r="69" spans="1:1">
      <c r="A69" s="2"/>
    </row>
    <row r="71" spans="1:1">
      <c r="A71" s="2" t="s">
        <v>444</v>
      </c>
    </row>
    <row r="72" spans="1:1">
      <c r="A72" s="2" t="s">
        <v>377</v>
      </c>
    </row>
    <row r="73" spans="1:1">
      <c r="A73" s="2" t="s">
        <v>930</v>
      </c>
    </row>
    <row r="74" spans="1:1">
      <c r="A74" s="2"/>
    </row>
    <row r="75" spans="1:1">
      <c r="A75" s="2" t="s">
        <v>398</v>
      </c>
    </row>
    <row r="76" spans="1:1">
      <c r="A76" s="2" t="s">
        <v>399</v>
      </c>
    </row>
    <row r="77" spans="1:1">
      <c r="A77" s="2"/>
    </row>
    <row r="78" spans="1:1">
      <c r="A78" s="2" t="s">
        <v>393</v>
      </c>
    </row>
    <row r="79" spans="1:1">
      <c r="A79" s="2" t="s">
        <v>1001</v>
      </c>
    </row>
    <row r="81" spans="1:1">
      <c r="A81" s="2" t="s">
        <v>400</v>
      </c>
    </row>
    <row r="114" spans="2:18">
      <c r="I114" t="s">
        <v>373</v>
      </c>
    </row>
    <row r="115" spans="2:18">
      <c r="L115" t="s">
        <v>361</v>
      </c>
      <c r="M115">
        <v>0</v>
      </c>
    </row>
    <row r="116" spans="2:18">
      <c r="L116" t="s">
        <v>362</v>
      </c>
      <c r="M116">
        <v>1.7999999999999999E-2</v>
      </c>
      <c r="P116" t="s">
        <v>365</v>
      </c>
    </row>
    <row r="117" spans="2:18">
      <c r="C117" t="s">
        <v>363</v>
      </c>
      <c r="D117" t="s">
        <v>364</v>
      </c>
      <c r="E117" t="s">
        <v>365</v>
      </c>
      <c r="F117" t="s">
        <v>383</v>
      </c>
      <c r="G117" t="s">
        <v>384</v>
      </c>
      <c r="J117">
        <v>1</v>
      </c>
      <c r="K117">
        <v>2</v>
      </c>
      <c r="L117" t="s">
        <v>366</v>
      </c>
      <c r="M117" t="s">
        <v>367</v>
      </c>
      <c r="N117" t="s">
        <v>368</v>
      </c>
      <c r="Q117" t="s">
        <v>383</v>
      </c>
      <c r="R117" t="s">
        <v>384</v>
      </c>
    </row>
    <row r="118" spans="2:18">
      <c r="B118">
        <v>0</v>
      </c>
      <c r="C118">
        <v>0</v>
      </c>
      <c r="D118">
        <f>ABS(C118)</f>
        <v>0</v>
      </c>
      <c r="E118">
        <f>180*ATAN(D118)/PI()</f>
        <v>0</v>
      </c>
      <c r="F118">
        <v>0</v>
      </c>
      <c r="G118">
        <v>0</v>
      </c>
      <c r="I118">
        <v>0</v>
      </c>
      <c r="J118">
        <v>0</v>
      </c>
      <c r="K118">
        <f t="shared" ref="K118:K130" si="0">ABS(J118)</f>
        <v>0</v>
      </c>
      <c r="L118">
        <f t="shared" ref="L118:L130" si="1">180*ATAN(K118)/PI()</f>
        <v>0</v>
      </c>
      <c r="M118">
        <f t="shared" ref="M118:M130" si="2">NORMDIST(I118,$M$115,$M$116,0)</f>
        <v>22.163460022301816</v>
      </c>
      <c r="N118">
        <f t="shared" ref="N118:N130" si="3">M118*K118</f>
        <v>0</v>
      </c>
      <c r="P118">
        <v>0</v>
      </c>
      <c r="Q118">
        <v>0</v>
      </c>
      <c r="R118">
        <v>0</v>
      </c>
    </row>
    <row r="119" spans="2:18">
      <c r="B119">
        <v>1E-3</v>
      </c>
      <c r="C119">
        <v>5.0575000000000001E-4</v>
      </c>
      <c r="D119">
        <f t="shared" ref="D119:D128" si="4">ABS(C119)</f>
        <v>5.0575000000000001E-4</v>
      </c>
      <c r="E119">
        <f t="shared" ref="E119:E130" si="5">180*ATAN(D119)/PI()</f>
        <v>2.8977338018104131E-2</v>
      </c>
      <c r="F119">
        <f>(B119-B118)+(E119+E118)/2</f>
        <v>1.5488669009052065E-2</v>
      </c>
      <c r="G119">
        <f>F119/$F$131</f>
        <v>7.5117366142154308E-5</v>
      </c>
      <c r="I119">
        <v>1E-3</v>
      </c>
      <c r="J119">
        <v>5.0575000000000001E-4</v>
      </c>
      <c r="K119">
        <f t="shared" si="0"/>
        <v>5.0575000000000001E-4</v>
      </c>
      <c r="L119">
        <f t="shared" si="1"/>
        <v>2.8977338018104131E-2</v>
      </c>
      <c r="M119">
        <f t="shared" si="2"/>
        <v>22.1292835294303</v>
      </c>
      <c r="N119">
        <f t="shared" si="3"/>
        <v>1.1191885145009375E-2</v>
      </c>
      <c r="P119">
        <v>2.8977338018104131E-2</v>
      </c>
      <c r="Q119">
        <v>1.5488669009052065E-2</v>
      </c>
      <c r="R119">
        <v>7.5117366142154308E-5</v>
      </c>
    </row>
    <row r="120" spans="2:18">
      <c r="B120">
        <v>5.0000000000000001E-3</v>
      </c>
      <c r="C120">
        <v>2.4650399999999999E-3</v>
      </c>
      <c r="D120">
        <f t="shared" si="4"/>
        <v>2.4650399999999999E-3</v>
      </c>
      <c r="E120">
        <f t="shared" si="5"/>
        <v>0.14123610226132952</v>
      </c>
      <c r="F120">
        <f t="shared" ref="F120:F130" si="6">(B120-B119)+(E120+E119)/2</f>
        <v>8.9106720139716822E-2</v>
      </c>
      <c r="G120">
        <f t="shared" ref="G120:G130" si="7">F120/$F$131</f>
        <v>4.3215218289897693E-4</v>
      </c>
      <c r="I120">
        <v>5.0000000000000001E-3</v>
      </c>
      <c r="J120">
        <v>2.4650399999999999E-3</v>
      </c>
      <c r="K120">
        <f t="shared" si="0"/>
        <v>2.4650399999999999E-3</v>
      </c>
      <c r="L120">
        <f t="shared" si="1"/>
        <v>0.14123610226132952</v>
      </c>
      <c r="M120">
        <f t="shared" si="2"/>
        <v>21.324672612369351</v>
      </c>
      <c r="N120">
        <f t="shared" si="3"/>
        <v>5.2566170976394946E-2</v>
      </c>
      <c r="P120">
        <v>0.14123610226132952</v>
      </c>
      <c r="Q120">
        <v>8.9106720139716822E-2</v>
      </c>
      <c r="R120">
        <v>4.3215218289897693E-4</v>
      </c>
    </row>
    <row r="121" spans="2:18">
      <c r="B121">
        <v>0.01</v>
      </c>
      <c r="C121">
        <v>4.5207600000000004E-3</v>
      </c>
      <c r="D121">
        <f t="shared" si="4"/>
        <v>4.5207600000000004E-3</v>
      </c>
      <c r="E121">
        <f t="shared" si="5"/>
        <v>0.25901870365603369</v>
      </c>
      <c r="F121">
        <f t="shared" si="6"/>
        <v>0.20512740295868159</v>
      </c>
      <c r="G121">
        <f t="shared" si="7"/>
        <v>9.9483243039354932E-4</v>
      </c>
      <c r="I121">
        <v>0.01</v>
      </c>
      <c r="J121">
        <v>4.5207600000000004E-3</v>
      </c>
      <c r="K121">
        <f t="shared" si="0"/>
        <v>4.5207600000000004E-3</v>
      </c>
      <c r="L121">
        <f t="shared" si="1"/>
        <v>0.25901870365603369</v>
      </c>
      <c r="M121">
        <f t="shared" si="2"/>
        <v>18.994016342562734</v>
      </c>
      <c r="N121">
        <f t="shared" si="3"/>
        <v>8.5867389320803914E-2</v>
      </c>
      <c r="P121">
        <v>0.25901870365603369</v>
      </c>
      <c r="Q121">
        <v>0.20512740295868159</v>
      </c>
      <c r="R121">
        <v>9.9483243039354932E-4</v>
      </c>
    </row>
    <row r="122" spans="2:18">
      <c r="B122">
        <v>0.05</v>
      </c>
      <c r="C122">
        <v>-9.2274250000000002E-2</v>
      </c>
      <c r="D122">
        <f t="shared" si="4"/>
        <v>9.2274250000000002E-2</v>
      </c>
      <c r="E122">
        <f t="shared" si="5"/>
        <v>5.2719960370693624</v>
      </c>
      <c r="F122">
        <f t="shared" si="6"/>
        <v>2.8055073703626983</v>
      </c>
      <c r="G122">
        <f t="shared" si="7"/>
        <v>1.3606225572441561E-2</v>
      </c>
      <c r="I122">
        <v>0.10249999999999999</v>
      </c>
      <c r="J122">
        <v>6.2590820000000005E-2</v>
      </c>
      <c r="K122">
        <f t="shared" si="0"/>
        <v>6.2590820000000005E-2</v>
      </c>
      <c r="L122">
        <f t="shared" si="1"/>
        <v>3.5815177008899122</v>
      </c>
      <c r="M122">
        <f t="shared" si="2"/>
        <v>2.0149749839601684E-6</v>
      </c>
      <c r="N122">
        <f t="shared" si="3"/>
        <v>1.2611893652555379E-7</v>
      </c>
      <c r="P122">
        <v>3.5815177008899122</v>
      </c>
      <c r="Q122">
        <v>9.1913600371798019</v>
      </c>
      <c r="R122">
        <v>4.4576506661333566E-2</v>
      </c>
    </row>
    <row r="123" spans="2:18">
      <c r="B123">
        <v>0.06</v>
      </c>
      <c r="C123">
        <v>-0.20597797000000001</v>
      </c>
      <c r="D123">
        <f t="shared" si="4"/>
        <v>0.20597797000000001</v>
      </c>
      <c r="E123">
        <f t="shared" si="5"/>
        <v>11.638889578287593</v>
      </c>
      <c r="F123">
        <f t="shared" si="6"/>
        <v>8.4654428076784765</v>
      </c>
      <c r="G123">
        <f t="shared" si="7"/>
        <v>4.1055933635628074E-2</v>
      </c>
      <c r="I123">
        <v>0.05</v>
      </c>
      <c r="J123">
        <v>-9.2274250000000002E-2</v>
      </c>
      <c r="K123">
        <f t="shared" si="0"/>
        <v>9.2274250000000002E-2</v>
      </c>
      <c r="L123">
        <f t="shared" si="1"/>
        <v>5.2719960370693624</v>
      </c>
      <c r="M123">
        <f t="shared" si="2"/>
        <v>0.46786302689546344</v>
      </c>
      <c r="N123">
        <f t="shared" si="3"/>
        <v>4.3171709909508721E-2</v>
      </c>
      <c r="P123">
        <v>5.2719960370693624</v>
      </c>
      <c r="Q123">
        <v>2.8055073703626983</v>
      </c>
      <c r="R123">
        <v>1.3606225572441561E-2</v>
      </c>
    </row>
    <row r="124" spans="2:18">
      <c r="B124">
        <v>7.0000000000000007E-2</v>
      </c>
      <c r="C124">
        <v>-0.38364703999999999</v>
      </c>
      <c r="D124">
        <f t="shared" si="4"/>
        <v>0.38364703999999999</v>
      </c>
      <c r="E124">
        <f t="shared" si="5"/>
        <v>20.989163040983829</v>
      </c>
      <c r="F124">
        <f t="shared" si="6"/>
        <v>16.324026309635713</v>
      </c>
      <c r="G124">
        <f t="shared" si="7"/>
        <v>7.9168704586457722E-2</v>
      </c>
      <c r="I124">
        <v>0.06</v>
      </c>
      <c r="J124">
        <v>-0.20597797000000001</v>
      </c>
      <c r="K124">
        <f t="shared" si="0"/>
        <v>0.20597797000000001</v>
      </c>
      <c r="L124">
        <f t="shared" si="1"/>
        <v>11.638889578287593</v>
      </c>
      <c r="M124">
        <f t="shared" si="2"/>
        <v>8.5682166460616951E-2</v>
      </c>
      <c r="N124">
        <f t="shared" si="3"/>
        <v>1.7648638712759967E-2</v>
      </c>
      <c r="P124">
        <v>11.638889578287593</v>
      </c>
      <c r="Q124">
        <v>8.4654428076784765</v>
      </c>
      <c r="R124">
        <v>4.1055933635628074E-2</v>
      </c>
    </row>
    <row r="125" spans="2:18">
      <c r="B125">
        <v>0.08</v>
      </c>
      <c r="C125">
        <v>-0.63632679999999997</v>
      </c>
      <c r="D125">
        <f t="shared" si="4"/>
        <v>0.63632679999999997</v>
      </c>
      <c r="E125">
        <f t="shared" si="5"/>
        <v>32.469690037852146</v>
      </c>
      <c r="F125">
        <f t="shared" si="6"/>
        <v>26.739426539417988</v>
      </c>
      <c r="G125">
        <f t="shared" si="7"/>
        <v>0.12968159450103897</v>
      </c>
      <c r="I125">
        <v>0.1</v>
      </c>
      <c r="J125">
        <v>-0.26414049000000001</v>
      </c>
      <c r="K125">
        <f t="shared" si="0"/>
        <v>0.26414049000000001</v>
      </c>
      <c r="L125">
        <f t="shared" si="1"/>
        <v>14.796202373469693</v>
      </c>
      <c r="M125">
        <f t="shared" si="2"/>
        <v>4.4011099937389636E-6</v>
      </c>
      <c r="N125">
        <f t="shared" si="3"/>
        <v>1.1625113502901069E-6</v>
      </c>
      <c r="P125">
        <v>14.796202373469693</v>
      </c>
      <c r="Q125">
        <v>29.211310646835752</v>
      </c>
      <c r="R125">
        <v>0.14166980494374096</v>
      </c>
    </row>
    <row r="126" spans="2:18">
      <c r="B126">
        <v>0.09</v>
      </c>
      <c r="C126">
        <v>-0.95250078000000005</v>
      </c>
      <c r="D126">
        <f t="shared" si="4"/>
        <v>0.95250078000000005</v>
      </c>
      <c r="E126">
        <f t="shared" si="5"/>
        <v>43.606418920201811</v>
      </c>
      <c r="F126">
        <f t="shared" si="6"/>
        <v>38.04805447902698</v>
      </c>
      <c r="G126">
        <f t="shared" si="7"/>
        <v>0.18452648433686317</v>
      </c>
      <c r="I126">
        <v>7.0000000000000007E-2</v>
      </c>
      <c r="J126">
        <v>-0.38364703999999999</v>
      </c>
      <c r="K126">
        <f t="shared" si="0"/>
        <v>0.38364703999999999</v>
      </c>
      <c r="L126">
        <f t="shared" si="1"/>
        <v>20.989163040983829</v>
      </c>
      <c r="M126">
        <f t="shared" si="2"/>
        <v>1.1524461598217784E-2</v>
      </c>
      <c r="N126">
        <f t="shared" si="3"/>
        <v>4.4213255797499219E-3</v>
      </c>
      <c r="P126">
        <v>20.989163040983829</v>
      </c>
      <c r="Q126">
        <v>16.324026309635713</v>
      </c>
      <c r="R126">
        <v>7.9168704586457722E-2</v>
      </c>
    </row>
    <row r="127" spans="2:18">
      <c r="B127">
        <v>0.1</v>
      </c>
      <c r="C127">
        <v>-0.26414049000000001</v>
      </c>
      <c r="D127">
        <f t="shared" si="4"/>
        <v>0.26414049000000001</v>
      </c>
      <c r="E127">
        <f t="shared" si="5"/>
        <v>14.796202373469693</v>
      </c>
      <c r="F127">
        <f t="shared" si="6"/>
        <v>29.211310646835752</v>
      </c>
      <c r="G127">
        <f t="shared" si="7"/>
        <v>0.14166980494374096</v>
      </c>
      <c r="I127">
        <v>0.08</v>
      </c>
      <c r="J127">
        <v>-0.63632679999999997</v>
      </c>
      <c r="K127">
        <f t="shared" si="0"/>
        <v>0.63632679999999997</v>
      </c>
      <c r="L127">
        <f t="shared" si="1"/>
        <v>32.469690037852146</v>
      </c>
      <c r="M127">
        <f t="shared" si="2"/>
        <v>1.1384378970485289E-3</v>
      </c>
      <c r="N127">
        <f t="shared" si="3"/>
        <v>7.2441854402761983E-4</v>
      </c>
      <c r="P127">
        <v>32.469690037852146</v>
      </c>
      <c r="Q127">
        <v>26.739426539417988</v>
      </c>
      <c r="R127">
        <v>0.12968159450103897</v>
      </c>
    </row>
    <row r="128" spans="2:18">
      <c r="B128">
        <v>0.10249999999999999</v>
      </c>
      <c r="C128">
        <v>6.2590820000000005E-2</v>
      </c>
      <c r="D128">
        <f t="shared" si="4"/>
        <v>6.2590820000000005E-2</v>
      </c>
      <c r="E128">
        <f t="shared" si="5"/>
        <v>3.5815177008899122</v>
      </c>
      <c r="F128">
        <f t="shared" si="6"/>
        <v>9.1913600371798019</v>
      </c>
      <c r="G128">
        <f t="shared" si="7"/>
        <v>4.4576506661333566E-2</v>
      </c>
      <c r="I128">
        <v>0.113</v>
      </c>
      <c r="J128">
        <v>-0.72981810999999996</v>
      </c>
      <c r="K128">
        <f t="shared" si="0"/>
        <v>0.72981810999999996</v>
      </c>
      <c r="L128">
        <f t="shared" si="1"/>
        <v>36.122644983428017</v>
      </c>
      <c r="M128">
        <f t="shared" si="2"/>
        <v>6.1341947733036104E-8</v>
      </c>
      <c r="N128">
        <f t="shared" si="3"/>
        <v>4.4768464358243192E-8</v>
      </c>
      <c r="P128">
        <v>36.122644983428017</v>
      </c>
      <c r="Q128">
        <v>45.68206594006908</v>
      </c>
      <c r="R128">
        <v>0.22155011972589247</v>
      </c>
    </row>
    <row r="129" spans="2:18">
      <c r="B129">
        <v>0.11</v>
      </c>
      <c r="C129">
        <v>1.4407146900000001</v>
      </c>
      <c r="D129">
        <f>ABS(C129)</f>
        <v>1.4407146900000001</v>
      </c>
      <c r="E129">
        <f t="shared" si="5"/>
        <v>55.235486896710142</v>
      </c>
      <c r="F129">
        <f t="shared" si="6"/>
        <v>29.416002298800027</v>
      </c>
      <c r="G129">
        <f t="shared" si="7"/>
        <v>0.14266252405716875</v>
      </c>
      <c r="I129">
        <v>0.09</v>
      </c>
      <c r="J129">
        <v>-0.95250078000000005</v>
      </c>
      <c r="K129">
        <f t="shared" si="0"/>
        <v>0.95250078000000005</v>
      </c>
      <c r="L129">
        <f t="shared" si="1"/>
        <v>43.606418920201811</v>
      </c>
      <c r="M129">
        <f t="shared" si="2"/>
        <v>8.2595528596349869E-5</v>
      </c>
      <c r="N129">
        <f t="shared" si="3"/>
        <v>7.8672305412535561E-5</v>
      </c>
      <c r="P129">
        <v>43.606418920201811</v>
      </c>
      <c r="Q129">
        <v>38.04805447902698</v>
      </c>
      <c r="R129">
        <v>0.18452648433686317</v>
      </c>
    </row>
    <row r="130" spans="2:18">
      <c r="B130">
        <v>0.113</v>
      </c>
      <c r="C130">
        <v>-0.72981810999999996</v>
      </c>
      <c r="D130">
        <f>ABS(C130)</f>
        <v>0.72981810999999996</v>
      </c>
      <c r="E130">
        <f t="shared" si="5"/>
        <v>36.122644983428017</v>
      </c>
      <c r="F130">
        <f t="shared" si="6"/>
        <v>45.68206594006908</v>
      </c>
      <c r="G130">
        <f t="shared" si="7"/>
        <v>0.22155011972589247</v>
      </c>
      <c r="I130">
        <v>0.11</v>
      </c>
      <c r="J130">
        <v>1.4407146900000001</v>
      </c>
      <c r="K130">
        <f t="shared" si="0"/>
        <v>1.4407146900000001</v>
      </c>
      <c r="L130">
        <f t="shared" si="1"/>
        <v>55.235486896710142</v>
      </c>
      <c r="M130">
        <f t="shared" si="2"/>
        <v>1.722369799012085E-7</v>
      </c>
      <c r="N130">
        <f t="shared" si="3"/>
        <v>2.4814434710490587E-7</v>
      </c>
      <c r="P130">
        <v>55.235486896710142</v>
      </c>
      <c r="Q130">
        <v>29.416002298800027</v>
      </c>
      <c r="R130">
        <v>0.14266252405716875</v>
      </c>
    </row>
    <row r="131" spans="2:18">
      <c r="F131">
        <f>SUM(F119:F130)</f>
        <v>206.19291922111398</v>
      </c>
    </row>
    <row r="136" spans="2:18">
      <c r="E136" t="s">
        <v>385</v>
      </c>
    </row>
    <row r="137" spans="2:18">
      <c r="E137" t="s">
        <v>386</v>
      </c>
      <c r="F137" s="2"/>
    </row>
    <row r="138" spans="2:18">
      <c r="F138" s="2"/>
      <c r="H138">
        <v>0</v>
      </c>
    </row>
    <row r="139" spans="2:18">
      <c r="F139" s="2"/>
      <c r="H139">
        <v>1.7999999999999999E-2</v>
      </c>
    </row>
    <row r="140" spans="2:18">
      <c r="C140" t="s">
        <v>363</v>
      </c>
      <c r="D140" t="s">
        <v>364</v>
      </c>
      <c r="E140" t="s">
        <v>365</v>
      </c>
      <c r="F140" t="s">
        <v>383</v>
      </c>
      <c r="G140" t="s">
        <v>384</v>
      </c>
      <c r="H140" t="s">
        <v>367</v>
      </c>
    </row>
    <row r="141" spans="2:18">
      <c r="B141">
        <v>0</v>
      </c>
      <c r="C141">
        <v>0</v>
      </c>
      <c r="D141">
        <v>0</v>
      </c>
      <c r="E141">
        <v>0</v>
      </c>
      <c r="F141">
        <v>0</v>
      </c>
      <c r="G141">
        <v>0</v>
      </c>
      <c r="H141">
        <f>NORMDIST(B141,$H$138,$H$139,0)</f>
        <v>22.163460022301816</v>
      </c>
      <c r="I141">
        <f>H141*G141</f>
        <v>0</v>
      </c>
    </row>
    <row r="142" spans="2:18">
      <c r="B142">
        <v>1E-3</v>
      </c>
      <c r="C142">
        <v>5.0575000000000001E-4</v>
      </c>
      <c r="D142">
        <v>5.0575000000000001E-4</v>
      </c>
      <c r="E142">
        <v>2.8977338018104131E-2</v>
      </c>
      <c r="F142">
        <v>1.5488669009052065E-2</v>
      </c>
      <c r="G142">
        <v>7.5117366142154308E-5</v>
      </c>
      <c r="H142">
        <f t="shared" ref="H142:H153" si="8">NORMDIST(B142,$H$138,$H$139,0)</f>
        <v>22.1292835294303</v>
      </c>
      <c r="I142">
        <f t="shared" ref="I142:I153" si="9">H142*G142</f>
        <v>1.6622934933437606E-3</v>
      </c>
    </row>
    <row r="143" spans="2:18">
      <c r="B143">
        <v>5.0000000000000001E-3</v>
      </c>
      <c r="C143">
        <v>2.4650399999999999E-3</v>
      </c>
      <c r="D143">
        <v>2.4650399999999999E-3</v>
      </c>
      <c r="E143">
        <v>0.14123610226132952</v>
      </c>
      <c r="F143">
        <v>8.9106720139716822E-2</v>
      </c>
      <c r="G143">
        <v>4.3215218289897693E-4</v>
      </c>
      <c r="H143">
        <f t="shared" si="8"/>
        <v>21.324672612369351</v>
      </c>
      <c r="I143">
        <f t="shared" si="9"/>
        <v>9.2155038190414439E-3</v>
      </c>
    </row>
    <row r="144" spans="2:18">
      <c r="B144">
        <v>0.01</v>
      </c>
      <c r="C144">
        <v>4.5207600000000004E-3</v>
      </c>
      <c r="D144">
        <v>4.5207600000000004E-3</v>
      </c>
      <c r="E144">
        <v>0.25901870365603369</v>
      </c>
      <c r="F144">
        <v>0.20512740295868159</v>
      </c>
      <c r="G144">
        <v>9.9483243039354932E-4</v>
      </c>
      <c r="H144">
        <f t="shared" si="8"/>
        <v>18.994016342562734</v>
      </c>
      <c r="I144">
        <f t="shared" si="9"/>
        <v>1.889586344100648E-2</v>
      </c>
    </row>
    <row r="145" spans="2:9">
      <c r="B145">
        <v>0.10249999999999999</v>
      </c>
      <c r="C145">
        <v>6.2590820000000005E-2</v>
      </c>
      <c r="D145">
        <v>6.2590820000000005E-2</v>
      </c>
      <c r="E145">
        <v>3.5815177008899122</v>
      </c>
      <c r="F145">
        <v>9.1913600371798019</v>
      </c>
      <c r="G145">
        <v>4.4576506661333566E-2</v>
      </c>
      <c r="H145">
        <f t="shared" si="8"/>
        <v>2.0149749839601684E-6</v>
      </c>
      <c r="I145">
        <f t="shared" si="9"/>
        <v>8.9820545794920937E-8</v>
      </c>
    </row>
    <row r="146" spans="2:9">
      <c r="B146">
        <v>0.05</v>
      </c>
      <c r="C146">
        <v>-9.2274250000000002E-2</v>
      </c>
      <c r="D146">
        <v>9.2274250000000002E-2</v>
      </c>
      <c r="E146">
        <v>5.2719960370693624</v>
      </c>
      <c r="F146">
        <v>2.8055073703626983</v>
      </c>
      <c r="G146">
        <v>1.3606225572441561E-2</v>
      </c>
      <c r="H146">
        <f t="shared" si="8"/>
        <v>0.46786302689546344</v>
      </c>
      <c r="I146">
        <f t="shared" si="9"/>
        <v>6.3658498809449687E-3</v>
      </c>
    </row>
    <row r="147" spans="2:9">
      <c r="B147">
        <v>0.06</v>
      </c>
      <c r="C147">
        <v>-0.20597797000000001</v>
      </c>
      <c r="D147">
        <v>0.20597797000000001</v>
      </c>
      <c r="E147">
        <v>11.638889578287593</v>
      </c>
      <c r="F147">
        <v>8.4654428076784765</v>
      </c>
      <c r="G147">
        <v>4.1055933635628074E-2</v>
      </c>
      <c r="H147">
        <f t="shared" si="8"/>
        <v>8.5682166460616951E-2</v>
      </c>
      <c r="I147">
        <f t="shared" si="9"/>
        <v>3.5177613399639271E-3</v>
      </c>
    </row>
    <row r="148" spans="2:9">
      <c r="B148">
        <v>0.1</v>
      </c>
      <c r="C148">
        <v>-0.26414049000000001</v>
      </c>
      <c r="D148">
        <v>0.26414049000000001</v>
      </c>
      <c r="E148">
        <v>14.796202373469693</v>
      </c>
      <c r="F148">
        <v>29.211310646835752</v>
      </c>
      <c r="G148">
        <v>0.14166980494374096</v>
      </c>
      <c r="H148">
        <f t="shared" si="8"/>
        <v>4.4011099937389636E-6</v>
      </c>
      <c r="I148">
        <f t="shared" si="9"/>
        <v>6.2350439434894792E-7</v>
      </c>
    </row>
    <row r="149" spans="2:9">
      <c r="B149">
        <v>7.0000000000000007E-2</v>
      </c>
      <c r="C149">
        <v>-0.38364703999999999</v>
      </c>
      <c r="D149">
        <v>0.38364703999999999</v>
      </c>
      <c r="E149">
        <v>20.989163040983829</v>
      </c>
      <c r="F149">
        <v>16.324026309635713</v>
      </c>
      <c r="G149">
        <v>7.9168704586457722E-2</v>
      </c>
      <c r="H149">
        <f t="shared" si="8"/>
        <v>1.1524461598217784E-2</v>
      </c>
      <c r="I149">
        <f t="shared" si="9"/>
        <v>9.1237669578728012E-4</v>
      </c>
    </row>
    <row r="150" spans="2:9">
      <c r="B150">
        <v>0.08</v>
      </c>
      <c r="C150">
        <v>-0.63632679999999997</v>
      </c>
      <c r="D150">
        <v>0.63632679999999997</v>
      </c>
      <c r="E150">
        <v>32.469690037852146</v>
      </c>
      <c r="F150">
        <v>26.739426539417988</v>
      </c>
      <c r="G150">
        <v>0.12968159450103897</v>
      </c>
      <c r="H150">
        <f t="shared" si="8"/>
        <v>1.1384378970485289E-3</v>
      </c>
      <c r="I150">
        <f t="shared" si="9"/>
        <v>1.4763444172966289E-4</v>
      </c>
    </row>
    <row r="151" spans="2:9">
      <c r="B151">
        <v>0.113</v>
      </c>
      <c r="C151">
        <v>-0.72981810999999996</v>
      </c>
      <c r="D151">
        <v>0.72981810999999996</v>
      </c>
      <c r="E151">
        <v>36.122644983428017</v>
      </c>
      <c r="F151">
        <v>45.68206594006908</v>
      </c>
      <c r="G151">
        <v>0.22155011972589247</v>
      </c>
      <c r="H151">
        <f t="shared" si="8"/>
        <v>6.1341947733036104E-8</v>
      </c>
      <c r="I151">
        <f t="shared" si="9"/>
        <v>1.3590315864473588E-8</v>
      </c>
    </row>
    <row r="152" spans="2:9">
      <c r="B152">
        <v>0.09</v>
      </c>
      <c r="C152">
        <v>-0.95250078000000005</v>
      </c>
      <c r="D152">
        <v>0.95250078000000005</v>
      </c>
      <c r="E152">
        <v>43.606418920201811</v>
      </c>
      <c r="F152">
        <v>38.04805447902698</v>
      </c>
      <c r="G152">
        <v>0.18452648433686317</v>
      </c>
      <c r="H152">
        <f t="shared" si="8"/>
        <v>8.2595528596349869E-5</v>
      </c>
      <c r="I152">
        <f t="shared" si="9"/>
        <v>1.5241062513829288E-5</v>
      </c>
    </row>
    <row r="153" spans="2:9">
      <c r="B153">
        <v>0.11</v>
      </c>
      <c r="C153">
        <v>1.4407146900000001</v>
      </c>
      <c r="D153">
        <v>1.4407146900000001</v>
      </c>
      <c r="E153">
        <v>55.235486896710142</v>
      </c>
      <c r="F153">
        <v>29.416002298800027</v>
      </c>
      <c r="G153">
        <v>0.14266252405716875</v>
      </c>
      <c r="H153">
        <f t="shared" si="8"/>
        <v>1.722369799012085E-7</v>
      </c>
      <c r="I153">
        <f t="shared" si="9"/>
        <v>2.4571762288690249E-8</v>
      </c>
    </row>
    <row r="154" spans="2:9">
      <c r="F154">
        <v>206.19291922111398</v>
      </c>
    </row>
    <row r="159" spans="2:9">
      <c r="D159">
        <v>0.1</v>
      </c>
    </row>
    <row r="160" spans="2:9">
      <c r="B160">
        <v>0</v>
      </c>
      <c r="D160">
        <f>(PI()*(1-(B160/$D$159)^2)^0.5)^-1</f>
        <v>0.31830988618379069</v>
      </c>
      <c r="E160">
        <v>3</v>
      </c>
    </row>
    <row r="161" spans="2:5">
      <c r="B161">
        <f>B160+0.01</f>
        <v>0.01</v>
      </c>
      <c r="D161">
        <f t="shared" ref="D161:D170" si="10">(PI()*(1-(B161/$D$159)^2)^0.5)^-1</f>
        <v>0.31991347258556546</v>
      </c>
      <c r="E161">
        <f t="shared" ref="E161:E170" si="11">(PI()*(1-((B161-$D$159)/$D$159)^2)^0.5)^-1</f>
        <v>0.73025296137109341</v>
      </c>
    </row>
    <row r="162" spans="2:5">
      <c r="B162">
        <f t="shared" ref="B162:B182" si="12">B161+0.01</f>
        <v>0.02</v>
      </c>
      <c r="D162">
        <f t="shared" si="10"/>
        <v>0.32487366718069843</v>
      </c>
      <c r="E162">
        <f t="shared" si="11"/>
        <v>0.53051647697298443</v>
      </c>
    </row>
    <row r="163" spans="2:5">
      <c r="B163">
        <f t="shared" si="12"/>
        <v>0.03</v>
      </c>
      <c r="D163">
        <f t="shared" si="10"/>
        <v>0.33367942706514742</v>
      </c>
      <c r="E163">
        <f t="shared" si="11"/>
        <v>0.4457229941723847</v>
      </c>
    </row>
    <row r="164" spans="2:5">
      <c r="B164">
        <f t="shared" si="12"/>
        <v>0.04</v>
      </c>
      <c r="D164">
        <f t="shared" si="10"/>
        <v>0.34730455902142832</v>
      </c>
      <c r="E164">
        <f t="shared" si="11"/>
        <v>0.39788735772973838</v>
      </c>
    </row>
    <row r="165" spans="2:5">
      <c r="B165">
        <f t="shared" si="12"/>
        <v>0.05</v>
      </c>
      <c r="D165">
        <f t="shared" si="10"/>
        <v>0.36755259694786141</v>
      </c>
      <c r="E165">
        <f t="shared" si="11"/>
        <v>0.36755259694786141</v>
      </c>
    </row>
    <row r="166" spans="2:5">
      <c r="B166">
        <f t="shared" si="12"/>
        <v>6.0000000000000005E-2</v>
      </c>
      <c r="D166">
        <f t="shared" si="10"/>
        <v>0.39788735772973838</v>
      </c>
      <c r="E166">
        <f t="shared" si="11"/>
        <v>0.34730455902142832</v>
      </c>
    </row>
    <row r="167" spans="2:5">
      <c r="B167">
        <f t="shared" si="12"/>
        <v>7.0000000000000007E-2</v>
      </c>
      <c r="D167">
        <f t="shared" si="10"/>
        <v>0.4457229941723847</v>
      </c>
      <c r="E167">
        <f t="shared" si="11"/>
        <v>0.33367942706514742</v>
      </c>
    </row>
    <row r="168" spans="2:5">
      <c r="B168">
        <f t="shared" si="12"/>
        <v>0.08</v>
      </c>
      <c r="D168">
        <f t="shared" si="10"/>
        <v>0.53051647697298443</v>
      </c>
      <c r="E168">
        <f t="shared" si="11"/>
        <v>0.32487366718069843</v>
      </c>
    </row>
    <row r="169" spans="2:5">
      <c r="B169">
        <f t="shared" si="12"/>
        <v>0.09</v>
      </c>
      <c r="D169">
        <f t="shared" si="10"/>
        <v>0.73025296137109297</v>
      </c>
      <c r="E169">
        <f t="shared" si="11"/>
        <v>0.31991347258556546</v>
      </c>
    </row>
    <row r="170" spans="2:5">
      <c r="B170">
        <f t="shared" si="12"/>
        <v>9.9999999999999992E-2</v>
      </c>
      <c r="D170">
        <f t="shared" si="10"/>
        <v>21361414.861763489</v>
      </c>
      <c r="E170">
        <f t="shared" si="11"/>
        <v>0.31830988618379069</v>
      </c>
    </row>
    <row r="171" spans="2:5">
      <c r="B171">
        <f t="shared" si="12"/>
        <v>0.10999999999999999</v>
      </c>
      <c r="D171">
        <f t="shared" ref="D171:D182" si="13">(PI()*(1-(B171/D170)^2)^0.5)^-1</f>
        <v>0.31830988618379069</v>
      </c>
    </row>
    <row r="172" spans="2:5">
      <c r="B172">
        <f t="shared" si="12"/>
        <v>0.11999999999999998</v>
      </c>
      <c r="D172">
        <f t="shared" si="13"/>
        <v>0.34366668899629238</v>
      </c>
    </row>
    <row r="173" spans="2:5">
      <c r="B173">
        <f t="shared" si="12"/>
        <v>0.12999999999999998</v>
      </c>
      <c r="D173">
        <f t="shared" si="13"/>
        <v>0.3438608513981824</v>
      </c>
    </row>
    <row r="174" spans="2:5">
      <c r="B174">
        <f t="shared" si="12"/>
        <v>0.13999999999999999</v>
      </c>
      <c r="D174">
        <f t="shared" si="13"/>
        <v>0.34850234280922349</v>
      </c>
    </row>
    <row r="175" spans="2:5">
      <c r="B175">
        <f t="shared" si="12"/>
        <v>0.15</v>
      </c>
      <c r="D175">
        <f t="shared" si="13"/>
        <v>0.35264636290740459</v>
      </c>
    </row>
    <row r="176" spans="2:5">
      <c r="B176">
        <f t="shared" si="12"/>
        <v>0.16</v>
      </c>
      <c r="D176">
        <f t="shared" si="13"/>
        <v>0.35719073796605605</v>
      </c>
    </row>
    <row r="177" spans="2:9">
      <c r="B177">
        <f t="shared" si="12"/>
        <v>0.17</v>
      </c>
      <c r="D177">
        <f t="shared" si="13"/>
        <v>0.36192972452708067</v>
      </c>
    </row>
    <row r="178" spans="2:9">
      <c r="B178">
        <f t="shared" si="12"/>
        <v>0.18000000000000002</v>
      </c>
      <c r="D178">
        <f t="shared" si="13"/>
        <v>0.36690283068014273</v>
      </c>
    </row>
    <row r="179" spans="2:9">
      <c r="B179">
        <f t="shared" si="12"/>
        <v>0.19000000000000003</v>
      </c>
      <c r="D179">
        <f t="shared" si="13"/>
        <v>0.37208664786826295</v>
      </c>
    </row>
    <row r="180" spans="2:9">
      <c r="B180">
        <f t="shared" si="12"/>
        <v>0.20000000000000004</v>
      </c>
      <c r="D180">
        <f t="shared" si="13"/>
        <v>0.37747632641611251</v>
      </c>
    </row>
    <row r="181" spans="2:9">
      <c r="B181">
        <f t="shared" si="12"/>
        <v>0.21000000000000005</v>
      </c>
      <c r="D181">
        <f t="shared" si="13"/>
        <v>0.38306100951937549</v>
      </c>
    </row>
    <row r="182" spans="2:9">
      <c r="B182">
        <f t="shared" si="12"/>
        <v>0.22000000000000006</v>
      </c>
      <c r="D182">
        <f t="shared" si="13"/>
        <v>0.38883234777262304</v>
      </c>
    </row>
    <row r="185" spans="2:9">
      <c r="F185" s="2"/>
      <c r="H185">
        <v>0</v>
      </c>
    </row>
    <row r="186" spans="2:9">
      <c r="F186" s="2"/>
      <c r="H186">
        <v>0.11</v>
      </c>
    </row>
    <row r="187" spans="2:9">
      <c r="C187" t="s">
        <v>363</v>
      </c>
      <c r="D187" t="s">
        <v>364</v>
      </c>
      <c r="E187" t="s">
        <v>365</v>
      </c>
      <c r="F187" t="s">
        <v>383</v>
      </c>
      <c r="G187" t="s">
        <v>384</v>
      </c>
      <c r="H187" t="s">
        <v>367</v>
      </c>
    </row>
    <row r="188" spans="2:9">
      <c r="B188">
        <v>0</v>
      </c>
      <c r="C188">
        <v>0</v>
      </c>
      <c r="D188">
        <v>0</v>
      </c>
      <c r="E188">
        <v>0</v>
      </c>
      <c r="F188">
        <v>0</v>
      </c>
      <c r="G188">
        <v>0</v>
      </c>
      <c r="H188">
        <v>3</v>
      </c>
      <c r="I188">
        <f>H188*G188</f>
        <v>0</v>
      </c>
    </row>
    <row r="189" spans="2:9">
      <c r="B189">
        <v>1E-3</v>
      </c>
      <c r="C189">
        <v>5.0575000000000001E-4</v>
      </c>
      <c r="D189">
        <v>5.0575000000000001E-4</v>
      </c>
      <c r="E189">
        <v>2.8977338018104131E-2</v>
      </c>
      <c r="F189">
        <v>1.5488669009052065E-2</v>
      </c>
      <c r="G189">
        <v>7.5117366142154308E-5</v>
      </c>
      <c r="H189">
        <f t="shared" ref="H189:H200" si="14">(PI()*(1-((B189-$H$186)/$H$186)^2)^0.5)^-1</f>
        <v>2.366032768093199</v>
      </c>
      <c r="I189">
        <f t="shared" ref="I189:I200" si="15">H189*G189</f>
        <v>1.7773014974519169E-4</v>
      </c>
    </row>
    <row r="190" spans="2:9">
      <c r="B190">
        <v>5.0000000000000001E-3</v>
      </c>
      <c r="C190">
        <v>2.4650399999999999E-3</v>
      </c>
      <c r="D190">
        <v>2.4650399999999999E-3</v>
      </c>
      <c r="E190">
        <v>0.14123610226132952</v>
      </c>
      <c r="F190">
        <v>8.9106720139716822E-2</v>
      </c>
      <c r="G190">
        <v>4.3215218289897693E-4</v>
      </c>
      <c r="H190">
        <f t="shared" si="14"/>
        <v>1.0679196564467677</v>
      </c>
      <c r="I190">
        <f t="shared" si="15"/>
        <v>4.6150381069419617E-4</v>
      </c>
    </row>
    <row r="191" spans="2:9">
      <c r="B191">
        <v>0.01</v>
      </c>
      <c r="C191">
        <v>4.5207600000000004E-3</v>
      </c>
      <c r="D191">
        <v>4.5207600000000004E-3</v>
      </c>
      <c r="E191">
        <v>0.25901870365603369</v>
      </c>
      <c r="F191">
        <v>0.20512740295868159</v>
      </c>
      <c r="G191">
        <v>9.9483243039354932E-4</v>
      </c>
      <c r="H191">
        <f t="shared" si="14"/>
        <v>0.76407002984714267</v>
      </c>
      <c r="I191">
        <f t="shared" si="15"/>
        <v>7.6012164478370472E-4</v>
      </c>
    </row>
    <row r="192" spans="2:9">
      <c r="B192">
        <v>0.10249999999999999</v>
      </c>
      <c r="C192">
        <v>6.2590820000000005E-2</v>
      </c>
      <c r="D192">
        <v>6.2590820000000005E-2</v>
      </c>
      <c r="E192">
        <v>3.5815177008899122</v>
      </c>
      <c r="F192">
        <v>9.1913600371798019</v>
      </c>
      <c r="G192">
        <v>4.4576506661333566E-2</v>
      </c>
      <c r="H192">
        <f t="shared" si="14"/>
        <v>0.31905234902367124</v>
      </c>
      <c r="I192">
        <f t="shared" si="15"/>
        <v>1.4222239161567804E-2</v>
      </c>
    </row>
    <row r="193" spans="2:9">
      <c r="B193">
        <v>0.05</v>
      </c>
      <c r="C193">
        <v>-9.2274250000000002E-2</v>
      </c>
      <c r="D193">
        <v>9.2274250000000002E-2</v>
      </c>
      <c r="E193">
        <v>5.2719960370693624</v>
      </c>
      <c r="F193">
        <v>2.8055073703626983</v>
      </c>
      <c r="G193">
        <v>1.3606225572441561E-2</v>
      </c>
      <c r="H193">
        <f t="shared" si="14"/>
        <v>0.37978110135929727</v>
      </c>
      <c r="I193">
        <f t="shared" si="15"/>
        <v>5.1673873332448907E-3</v>
      </c>
    </row>
    <row r="194" spans="2:9">
      <c r="B194">
        <v>0.06</v>
      </c>
      <c r="C194">
        <v>-0.20597797000000001</v>
      </c>
      <c r="D194">
        <v>0.20597797000000001</v>
      </c>
      <c r="E194">
        <v>11.638889578287593</v>
      </c>
      <c r="F194">
        <v>8.4654428076784765</v>
      </c>
      <c r="G194">
        <v>4.1055933635628074E-2</v>
      </c>
      <c r="H194">
        <f t="shared" si="14"/>
        <v>0.35736103389876828</v>
      </c>
      <c r="I194">
        <f t="shared" si="15"/>
        <v>1.4671790891707264E-2</v>
      </c>
    </row>
    <row r="195" spans="2:9">
      <c r="B195">
        <v>0.1</v>
      </c>
      <c r="C195">
        <v>-0.26414049000000001</v>
      </c>
      <c r="D195">
        <v>0.26414049000000001</v>
      </c>
      <c r="E195">
        <v>14.796202373469693</v>
      </c>
      <c r="F195">
        <v>29.211310646835752</v>
      </c>
      <c r="G195">
        <v>0.14166980494374096</v>
      </c>
      <c r="H195">
        <f t="shared" si="14"/>
        <v>0.31963342572290093</v>
      </c>
      <c r="I195">
        <f t="shared" si="15"/>
        <v>4.5282405075663092E-2</v>
      </c>
    </row>
    <row r="196" spans="2:9">
      <c r="B196">
        <v>7.0000000000000007E-2</v>
      </c>
      <c r="C196">
        <v>-0.38364703999999999</v>
      </c>
      <c r="D196">
        <v>0.38364703999999999</v>
      </c>
      <c r="E196">
        <v>20.989163040983829</v>
      </c>
      <c r="F196">
        <v>16.324026309635713</v>
      </c>
      <c r="G196">
        <v>7.9168704586457722E-2</v>
      </c>
      <c r="H196">
        <f t="shared" si="14"/>
        <v>0.34170250526170065</v>
      </c>
      <c r="I196">
        <f t="shared" si="15"/>
        <v>2.7052144695516093E-2</v>
      </c>
    </row>
    <row r="197" spans="2:9">
      <c r="B197">
        <v>0.08</v>
      </c>
      <c r="C197">
        <v>-0.63632679999999997</v>
      </c>
      <c r="D197">
        <v>0.63632679999999997</v>
      </c>
      <c r="E197">
        <v>32.469690037852146</v>
      </c>
      <c r="F197">
        <v>26.739426539417988</v>
      </c>
      <c r="G197">
        <v>0.12968159450103897</v>
      </c>
      <c r="H197">
        <f t="shared" si="14"/>
        <v>0.33085202805897973</v>
      </c>
      <c r="I197">
        <f t="shared" si="15"/>
        <v>4.290541854259098E-2</v>
      </c>
    </row>
    <row r="198" spans="2:9">
      <c r="B198">
        <v>0.113</v>
      </c>
      <c r="C198">
        <v>-0.72981810999999996</v>
      </c>
      <c r="D198">
        <v>0.72981810999999996</v>
      </c>
      <c r="E198">
        <v>36.122644983428017</v>
      </c>
      <c r="F198">
        <v>45.68206594006908</v>
      </c>
      <c r="G198">
        <v>0.22155011972589247</v>
      </c>
      <c r="H198">
        <f t="shared" si="14"/>
        <v>0.31842833197275572</v>
      </c>
      <c r="I198">
        <f t="shared" si="15"/>
        <v>7.0547835072680268E-2</v>
      </c>
    </row>
    <row r="199" spans="2:9">
      <c r="B199">
        <v>0.09</v>
      </c>
      <c r="C199">
        <v>-0.95250078000000005</v>
      </c>
      <c r="D199">
        <v>0.95250078000000005</v>
      </c>
      <c r="E199">
        <v>43.606418920201811</v>
      </c>
      <c r="F199">
        <v>38.04805447902698</v>
      </c>
      <c r="G199">
        <v>0.18452648433686317</v>
      </c>
      <c r="H199">
        <f t="shared" si="14"/>
        <v>0.3237053532653949</v>
      </c>
      <c r="I199">
        <f t="shared" si="15"/>
        <v>5.9732210799085653E-2</v>
      </c>
    </row>
    <row r="200" spans="2:9">
      <c r="B200">
        <v>0.11</v>
      </c>
      <c r="C200">
        <v>1.4407146900000001</v>
      </c>
      <c r="D200">
        <v>1.4407146900000001</v>
      </c>
      <c r="E200">
        <v>55.235486896710142</v>
      </c>
      <c r="F200">
        <v>29.416002298800027</v>
      </c>
      <c r="G200">
        <v>0.14266252405716875</v>
      </c>
      <c r="H200">
        <f t="shared" si="14"/>
        <v>0.31830988618379069</v>
      </c>
      <c r="I200">
        <f t="shared" si="15"/>
        <v>4.5410891795329686E-2</v>
      </c>
    </row>
    <row r="201" spans="2:9">
      <c r="F201">
        <v>206.19291922111398</v>
      </c>
    </row>
  </sheetData>
  <sortState ref="B89:G101">
    <sortCondition ref="D89:D101"/>
  </sortState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A1:Q222"/>
  <sheetViews>
    <sheetView workbookViewId="0">
      <selection activeCell="O152" sqref="O152"/>
    </sheetView>
  </sheetViews>
  <sheetFormatPr defaultRowHeight="14.4"/>
  <sheetData>
    <row r="1" spans="1:1">
      <c r="A1" s="3" t="s">
        <v>649</v>
      </c>
    </row>
    <row r="3" spans="1:1">
      <c r="A3" s="2" t="s">
        <v>931</v>
      </c>
    </row>
    <row r="4" spans="1:1">
      <c r="A4" s="2" t="s">
        <v>675</v>
      </c>
    </row>
    <row r="5" spans="1:1">
      <c r="A5" s="2"/>
    </row>
    <row r="6" spans="1:1">
      <c r="A6" s="2" t="s">
        <v>650</v>
      </c>
    </row>
    <row r="7" spans="1:1">
      <c r="A7" s="2"/>
    </row>
    <row r="8" spans="1:1">
      <c r="A8" s="2" t="s">
        <v>716</v>
      </c>
    </row>
    <row r="9" spans="1:1">
      <c r="A9" s="2" t="s">
        <v>717</v>
      </c>
    </row>
    <row r="10" spans="1:1">
      <c r="A10" s="2" t="s">
        <v>932</v>
      </c>
    </row>
    <row r="11" spans="1:1">
      <c r="A11" s="2" t="s">
        <v>1002</v>
      </c>
    </row>
    <row r="12" spans="1:1">
      <c r="A12" s="2"/>
    </row>
    <row r="13" spans="1:1">
      <c r="A13" s="2"/>
    </row>
    <row r="14" spans="1:1">
      <c r="A14" s="3" t="s">
        <v>678</v>
      </c>
    </row>
    <row r="15" spans="1:1">
      <c r="A15" s="2"/>
    </row>
    <row r="16" spans="1:1" ht="15.6">
      <c r="A16" s="2" t="s">
        <v>679</v>
      </c>
    </row>
    <row r="17" spans="1:8">
      <c r="A17" s="2"/>
    </row>
    <row r="18" spans="1:8">
      <c r="A18" s="2" t="s">
        <v>680</v>
      </c>
      <c r="H18" s="2" t="s">
        <v>681</v>
      </c>
    </row>
    <row r="19" spans="1:8">
      <c r="A19" s="2"/>
    </row>
    <row r="20" spans="1:8">
      <c r="A20" s="2" t="s">
        <v>682</v>
      </c>
    </row>
    <row r="21" spans="1:8">
      <c r="A21" s="2"/>
    </row>
    <row r="22" spans="1:8">
      <c r="A22" s="2" t="s">
        <v>683</v>
      </c>
    </row>
    <row r="23" spans="1:8">
      <c r="A23" s="2"/>
    </row>
    <row r="24" spans="1:8">
      <c r="A24" s="2" t="s">
        <v>684</v>
      </c>
      <c r="E24" s="2" t="s">
        <v>685</v>
      </c>
    </row>
    <row r="25" spans="1:8">
      <c r="A25" s="2"/>
    </row>
    <row r="26" spans="1:8">
      <c r="A26" s="2"/>
    </row>
    <row r="27" spans="1:8">
      <c r="A27" s="3" t="s">
        <v>677</v>
      </c>
    </row>
    <row r="28" spans="1:8">
      <c r="A28" s="2"/>
    </row>
    <row r="29" spans="1:8" ht="16.2">
      <c r="A29" s="2" t="s">
        <v>651</v>
      </c>
      <c r="B29" s="2"/>
    </row>
    <row r="30" spans="1:8">
      <c r="A30" s="2"/>
      <c r="B30" s="2"/>
    </row>
    <row r="31" spans="1:8" ht="16.8">
      <c r="A31" s="2" t="s">
        <v>933</v>
      </c>
      <c r="B31" s="2"/>
    </row>
    <row r="32" spans="1:8">
      <c r="A32" s="2"/>
      <c r="B32" s="2"/>
    </row>
    <row r="33" spans="1:2">
      <c r="A33" s="2" t="s">
        <v>689</v>
      </c>
      <c r="B33" s="2"/>
    </row>
    <row r="34" spans="1:2">
      <c r="A34" s="2" t="s">
        <v>690</v>
      </c>
      <c r="B34" s="2"/>
    </row>
    <row r="35" spans="1:2">
      <c r="A35" s="2"/>
      <c r="B35" s="2"/>
    </row>
    <row r="36" spans="1:2">
      <c r="A36" s="2" t="s">
        <v>691</v>
      </c>
      <c r="B36" s="2"/>
    </row>
    <row r="37" spans="1:2">
      <c r="A37" s="2" t="s">
        <v>934</v>
      </c>
      <c r="B37" s="2"/>
    </row>
    <row r="38" spans="1:2">
      <c r="A38" s="2" t="s">
        <v>692</v>
      </c>
      <c r="B38" s="2"/>
    </row>
    <row r="39" spans="1:2">
      <c r="A39" s="2" t="s">
        <v>686</v>
      </c>
      <c r="B39" s="2"/>
    </row>
    <row r="40" spans="1:2">
      <c r="A40" s="2"/>
      <c r="B40" s="2"/>
    </row>
    <row r="41" spans="1:2" ht="16.2">
      <c r="A41" s="2" t="s">
        <v>687</v>
      </c>
      <c r="B41" s="2"/>
    </row>
    <row r="42" spans="1:2" ht="16.8">
      <c r="A42" s="2" t="s">
        <v>935</v>
      </c>
      <c r="B42" s="2"/>
    </row>
    <row r="43" spans="1:2">
      <c r="A43" s="2"/>
      <c r="B43" s="2"/>
    </row>
    <row r="44" spans="1:2">
      <c r="A44" s="2" t="s">
        <v>688</v>
      </c>
      <c r="B44" s="2"/>
    </row>
    <row r="45" spans="1:2">
      <c r="A45" s="2"/>
      <c r="B45" s="2"/>
    </row>
    <row r="46" spans="1:2" ht="17.399999999999999">
      <c r="A46" s="4" t="s">
        <v>936</v>
      </c>
      <c r="B46" s="2"/>
    </row>
    <row r="47" spans="1:2" ht="15.6">
      <c r="A47" s="4" t="s">
        <v>937</v>
      </c>
      <c r="B47" s="2"/>
    </row>
    <row r="48" spans="1:2">
      <c r="A48" s="2"/>
      <c r="B48" s="2"/>
    </row>
    <row r="50" spans="1:12">
      <c r="A50" s="3" t="s">
        <v>652</v>
      </c>
    </row>
    <row r="51" spans="1:12">
      <c r="A51" s="3"/>
    </row>
    <row r="52" spans="1:12" ht="16.2">
      <c r="A52" s="2" t="s">
        <v>674</v>
      </c>
    </row>
    <row r="53" spans="1:12" ht="16.2">
      <c r="A53" s="2" t="s">
        <v>706</v>
      </c>
    </row>
    <row r="55" spans="1:12">
      <c r="I55" s="1" t="s">
        <v>268</v>
      </c>
      <c r="J55" s="5" t="s">
        <v>653</v>
      </c>
      <c r="K55" s="1" t="s">
        <v>654</v>
      </c>
    </row>
    <row r="56" spans="1:12">
      <c r="I56" s="1">
        <v>2</v>
      </c>
      <c r="J56" s="1">
        <v>0.23735028110486434</v>
      </c>
      <c r="K56" s="1">
        <v>0.32</v>
      </c>
      <c r="L56" s="2" t="s">
        <v>655</v>
      </c>
    </row>
    <row r="57" spans="1:12">
      <c r="I57" s="1">
        <v>1</v>
      </c>
      <c r="J57" s="1">
        <v>0.54268246660125297</v>
      </c>
      <c r="K57" s="1">
        <v>0.75</v>
      </c>
      <c r="L57" s="2" t="s">
        <v>656</v>
      </c>
    </row>
    <row r="59" spans="1:12">
      <c r="I59" s="2" t="s">
        <v>696</v>
      </c>
    </row>
    <row r="61" spans="1:12">
      <c r="I61" s="2" t="s">
        <v>657</v>
      </c>
    </row>
    <row r="62" spans="1:12">
      <c r="I62" s="2"/>
    </row>
    <row r="63" spans="1:12">
      <c r="I63" s="2" t="s">
        <v>676</v>
      </c>
    </row>
    <row r="64" spans="1:12">
      <c r="I64" s="2"/>
    </row>
    <row r="65" spans="1:17">
      <c r="I65" s="2" t="s">
        <v>658</v>
      </c>
    </row>
    <row r="66" spans="1:17">
      <c r="I66" s="2" t="s">
        <v>697</v>
      </c>
    </row>
    <row r="68" spans="1:17">
      <c r="Q68" s="2"/>
    </row>
    <row r="69" spans="1:17">
      <c r="Q69" s="2"/>
    </row>
    <row r="70" spans="1:17">
      <c r="A70" s="2" t="s">
        <v>694</v>
      </c>
      <c r="Q70" s="2"/>
    </row>
    <row r="71" spans="1:17">
      <c r="A71" s="2" t="s">
        <v>693</v>
      </c>
    </row>
    <row r="72" spans="1:17">
      <c r="A72" s="2" t="s">
        <v>695</v>
      </c>
    </row>
    <row r="74" spans="1:17">
      <c r="A74" s="2" t="s">
        <v>938</v>
      </c>
    </row>
    <row r="75" spans="1:17">
      <c r="A75" s="2" t="s">
        <v>707</v>
      </c>
    </row>
    <row r="78" spans="1:17">
      <c r="A78" s="3" t="s">
        <v>659</v>
      </c>
    </row>
    <row r="79" spans="1:17">
      <c r="A79" s="3"/>
    </row>
    <row r="80" spans="1:17">
      <c r="A80" s="2" t="s">
        <v>939</v>
      </c>
    </row>
    <row r="81" spans="1:1">
      <c r="A81" s="2" t="s">
        <v>940</v>
      </c>
    </row>
    <row r="82" spans="1:1">
      <c r="A82" s="3"/>
    </row>
    <row r="83" spans="1:1">
      <c r="A83" s="2" t="s">
        <v>660</v>
      </c>
    </row>
    <row r="85" spans="1:1">
      <c r="A85" s="2" t="s">
        <v>704</v>
      </c>
    </row>
    <row r="86" spans="1:1">
      <c r="A86" s="2" t="s">
        <v>705</v>
      </c>
    </row>
    <row r="89" spans="1:1">
      <c r="A89" s="3" t="s">
        <v>661</v>
      </c>
    </row>
    <row r="91" spans="1:1" ht="16.8">
      <c r="A91" s="2" t="s">
        <v>941</v>
      </c>
    </row>
    <row r="92" spans="1:1" ht="16.8">
      <c r="A92" s="2" t="s">
        <v>698</v>
      </c>
    </row>
    <row r="93" spans="1:1">
      <c r="A93" s="2" t="s">
        <v>662</v>
      </c>
    </row>
    <row r="95" spans="1:1">
      <c r="A95" s="2"/>
    </row>
    <row r="96" spans="1:1">
      <c r="A96" s="3" t="s">
        <v>718</v>
      </c>
    </row>
    <row r="97" spans="1:1">
      <c r="A97" s="2"/>
    </row>
    <row r="98" spans="1:1">
      <c r="A98" s="2" t="s">
        <v>942</v>
      </c>
    </row>
    <row r="99" spans="1:1">
      <c r="A99" s="2" t="s">
        <v>663</v>
      </c>
    </row>
    <row r="100" spans="1:1">
      <c r="A100" s="2" t="s">
        <v>664</v>
      </c>
    </row>
    <row r="101" spans="1:1">
      <c r="A101" s="2" t="s">
        <v>665</v>
      </c>
    </row>
    <row r="102" spans="1:1">
      <c r="A102" s="2" t="s">
        <v>666</v>
      </c>
    </row>
    <row r="105" spans="1:1">
      <c r="A105" s="3" t="s">
        <v>708</v>
      </c>
    </row>
    <row r="107" spans="1:1">
      <c r="A107" s="2" t="s">
        <v>672</v>
      </c>
    </row>
    <row r="108" spans="1:1">
      <c r="A108" s="2" t="s">
        <v>671</v>
      </c>
    </row>
    <row r="109" spans="1:1">
      <c r="A109" s="2" t="s">
        <v>943</v>
      </c>
    </row>
    <row r="110" spans="1:1">
      <c r="A110" s="2" t="s">
        <v>673</v>
      </c>
    </row>
    <row r="111" spans="1:1">
      <c r="A111" s="2" t="s">
        <v>709</v>
      </c>
    </row>
    <row r="112" spans="1:1">
      <c r="A112" s="2"/>
    </row>
    <row r="114" spans="1:1">
      <c r="A114" s="3" t="s">
        <v>177</v>
      </c>
    </row>
    <row r="116" spans="1:1">
      <c r="A116" s="2" t="s">
        <v>667</v>
      </c>
    </row>
    <row r="118" spans="1:1">
      <c r="A118" s="2" t="s">
        <v>668</v>
      </c>
    </row>
    <row r="119" spans="1:1">
      <c r="A119" s="2" t="s">
        <v>669</v>
      </c>
    </row>
    <row r="121" spans="1:1">
      <c r="A121" s="2" t="s">
        <v>670</v>
      </c>
    </row>
    <row r="124" spans="1:1">
      <c r="A124" s="3" t="s">
        <v>719</v>
      </c>
    </row>
    <row r="126" spans="1:1">
      <c r="A126" s="2" t="s">
        <v>720</v>
      </c>
    </row>
    <row r="127" spans="1:1">
      <c r="A127" s="2" t="s">
        <v>721</v>
      </c>
    </row>
    <row r="128" spans="1:1">
      <c r="A128" s="2" t="s">
        <v>1003</v>
      </c>
    </row>
    <row r="129" spans="1:1">
      <c r="A129" s="2" t="s">
        <v>722</v>
      </c>
    </row>
    <row r="130" spans="1:1">
      <c r="A130" s="2" t="s">
        <v>1004</v>
      </c>
    </row>
    <row r="131" spans="1:1">
      <c r="A131" s="2"/>
    </row>
    <row r="132" spans="1:1">
      <c r="A132" s="2" t="s">
        <v>723</v>
      </c>
    </row>
    <row r="133" spans="1:1">
      <c r="A133" s="2" t="s">
        <v>1005</v>
      </c>
    </row>
    <row r="134" spans="1:1">
      <c r="A134" s="2" t="s">
        <v>724</v>
      </c>
    </row>
    <row r="135" spans="1:1">
      <c r="A135" s="2"/>
    </row>
    <row r="136" spans="1:1">
      <c r="A136" s="2" t="s">
        <v>725</v>
      </c>
    </row>
    <row r="137" spans="1:1">
      <c r="A137" s="2" t="s">
        <v>944</v>
      </c>
    </row>
    <row r="140" spans="1:1">
      <c r="A140" s="3" t="s">
        <v>742</v>
      </c>
    </row>
    <row r="141" spans="1:1">
      <c r="A141" s="2"/>
    </row>
    <row r="142" spans="1:1">
      <c r="A142" s="2" t="s">
        <v>743</v>
      </c>
    </row>
    <row r="143" spans="1:1">
      <c r="A143" s="2" t="s">
        <v>744</v>
      </c>
    </row>
    <row r="144" spans="1:1">
      <c r="A144" s="2"/>
    </row>
    <row r="145" spans="1:1">
      <c r="A145" s="2" t="s">
        <v>745</v>
      </c>
    </row>
    <row r="146" spans="1:1">
      <c r="A146" s="2" t="s">
        <v>746</v>
      </c>
    </row>
    <row r="147" spans="1:1">
      <c r="A147" s="2" t="s">
        <v>747</v>
      </c>
    </row>
    <row r="148" spans="1:1">
      <c r="A148" s="2"/>
    </row>
    <row r="149" spans="1:1" ht="15.6">
      <c r="A149" s="2" t="s">
        <v>750</v>
      </c>
    </row>
    <row r="150" spans="1:1" ht="16.2">
      <c r="A150" s="2" t="s">
        <v>945</v>
      </c>
    </row>
    <row r="151" spans="1:1">
      <c r="A151" s="2" t="s">
        <v>946</v>
      </c>
    </row>
    <row r="152" spans="1:1">
      <c r="A152" s="2" t="s">
        <v>748</v>
      </c>
    </row>
    <row r="153" spans="1:1">
      <c r="A153" s="2" t="s">
        <v>749</v>
      </c>
    </row>
    <row r="155" spans="1:1">
      <c r="A155" s="2" t="s">
        <v>753</v>
      </c>
    </row>
    <row r="156" spans="1:1">
      <c r="A156" s="2" t="s">
        <v>756</v>
      </c>
    </row>
    <row r="158" spans="1:1">
      <c r="A158" s="2" t="s">
        <v>751</v>
      </c>
    </row>
    <row r="159" spans="1:1">
      <c r="A159" s="2" t="s">
        <v>947</v>
      </c>
    </row>
    <row r="162" spans="1:15">
      <c r="A162" s="3" t="s">
        <v>752</v>
      </c>
    </row>
    <row r="164" spans="1:15">
      <c r="A164" s="2" t="s">
        <v>710</v>
      </c>
    </row>
    <row r="165" spans="1:15">
      <c r="A165" s="2" t="s">
        <v>948</v>
      </c>
    </row>
    <row r="167" spans="1:15">
      <c r="A167" s="2" t="s">
        <v>754</v>
      </c>
    </row>
    <row r="168" spans="1:15" ht="16.8">
      <c r="A168" s="2" t="s">
        <v>755</v>
      </c>
    </row>
    <row r="169" spans="1:15">
      <c r="A169" s="2" t="s">
        <v>757</v>
      </c>
    </row>
    <row r="170" spans="1:15">
      <c r="A170" s="2" t="s">
        <v>726</v>
      </c>
    </row>
    <row r="171" spans="1:15">
      <c r="A171" s="2" t="s">
        <v>1006</v>
      </c>
      <c r="O171" s="2"/>
    </row>
    <row r="172" spans="1:15">
      <c r="A172" s="2"/>
    </row>
    <row r="173" spans="1:15">
      <c r="A173" s="2" t="s">
        <v>1007</v>
      </c>
    </row>
    <row r="174" spans="1:15">
      <c r="A174" s="2" t="s">
        <v>727</v>
      </c>
    </row>
    <row r="175" spans="1:15">
      <c r="A175" s="2" t="s">
        <v>712</v>
      </c>
    </row>
    <row r="176" spans="1:15">
      <c r="A176" s="2"/>
    </row>
    <row r="177" spans="1:1">
      <c r="A177" s="2" t="s">
        <v>711</v>
      </c>
    </row>
    <row r="178" spans="1:1">
      <c r="A178" s="2"/>
    </row>
    <row r="179" spans="1:1">
      <c r="A179" s="2" t="s">
        <v>758</v>
      </c>
    </row>
    <row r="180" spans="1:1">
      <c r="A180" s="2" t="s">
        <v>728</v>
      </c>
    </row>
    <row r="182" spans="1:1">
      <c r="A182" s="2" t="s">
        <v>949</v>
      </c>
    </row>
    <row r="183" spans="1:1">
      <c r="A183" s="2" t="s">
        <v>759</v>
      </c>
    </row>
    <row r="185" spans="1:1">
      <c r="A185" s="2"/>
    </row>
    <row r="186" spans="1:1">
      <c r="A186" s="2" t="s">
        <v>729</v>
      </c>
    </row>
    <row r="187" spans="1:1">
      <c r="A187" s="2" t="s">
        <v>760</v>
      </c>
    </row>
    <row r="188" spans="1:1">
      <c r="A188" s="2"/>
    </row>
    <row r="189" spans="1:1">
      <c r="A189" s="2" t="s">
        <v>950</v>
      </c>
    </row>
    <row r="190" spans="1:1">
      <c r="A190" s="2" t="s">
        <v>730</v>
      </c>
    </row>
    <row r="191" spans="1:1">
      <c r="A191" s="2"/>
    </row>
    <row r="192" spans="1:1" ht="15.6">
      <c r="A192" s="4" t="s">
        <v>814</v>
      </c>
    </row>
    <row r="193" spans="1:9" ht="15.6">
      <c r="A193" s="4" t="s">
        <v>815</v>
      </c>
    </row>
    <row r="194" spans="1:9" ht="15.6">
      <c r="A194" s="4" t="s">
        <v>816</v>
      </c>
    </row>
    <row r="195" spans="1:9">
      <c r="A195" s="2"/>
    </row>
    <row r="196" spans="1:9">
      <c r="A196" s="2" t="s">
        <v>713</v>
      </c>
    </row>
    <row r="197" spans="1:9">
      <c r="A197" s="2" t="s">
        <v>731</v>
      </c>
    </row>
    <row r="199" spans="1:9" ht="15.6">
      <c r="A199" s="4" t="s">
        <v>714</v>
      </c>
    </row>
    <row r="200" spans="1:9">
      <c r="A200" s="2"/>
    </row>
    <row r="201" spans="1:9">
      <c r="A201" s="2"/>
    </row>
    <row r="202" spans="1:9">
      <c r="A202" s="3" t="s">
        <v>741</v>
      </c>
    </row>
    <row r="204" spans="1:9">
      <c r="A204" s="2" t="s">
        <v>736</v>
      </c>
      <c r="I204" s="2"/>
    </row>
    <row r="206" spans="1:9">
      <c r="A206" s="83" t="s">
        <v>715</v>
      </c>
      <c r="B206" s="2" t="s">
        <v>737</v>
      </c>
      <c r="I206" s="2" t="s">
        <v>740</v>
      </c>
    </row>
    <row r="207" spans="1:9">
      <c r="A207" s="84" t="s">
        <v>732</v>
      </c>
      <c r="B207" s="2" t="s">
        <v>735</v>
      </c>
      <c r="I207" s="2" t="s">
        <v>738</v>
      </c>
    </row>
    <row r="208" spans="1:9">
      <c r="A208" s="83" t="s">
        <v>733</v>
      </c>
      <c r="B208" s="47" t="s">
        <v>734</v>
      </c>
      <c r="D208" s="17"/>
      <c r="I208" s="2" t="s">
        <v>739</v>
      </c>
    </row>
    <row r="209" spans="1:9">
      <c r="I209" s="17"/>
    </row>
    <row r="222" spans="1:9">
      <c r="A222" s="2" t="s">
        <v>951</v>
      </c>
    </row>
  </sheetData>
  <hyperlinks>
    <hyperlink ref="A206" r:id="rId1"/>
    <hyperlink ref="A208" r:id="rId2"/>
    <hyperlink ref="A207" r:id="rId3"/>
  </hyperlinks>
  <pageMargins left="0.7" right="0.7" top="0.75" bottom="0.75" header="0.3" footer="0.3"/>
  <drawing r:id="rId4"/>
</worksheet>
</file>

<file path=xl/worksheets/sheet11.xml><?xml version="1.0" encoding="utf-8"?>
<worksheet xmlns="http://schemas.openxmlformats.org/spreadsheetml/2006/main" xmlns:r="http://schemas.openxmlformats.org/officeDocument/2006/relationships">
  <dimension ref="A1:V755"/>
  <sheetViews>
    <sheetView workbookViewId="0">
      <selection activeCell="D6" sqref="D6"/>
    </sheetView>
  </sheetViews>
  <sheetFormatPr defaultRowHeight="14.4"/>
  <sheetData>
    <row r="1" spans="1:1">
      <c r="A1" s="3" t="s">
        <v>647</v>
      </c>
    </row>
    <row r="3" spans="1:1">
      <c r="A3" s="2" t="s">
        <v>648</v>
      </c>
    </row>
    <row r="4" spans="1:1">
      <c r="A4" s="2"/>
    </row>
    <row r="6" spans="1:1">
      <c r="A6" s="2"/>
    </row>
    <row r="7" spans="1:1">
      <c r="A7" s="2"/>
    </row>
    <row r="8" spans="1:1">
      <c r="A8" s="2"/>
    </row>
    <row r="9" spans="1:1">
      <c r="A9" s="2"/>
    </row>
    <row r="10" spans="1:1">
      <c r="A10" s="2"/>
    </row>
    <row r="11" spans="1:1" ht="18">
      <c r="A11" s="9"/>
    </row>
    <row r="12" spans="1:1" ht="18">
      <c r="A12" s="9"/>
    </row>
    <row r="13" spans="1:1" ht="18">
      <c r="A13" s="9"/>
    </row>
    <row r="14" spans="1:1" ht="18">
      <c r="A14" s="9"/>
    </row>
    <row r="16" spans="1:1" ht="18">
      <c r="A16" s="9"/>
    </row>
    <row r="17" spans="1:1" ht="18">
      <c r="A17" s="9"/>
    </row>
    <row r="18" spans="1:1" ht="18">
      <c r="A18" s="9"/>
    </row>
    <row r="19" spans="1:1" ht="18">
      <c r="A19" s="9"/>
    </row>
    <row r="20" spans="1:1" ht="18">
      <c r="A20" s="9"/>
    </row>
    <row r="21" spans="1:1" ht="18">
      <c r="A21" s="9"/>
    </row>
    <row r="22" spans="1:1" ht="18">
      <c r="A22" s="9"/>
    </row>
    <row r="23" spans="1:1" ht="18">
      <c r="A23" s="9"/>
    </row>
    <row r="24" spans="1:1" ht="18">
      <c r="A24" s="9"/>
    </row>
    <row r="25" spans="1:1" ht="18">
      <c r="A25" s="9"/>
    </row>
    <row r="28" spans="1:1">
      <c r="A28" s="3"/>
    </row>
    <row r="30" spans="1:1">
      <c r="A30" s="2"/>
    </row>
    <row r="31" spans="1:1">
      <c r="A31" s="2"/>
    </row>
    <row r="32" spans="1:1">
      <c r="A32" s="2"/>
    </row>
    <row r="33" spans="1:1">
      <c r="A33" s="2"/>
    </row>
    <row r="34" spans="1:1" ht="18">
      <c r="A34" s="9"/>
    </row>
    <row r="35" spans="1:1">
      <c r="A35" s="2"/>
    </row>
    <row r="36" spans="1:1">
      <c r="A36" s="2"/>
    </row>
    <row r="37" spans="1:1">
      <c r="A37" s="2"/>
    </row>
    <row r="38" spans="1:1">
      <c r="A38" s="2"/>
    </row>
    <row r="39" spans="1:1">
      <c r="A39" s="2"/>
    </row>
    <row r="40" spans="1:1">
      <c r="A40" s="2"/>
    </row>
    <row r="41" spans="1:1">
      <c r="A41" s="2"/>
    </row>
    <row r="42" spans="1:1">
      <c r="A42" s="2"/>
    </row>
    <row r="43" spans="1:1">
      <c r="A43" s="2"/>
    </row>
    <row r="44" spans="1:1">
      <c r="A44" s="2"/>
    </row>
    <row r="45" spans="1:1">
      <c r="A45" s="2"/>
    </row>
    <row r="46" spans="1:1">
      <c r="A46" s="2"/>
    </row>
    <row r="49" spans="1:1">
      <c r="A49" s="3"/>
    </row>
    <row r="51" spans="1:1">
      <c r="A51" s="2"/>
    </row>
    <row r="52" spans="1:1">
      <c r="A52" s="2"/>
    </row>
    <row r="53" spans="1:1">
      <c r="A53" s="2"/>
    </row>
    <row r="54" spans="1:1">
      <c r="A54" s="2"/>
    </row>
    <row r="55" spans="1:1">
      <c r="A55" s="2"/>
    </row>
    <row r="56" spans="1:1">
      <c r="A56" s="2"/>
    </row>
    <row r="57" spans="1:1">
      <c r="A57" s="2"/>
    </row>
    <row r="58" spans="1:1">
      <c r="A58" s="2"/>
    </row>
    <row r="59" spans="1:1">
      <c r="A59" s="2"/>
    </row>
    <row r="61" spans="1:1">
      <c r="A61" s="2"/>
    </row>
    <row r="63" spans="1:1">
      <c r="A63" s="2"/>
    </row>
    <row r="66" spans="1:1">
      <c r="A66" s="3"/>
    </row>
    <row r="67" spans="1:1">
      <c r="A67" s="2"/>
    </row>
    <row r="68" spans="1:1">
      <c r="A68" s="2"/>
    </row>
    <row r="69" spans="1:1">
      <c r="A69" s="2"/>
    </row>
    <row r="70" spans="1:1">
      <c r="A70" s="2"/>
    </row>
    <row r="71" spans="1:1">
      <c r="A71" s="2"/>
    </row>
    <row r="72" spans="1:1">
      <c r="A72" s="2"/>
    </row>
    <row r="73" spans="1:1">
      <c r="A73" s="2"/>
    </row>
    <row r="74" spans="1:1">
      <c r="A74" s="2"/>
    </row>
    <row r="75" spans="1:1">
      <c r="A75" s="3"/>
    </row>
    <row r="76" spans="1:1">
      <c r="A76" s="2"/>
    </row>
    <row r="77" spans="1:1">
      <c r="A77" s="2"/>
    </row>
    <row r="78" spans="1:1">
      <c r="A78" s="2"/>
    </row>
    <row r="79" spans="1:1">
      <c r="A79" s="2"/>
    </row>
    <row r="80" spans="1:1">
      <c r="A80" s="2"/>
    </row>
    <row r="81" spans="1:4">
      <c r="A81" s="2"/>
    </row>
    <row r="82" spans="1:4">
      <c r="A82" s="3"/>
    </row>
    <row r="83" spans="1:4">
      <c r="A83" s="2"/>
    </row>
    <row r="84" spans="1:4">
      <c r="A84" s="2"/>
    </row>
    <row r="85" spans="1:4">
      <c r="A85" s="2"/>
    </row>
    <row r="87" spans="1:4">
      <c r="A87" s="2"/>
    </row>
    <row r="88" spans="1:4">
      <c r="A88" s="2"/>
    </row>
    <row r="91" spans="1:4">
      <c r="A91" s="3"/>
      <c r="D91" s="2"/>
    </row>
    <row r="93" spans="1:4">
      <c r="A93" s="2"/>
    </row>
    <row r="94" spans="1:4">
      <c r="A94" s="2"/>
    </row>
    <row r="95" spans="1:4">
      <c r="A95" s="2"/>
    </row>
    <row r="96" spans="1:4">
      <c r="A96" s="2"/>
    </row>
    <row r="97" spans="1:1">
      <c r="A97" s="2"/>
    </row>
    <row r="98" spans="1:1">
      <c r="A98" s="2"/>
    </row>
    <row r="99" spans="1:1">
      <c r="A99" s="2"/>
    </row>
    <row r="100" spans="1:1">
      <c r="A100" s="2"/>
    </row>
    <row r="101" spans="1:1">
      <c r="A101" s="2"/>
    </row>
    <row r="102" spans="1:1">
      <c r="A102" s="2"/>
    </row>
    <row r="103" spans="1:1">
      <c r="A103" s="2"/>
    </row>
    <row r="104" spans="1:1">
      <c r="A104" s="2"/>
    </row>
    <row r="105" spans="1:1">
      <c r="A105" s="2"/>
    </row>
    <row r="106" spans="1:1">
      <c r="A106" s="2"/>
    </row>
    <row r="107" spans="1:1">
      <c r="A107" s="2"/>
    </row>
    <row r="108" spans="1:1">
      <c r="A108" s="2"/>
    </row>
    <row r="109" spans="1:1">
      <c r="A109" s="2"/>
    </row>
    <row r="110" spans="1:1">
      <c r="A110" s="2"/>
    </row>
    <row r="111" spans="1:1">
      <c r="A111" s="2"/>
    </row>
    <row r="112" spans="1:1">
      <c r="A112" s="2"/>
    </row>
    <row r="113" spans="1:5">
      <c r="A113" s="2"/>
    </row>
    <row r="115" spans="1:5">
      <c r="A115" s="3"/>
      <c r="E115" s="2"/>
    </row>
    <row r="116" spans="1:5">
      <c r="C116" s="2"/>
    </row>
    <row r="117" spans="1:5">
      <c r="A117" s="2"/>
      <c r="C117" s="2"/>
    </row>
    <row r="118" spans="1:5">
      <c r="A118" s="2"/>
      <c r="C118" s="2"/>
    </row>
    <row r="119" spans="1:5">
      <c r="C119" s="2"/>
    </row>
    <row r="120" spans="1:5">
      <c r="A120" s="2"/>
      <c r="C120" s="2"/>
    </row>
    <row r="121" spans="1:5">
      <c r="A121" s="2"/>
      <c r="C121" s="2"/>
    </row>
    <row r="122" spans="1:5">
      <c r="A122" s="2"/>
      <c r="C122" s="2"/>
    </row>
    <row r="123" spans="1:5">
      <c r="A123" s="2"/>
      <c r="C123" s="2"/>
    </row>
    <row r="124" spans="1:5">
      <c r="A124" s="3"/>
    </row>
    <row r="126" spans="1:5">
      <c r="A126" s="2"/>
    </row>
    <row r="127" spans="1:5">
      <c r="A127" s="2"/>
    </row>
    <row r="128" spans="1:5">
      <c r="A128" s="2"/>
    </row>
    <row r="129" spans="1:1">
      <c r="A129" s="2"/>
    </row>
    <row r="130" spans="1:1">
      <c r="A130" s="2"/>
    </row>
    <row r="131" spans="1:1">
      <c r="A131" s="2"/>
    </row>
    <row r="133" spans="1:1">
      <c r="A133" s="3"/>
    </row>
    <row r="135" spans="1:1">
      <c r="A135" s="2"/>
    </row>
    <row r="136" spans="1:1">
      <c r="A136" s="2"/>
    </row>
    <row r="137" spans="1:1">
      <c r="A137" s="2"/>
    </row>
    <row r="138" spans="1:1">
      <c r="A138" s="2"/>
    </row>
    <row r="139" spans="1:1">
      <c r="A139" s="2"/>
    </row>
    <row r="141" spans="1:1">
      <c r="A141" s="2"/>
    </row>
    <row r="144" spans="1:1">
      <c r="A144" s="3"/>
    </row>
    <row r="146" spans="1:1">
      <c r="A146" s="2"/>
    </row>
    <row r="147" spans="1:1">
      <c r="A147" s="2"/>
    </row>
    <row r="148" spans="1:1">
      <c r="A148" s="2"/>
    </row>
    <row r="149" spans="1:1">
      <c r="A149" s="2"/>
    </row>
    <row r="150" spans="1:1">
      <c r="A150" s="2"/>
    </row>
    <row r="151" spans="1:1">
      <c r="A151" s="2"/>
    </row>
    <row r="152" spans="1:1">
      <c r="A152" s="2"/>
    </row>
    <row r="153" spans="1:1">
      <c r="A153" s="2"/>
    </row>
    <row r="155" spans="1:1">
      <c r="A155" s="2"/>
    </row>
    <row r="156" spans="1:1">
      <c r="A156" s="2"/>
    </row>
    <row r="157" spans="1:1">
      <c r="A157" s="2"/>
    </row>
    <row r="158" spans="1:1">
      <c r="A158" s="2"/>
    </row>
    <row r="159" spans="1:1">
      <c r="A159" s="2"/>
    </row>
    <row r="160" spans="1:1">
      <c r="A160" s="2"/>
    </row>
    <row r="161" spans="1:3">
      <c r="A161" s="2"/>
    </row>
    <row r="162" spans="1:3">
      <c r="A162" s="2"/>
    </row>
    <row r="165" spans="1:3">
      <c r="A165" s="3"/>
    </row>
    <row r="167" spans="1:3">
      <c r="A167" s="2"/>
    </row>
    <row r="168" spans="1:3">
      <c r="A168" s="2"/>
    </row>
    <row r="170" spans="1:3">
      <c r="A170" s="2"/>
    </row>
    <row r="171" spans="1:3">
      <c r="A171" s="2"/>
    </row>
    <row r="174" spans="1:3">
      <c r="A174" s="3"/>
      <c r="C174" s="2"/>
    </row>
    <row r="175" spans="1:3">
      <c r="A175" s="2"/>
      <c r="C175" s="2"/>
    </row>
    <row r="176" spans="1:3">
      <c r="A176" s="2"/>
      <c r="C176" s="2"/>
    </row>
    <row r="177" spans="1:3">
      <c r="A177" s="2"/>
      <c r="C177" s="2"/>
    </row>
    <row r="178" spans="1:3">
      <c r="A178" s="2"/>
      <c r="C178" s="2"/>
    </row>
    <row r="179" spans="1:3">
      <c r="A179" s="2"/>
      <c r="C179" s="2"/>
    </row>
    <row r="180" spans="1:3">
      <c r="A180" s="2"/>
      <c r="C180" s="2"/>
    </row>
    <row r="181" spans="1:3">
      <c r="A181" s="2"/>
      <c r="C181" s="2"/>
    </row>
    <row r="182" spans="1:3">
      <c r="A182" s="2"/>
      <c r="C182" s="2"/>
    </row>
    <row r="183" spans="1:3">
      <c r="A183" s="2"/>
      <c r="C183" s="2"/>
    </row>
    <row r="184" spans="1:3">
      <c r="A184" s="2"/>
      <c r="C184" s="2"/>
    </row>
    <row r="185" spans="1:3">
      <c r="A185" s="2"/>
      <c r="C185" s="2"/>
    </row>
    <row r="186" spans="1:3">
      <c r="A186" s="2"/>
      <c r="C186" s="2"/>
    </row>
    <row r="187" spans="1:3">
      <c r="A187" s="2"/>
      <c r="C187" s="2"/>
    </row>
    <row r="188" spans="1:3">
      <c r="A188" s="2"/>
      <c r="C188" s="2"/>
    </row>
    <row r="189" spans="1:3">
      <c r="C189" s="2"/>
    </row>
    <row r="190" spans="1:3">
      <c r="A190" s="2"/>
      <c r="C190" s="2"/>
    </row>
    <row r="191" spans="1:3">
      <c r="C191" s="2"/>
    </row>
    <row r="193" spans="1:1">
      <c r="A193" s="3"/>
    </row>
    <row r="195" spans="1:1">
      <c r="A195" s="2"/>
    </row>
    <row r="196" spans="1:1">
      <c r="A196" s="2"/>
    </row>
    <row r="197" spans="1:1">
      <c r="A197" s="2"/>
    </row>
    <row r="198" spans="1:1">
      <c r="A198" s="2"/>
    </row>
    <row r="200" spans="1:1">
      <c r="A200" s="2"/>
    </row>
    <row r="201" spans="1:1">
      <c r="A201" s="2"/>
    </row>
    <row r="202" spans="1:1">
      <c r="A202" s="2"/>
    </row>
    <row r="203" spans="1:1">
      <c r="A203" s="3"/>
    </row>
    <row r="205" spans="1:1">
      <c r="A205" s="2"/>
    </row>
    <row r="206" spans="1:1">
      <c r="A206" s="2"/>
    </row>
    <row r="207" spans="1:1">
      <c r="A207" s="2"/>
    </row>
    <row r="208" spans="1:1">
      <c r="A208" s="2"/>
    </row>
    <row r="209" spans="1:1">
      <c r="A209" s="2"/>
    </row>
    <row r="210" spans="1:1">
      <c r="A210" s="2"/>
    </row>
    <row r="212" spans="1:1">
      <c r="A212" s="3"/>
    </row>
    <row r="214" spans="1:1">
      <c r="A214" s="2"/>
    </row>
    <row r="215" spans="1:1">
      <c r="A215" s="2"/>
    </row>
    <row r="216" spans="1:1">
      <c r="A216" s="2"/>
    </row>
    <row r="217" spans="1:1">
      <c r="A217" s="2"/>
    </row>
    <row r="218" spans="1:1">
      <c r="A218" s="2"/>
    </row>
    <row r="219" spans="1:1">
      <c r="A219" s="2"/>
    </row>
    <row r="222" spans="1:1">
      <c r="A222" s="3"/>
    </row>
    <row r="224" spans="1:1">
      <c r="A224" s="2"/>
    </row>
    <row r="225" spans="1:1">
      <c r="A225" s="2"/>
    </row>
    <row r="226" spans="1:1">
      <c r="A226" s="2"/>
    </row>
    <row r="227" spans="1:1">
      <c r="A227" s="2"/>
    </row>
    <row r="228" spans="1:1">
      <c r="A228" s="2"/>
    </row>
    <row r="231" spans="1:1">
      <c r="A231" s="3"/>
    </row>
    <row r="233" spans="1:1">
      <c r="A233" s="2"/>
    </row>
    <row r="234" spans="1:1">
      <c r="A234" s="2"/>
    </row>
    <row r="235" spans="1:1">
      <c r="A235" s="2"/>
    </row>
    <row r="238" spans="1:1">
      <c r="A238" s="3"/>
    </row>
    <row r="240" spans="1:1">
      <c r="A240" s="2"/>
    </row>
    <row r="241" spans="1:1">
      <c r="A241" s="2"/>
    </row>
    <row r="244" spans="1:1">
      <c r="A244" s="3"/>
    </row>
    <row r="246" spans="1:1">
      <c r="A246" s="2"/>
    </row>
    <row r="247" spans="1:1">
      <c r="A247" s="2"/>
    </row>
    <row r="248" spans="1:1">
      <c r="A248" s="2"/>
    </row>
    <row r="249" spans="1:1">
      <c r="A249" s="2"/>
    </row>
    <row r="250" spans="1:1">
      <c r="A250" s="2"/>
    </row>
    <row r="252" spans="1:1">
      <c r="A252" s="2"/>
    </row>
    <row r="253" spans="1:1">
      <c r="A253" s="3"/>
    </row>
    <row r="255" spans="1:1">
      <c r="A255" s="2"/>
    </row>
    <row r="256" spans="1:1">
      <c r="A256" s="2"/>
    </row>
    <row r="258" spans="1:4">
      <c r="A258" s="2"/>
    </row>
    <row r="259" spans="1:4">
      <c r="A259" s="2"/>
    </row>
    <row r="260" spans="1:4">
      <c r="A260" s="2"/>
    </row>
    <row r="261" spans="1:4">
      <c r="A261" s="2"/>
    </row>
    <row r="262" spans="1:4">
      <c r="A262" s="2"/>
    </row>
    <row r="264" spans="1:4">
      <c r="A264" s="2"/>
    </row>
    <row r="266" spans="1:4">
      <c r="A266" s="2"/>
    </row>
    <row r="267" spans="1:4">
      <c r="A267" s="2"/>
    </row>
    <row r="268" spans="1:4">
      <c r="A268" s="2"/>
    </row>
    <row r="271" spans="1:4">
      <c r="A271" s="3"/>
      <c r="D271" s="2"/>
    </row>
    <row r="273" spans="1:1">
      <c r="A273" s="2"/>
    </row>
    <row r="274" spans="1:1">
      <c r="A274" s="2"/>
    </row>
    <row r="275" spans="1:1">
      <c r="A275" s="2"/>
    </row>
    <row r="276" spans="1:1">
      <c r="A276" s="2"/>
    </row>
    <row r="277" spans="1:1">
      <c r="A277" s="2"/>
    </row>
    <row r="278" spans="1:1">
      <c r="A278" s="2"/>
    </row>
    <row r="279" spans="1:1">
      <c r="A279" s="2"/>
    </row>
    <row r="280" spans="1:1">
      <c r="A280" s="2"/>
    </row>
    <row r="281" spans="1:1">
      <c r="A281" s="2"/>
    </row>
    <row r="282" spans="1:1">
      <c r="A282" s="2"/>
    </row>
    <row r="283" spans="1:1">
      <c r="A283" s="2"/>
    </row>
    <row r="284" spans="1:1">
      <c r="A284" s="2"/>
    </row>
    <row r="285" spans="1:1">
      <c r="A285" s="2"/>
    </row>
    <row r="286" spans="1:1">
      <c r="A286" s="2"/>
    </row>
    <row r="287" spans="1:1">
      <c r="A287" s="2"/>
    </row>
    <row r="288" spans="1:1">
      <c r="A288" s="2"/>
    </row>
    <row r="289" spans="1:1">
      <c r="A289" s="2"/>
    </row>
    <row r="290" spans="1:1">
      <c r="A290" s="2"/>
    </row>
    <row r="291" spans="1:1">
      <c r="A291" s="2"/>
    </row>
    <row r="294" spans="1:1">
      <c r="A294" s="3"/>
    </row>
    <row r="296" spans="1:1">
      <c r="A296" s="2"/>
    </row>
    <row r="297" spans="1:1">
      <c r="A297" s="2"/>
    </row>
    <row r="299" spans="1:1">
      <c r="A299" s="2"/>
    </row>
    <row r="300" spans="1:1">
      <c r="A300" s="2"/>
    </row>
    <row r="301" spans="1:1">
      <c r="A301" s="2"/>
    </row>
    <row r="303" spans="1:1">
      <c r="A303" s="2"/>
    </row>
    <row r="304" spans="1:1">
      <c r="A304" s="2"/>
    </row>
    <row r="305" spans="1:6">
      <c r="A305" s="2"/>
    </row>
    <row r="306" spans="1:6">
      <c r="A306" s="2"/>
    </row>
    <row r="307" spans="1:6">
      <c r="A307" s="3"/>
    </row>
    <row r="308" spans="1:6">
      <c r="B308" s="2"/>
      <c r="C308" s="2"/>
      <c r="D308" s="2"/>
      <c r="E308" s="2"/>
    </row>
    <row r="309" spans="1:6">
      <c r="A309" s="2"/>
      <c r="B309" s="2"/>
      <c r="C309" s="2"/>
      <c r="D309" s="2"/>
      <c r="E309" s="2"/>
    </row>
    <row r="310" spans="1:6">
      <c r="A310" s="2"/>
      <c r="B310" s="2"/>
      <c r="D310" s="47"/>
      <c r="E310" s="2"/>
      <c r="F310" s="2"/>
    </row>
    <row r="311" spans="1:6">
      <c r="A311" s="2"/>
      <c r="B311" s="2"/>
      <c r="D311" s="2"/>
      <c r="E311" s="2"/>
      <c r="F311" s="2"/>
    </row>
    <row r="312" spans="1:6">
      <c r="A312" s="2"/>
      <c r="B312" s="2"/>
      <c r="D312" s="2"/>
      <c r="E312" s="2"/>
      <c r="F312" s="2"/>
    </row>
    <row r="313" spans="1:6">
      <c r="A313" s="2"/>
      <c r="B313" s="2"/>
      <c r="D313" s="2"/>
      <c r="E313" s="2"/>
      <c r="F313" s="2"/>
    </row>
    <row r="314" spans="1:6">
      <c r="A314" s="2"/>
      <c r="B314" s="2"/>
      <c r="D314" s="2"/>
      <c r="E314" s="2"/>
      <c r="F314" s="2"/>
    </row>
    <row r="315" spans="1:6">
      <c r="A315" s="2"/>
      <c r="B315" s="2"/>
      <c r="D315" s="2"/>
      <c r="E315" s="2"/>
      <c r="F315" s="2"/>
    </row>
    <row r="316" spans="1:6">
      <c r="B316" s="2"/>
      <c r="D316" s="2"/>
      <c r="E316" s="2"/>
      <c r="F316" s="2"/>
    </row>
    <row r="317" spans="1:6">
      <c r="A317" s="2"/>
      <c r="B317" s="2"/>
      <c r="D317" s="2"/>
      <c r="E317" s="2"/>
      <c r="F317" s="2"/>
    </row>
    <row r="318" spans="1:6">
      <c r="A318" s="2"/>
    </row>
    <row r="321" spans="1:5">
      <c r="A321" s="3"/>
      <c r="E321" s="2"/>
    </row>
    <row r="322" spans="1:5">
      <c r="B322" s="17"/>
      <c r="E322" s="2"/>
    </row>
    <row r="323" spans="1:5">
      <c r="E323" s="2"/>
    </row>
    <row r="324" spans="1:5">
      <c r="E324" s="2"/>
    </row>
    <row r="326" spans="1:5">
      <c r="E326" s="2"/>
    </row>
    <row r="327" spans="1:5">
      <c r="E327" s="2"/>
    </row>
    <row r="328" spans="1:5">
      <c r="E328" s="2"/>
    </row>
    <row r="330" spans="1:5">
      <c r="E330" s="2"/>
    </row>
    <row r="331" spans="1:5">
      <c r="E331" s="2"/>
    </row>
    <row r="333" spans="1:5">
      <c r="E333" s="2"/>
    </row>
    <row r="334" spans="1:5">
      <c r="E334" s="2"/>
    </row>
    <row r="337" spans="1:4">
      <c r="A337" s="2"/>
    </row>
    <row r="338" spans="1:4">
      <c r="A338" s="2"/>
    </row>
    <row r="339" spans="1:4">
      <c r="A339" s="2"/>
    </row>
    <row r="342" spans="1:4">
      <c r="A342" s="3"/>
    </row>
    <row r="344" spans="1:4">
      <c r="A344" s="2"/>
    </row>
    <row r="345" spans="1:4">
      <c r="A345" s="2"/>
    </row>
    <row r="346" spans="1:4">
      <c r="A346" s="2"/>
    </row>
    <row r="347" spans="1:4">
      <c r="A347" s="2"/>
    </row>
    <row r="348" spans="1:4">
      <c r="D348" s="2"/>
    </row>
    <row r="349" spans="1:4">
      <c r="A349" s="3"/>
    </row>
    <row r="351" spans="1:4">
      <c r="A351" s="2"/>
    </row>
    <row r="352" spans="1:4">
      <c r="A352" s="2"/>
    </row>
    <row r="353" spans="1:1">
      <c r="A353" s="2"/>
    </row>
    <row r="354" spans="1:1">
      <c r="A354" s="2"/>
    </row>
    <row r="355" spans="1:1">
      <c r="A355" s="2"/>
    </row>
    <row r="356" spans="1:1">
      <c r="A356" s="2"/>
    </row>
    <row r="357" spans="1:1">
      <c r="A357" s="2"/>
    </row>
    <row r="358" spans="1:1">
      <c r="A358" s="2"/>
    </row>
    <row r="359" spans="1:1">
      <c r="A359" s="2"/>
    </row>
    <row r="360" spans="1:1">
      <c r="A360" s="2"/>
    </row>
    <row r="361" spans="1:1">
      <c r="A361" s="2"/>
    </row>
    <row r="362" spans="1:1">
      <c r="A362" s="2"/>
    </row>
    <row r="363" spans="1:1">
      <c r="A363" s="2"/>
    </row>
    <row r="364" spans="1:1">
      <c r="A364" s="2"/>
    </row>
    <row r="365" spans="1:1">
      <c r="A365" s="2"/>
    </row>
    <row r="367" spans="1:1">
      <c r="A367" s="2"/>
    </row>
    <row r="368" spans="1:1">
      <c r="A368" s="2"/>
    </row>
    <row r="369" spans="1:1">
      <c r="A369" s="2"/>
    </row>
    <row r="370" spans="1:1">
      <c r="A370" s="2"/>
    </row>
    <row r="371" spans="1:1">
      <c r="A371" s="2"/>
    </row>
    <row r="372" spans="1:1">
      <c r="A372" s="2"/>
    </row>
    <row r="373" spans="1:1">
      <c r="A373" s="2"/>
    </row>
    <row r="374" spans="1:1">
      <c r="A374" s="2"/>
    </row>
    <row r="375" spans="1:1">
      <c r="A375" s="2"/>
    </row>
    <row r="376" spans="1:1">
      <c r="A376" s="2"/>
    </row>
    <row r="379" spans="1:1">
      <c r="A379" s="3"/>
    </row>
    <row r="381" spans="1:1">
      <c r="A381" s="2"/>
    </row>
    <row r="382" spans="1:1">
      <c r="A382" s="2"/>
    </row>
    <row r="383" spans="1:1">
      <c r="A383" s="2"/>
    </row>
    <row r="384" spans="1:1">
      <c r="A384" s="2"/>
    </row>
    <row r="386" spans="1:1">
      <c r="A386" s="2"/>
    </row>
    <row r="387" spans="1:1">
      <c r="A387" s="2"/>
    </row>
    <row r="388" spans="1:1">
      <c r="A388" s="2"/>
    </row>
    <row r="389" spans="1:1">
      <c r="A389" s="2"/>
    </row>
    <row r="390" spans="1:1">
      <c r="A390" s="2"/>
    </row>
    <row r="392" spans="1:1">
      <c r="A392" s="2"/>
    </row>
    <row r="393" spans="1:1">
      <c r="A393" s="2"/>
    </row>
    <row r="395" spans="1:1">
      <c r="A395" s="2"/>
    </row>
    <row r="396" spans="1:1">
      <c r="A396" s="3"/>
    </row>
    <row r="397" spans="1:1">
      <c r="A397" s="2"/>
    </row>
    <row r="398" spans="1:1">
      <c r="A398" s="2"/>
    </row>
    <row r="399" spans="1:1">
      <c r="A399" s="2"/>
    </row>
    <row r="401" spans="1:12">
      <c r="A401" s="2"/>
    </row>
    <row r="402" spans="1:12">
      <c r="A402" s="2"/>
    </row>
    <row r="403" spans="1:12">
      <c r="A403" s="2"/>
    </row>
    <row r="405" spans="1:12">
      <c r="A405" s="2"/>
      <c r="B405" s="2"/>
      <c r="I405" s="2"/>
    </row>
    <row r="406" spans="1:12">
      <c r="I406" s="2"/>
    </row>
    <row r="408" spans="1:12">
      <c r="B408" s="2"/>
      <c r="I408" s="2"/>
    </row>
    <row r="409" spans="1:12">
      <c r="B409" s="2"/>
      <c r="I409" s="2"/>
    </row>
    <row r="410" spans="1:12">
      <c r="B410" s="2"/>
    </row>
    <row r="411" spans="1:12">
      <c r="A411" s="2"/>
      <c r="B411" s="2"/>
      <c r="I411" s="2"/>
      <c r="L411" s="2"/>
    </row>
    <row r="412" spans="1:12">
      <c r="B412" s="2"/>
      <c r="I412" s="2"/>
    </row>
    <row r="413" spans="1:12">
      <c r="B413" s="2"/>
    </row>
    <row r="414" spans="1:12">
      <c r="B414" s="2"/>
      <c r="I414" s="2"/>
    </row>
    <row r="415" spans="1:12">
      <c r="B415" s="2"/>
      <c r="I415" s="2"/>
    </row>
    <row r="416" spans="1:12">
      <c r="B416" s="2"/>
    </row>
    <row r="417" spans="1:9">
      <c r="A417" s="2"/>
      <c r="B417" s="2"/>
      <c r="I417" s="2"/>
    </row>
    <row r="418" spans="1:9">
      <c r="B418" s="2"/>
      <c r="I418" s="2"/>
    </row>
    <row r="419" spans="1:9">
      <c r="B419" s="2"/>
      <c r="I419" s="2"/>
    </row>
    <row r="420" spans="1:9">
      <c r="B420" s="2"/>
    </row>
    <row r="421" spans="1:9">
      <c r="B421" s="2"/>
      <c r="I421" s="2"/>
    </row>
    <row r="422" spans="1:9">
      <c r="B422" s="2"/>
      <c r="I422" s="2"/>
    </row>
    <row r="423" spans="1:9">
      <c r="B423" s="2"/>
      <c r="I423" s="2"/>
    </row>
    <row r="424" spans="1:9">
      <c r="B424" s="2"/>
    </row>
    <row r="425" spans="1:9">
      <c r="A425" s="2"/>
      <c r="B425" s="2"/>
      <c r="I425" s="2"/>
    </row>
    <row r="426" spans="1:9">
      <c r="A426" s="2"/>
      <c r="B426" s="2"/>
      <c r="I426" s="2"/>
    </row>
    <row r="428" spans="1:9">
      <c r="A428" s="2"/>
      <c r="I428" s="2"/>
    </row>
    <row r="429" spans="1:9">
      <c r="I429" s="2"/>
    </row>
    <row r="430" spans="1:9">
      <c r="I430" s="2"/>
    </row>
    <row r="431" spans="1:9">
      <c r="I431" s="2"/>
    </row>
    <row r="432" spans="1:9">
      <c r="I432" s="2"/>
    </row>
    <row r="433" spans="1:9">
      <c r="I433" s="2"/>
    </row>
    <row r="434" spans="1:9">
      <c r="I434" s="2"/>
    </row>
    <row r="435" spans="1:9">
      <c r="I435" s="2"/>
    </row>
    <row r="436" spans="1:9">
      <c r="A436" s="2"/>
      <c r="I436" s="2"/>
    </row>
    <row r="437" spans="1:9">
      <c r="A437" s="2"/>
      <c r="I437" s="2"/>
    </row>
    <row r="438" spans="1:9">
      <c r="I438" s="2"/>
    </row>
    <row r="439" spans="1:9">
      <c r="A439" s="2"/>
      <c r="I439" s="2"/>
    </row>
    <row r="440" spans="1:9">
      <c r="A440" s="2"/>
      <c r="I440" s="2"/>
    </row>
    <row r="441" spans="1:9">
      <c r="I441" s="2"/>
    </row>
    <row r="442" spans="1:9">
      <c r="E442" s="2"/>
      <c r="I442" s="2"/>
    </row>
    <row r="443" spans="1:9">
      <c r="A443" s="3"/>
      <c r="I443" s="2"/>
    </row>
    <row r="444" spans="1:9">
      <c r="I444" s="2"/>
    </row>
    <row r="445" spans="1:9">
      <c r="I445" s="2"/>
    </row>
    <row r="446" spans="1:9">
      <c r="I446" s="2"/>
    </row>
    <row r="447" spans="1:9">
      <c r="I447" s="2"/>
    </row>
    <row r="448" spans="1:9">
      <c r="I448" s="2"/>
    </row>
    <row r="449" spans="1:9">
      <c r="I449" s="2"/>
    </row>
    <row r="450" spans="1:9">
      <c r="I450" s="2"/>
    </row>
    <row r="451" spans="1:9">
      <c r="I451" s="2"/>
    </row>
    <row r="452" spans="1:9">
      <c r="B452" s="2"/>
      <c r="E452" s="2"/>
      <c r="I452" s="2"/>
    </row>
    <row r="453" spans="1:9">
      <c r="I453" s="2"/>
    </row>
    <row r="454" spans="1:9">
      <c r="I454" s="2"/>
    </row>
    <row r="455" spans="1:9">
      <c r="I455" s="2"/>
    </row>
    <row r="456" spans="1:9">
      <c r="A456" s="2"/>
      <c r="I456" s="2"/>
    </row>
    <row r="457" spans="1:9">
      <c r="A457" s="2"/>
      <c r="I457" s="2"/>
    </row>
    <row r="458" spans="1:9">
      <c r="I458" s="2"/>
    </row>
    <row r="459" spans="1:9">
      <c r="A459" s="3"/>
      <c r="I459" s="2"/>
    </row>
    <row r="460" spans="1:9">
      <c r="I460" s="2"/>
    </row>
    <row r="461" spans="1:9">
      <c r="A461" s="16"/>
    </row>
    <row r="462" spans="1:9">
      <c r="A462" s="16"/>
    </row>
    <row r="464" spans="1:9">
      <c r="A464" s="2"/>
    </row>
    <row r="465" spans="1:9">
      <c r="A465" s="2"/>
    </row>
    <row r="466" spans="1:9">
      <c r="A466" s="2"/>
    </row>
    <row r="468" spans="1:9">
      <c r="A468" s="2"/>
    </row>
    <row r="469" spans="1:9">
      <c r="A469" s="2"/>
    </row>
    <row r="471" spans="1:9">
      <c r="A471" s="2"/>
    </row>
    <row r="472" spans="1:9">
      <c r="A472" s="2"/>
    </row>
    <row r="473" spans="1:9">
      <c r="A473" s="2"/>
    </row>
    <row r="474" spans="1:9">
      <c r="A474" s="2"/>
    </row>
    <row r="475" spans="1:9">
      <c r="A475" s="3"/>
    </row>
    <row r="477" spans="1:9">
      <c r="A477" s="2"/>
    </row>
    <row r="478" spans="1:9">
      <c r="A478" s="2"/>
    </row>
    <row r="479" spans="1:9">
      <c r="I479" s="2"/>
    </row>
    <row r="480" spans="1:9">
      <c r="A480" s="2"/>
    </row>
    <row r="482" spans="1:1">
      <c r="A482" s="2"/>
    </row>
    <row r="484" spans="1:1">
      <c r="A484" s="2"/>
    </row>
    <row r="485" spans="1:1">
      <c r="A485" s="2"/>
    </row>
    <row r="487" spans="1:1">
      <c r="A487" s="2"/>
    </row>
    <row r="489" spans="1:1">
      <c r="A489" s="2"/>
    </row>
    <row r="491" spans="1:1">
      <c r="A491" s="2"/>
    </row>
    <row r="493" spans="1:1">
      <c r="A493" s="2"/>
    </row>
    <row r="494" spans="1:1">
      <c r="A494" s="2"/>
    </row>
    <row r="495" spans="1:1">
      <c r="A495" s="2"/>
    </row>
    <row r="496" spans="1:1">
      <c r="A496" s="2"/>
    </row>
    <row r="498" spans="1:1">
      <c r="A498" s="2"/>
    </row>
    <row r="500" spans="1:1">
      <c r="A500" s="2"/>
    </row>
    <row r="501" spans="1:1">
      <c r="A501" s="2"/>
    </row>
    <row r="502" spans="1:1">
      <c r="A502" s="2"/>
    </row>
    <row r="503" spans="1:1">
      <c r="A503" s="2"/>
    </row>
    <row r="504" spans="1:1">
      <c r="A504" s="2"/>
    </row>
    <row r="505" spans="1:1">
      <c r="A505" s="2"/>
    </row>
    <row r="506" spans="1:1">
      <c r="A506" s="2"/>
    </row>
    <row r="507" spans="1:1">
      <c r="A507" s="2"/>
    </row>
    <row r="508" spans="1:1">
      <c r="A508" s="2"/>
    </row>
    <row r="509" spans="1:1">
      <c r="A509" s="2"/>
    </row>
    <row r="510" spans="1:1">
      <c r="A510" s="2"/>
    </row>
    <row r="511" spans="1:1">
      <c r="A511" s="2"/>
    </row>
    <row r="512" spans="1:1">
      <c r="A512" s="2"/>
    </row>
    <row r="513" spans="1:22">
      <c r="A513" s="2"/>
    </row>
    <row r="514" spans="1:22">
      <c r="A514" s="2"/>
    </row>
    <row r="517" spans="1:22">
      <c r="A517" s="3"/>
    </row>
    <row r="518" spans="1:22">
      <c r="V518" s="17"/>
    </row>
    <row r="519" spans="1:22">
      <c r="A519" s="2"/>
      <c r="U519" s="52"/>
    </row>
    <row r="521" spans="1:22">
      <c r="A521" s="2"/>
      <c r="S521" s="51"/>
    </row>
    <row r="522" spans="1:22">
      <c r="A522" s="2"/>
    </row>
    <row r="523" spans="1:22">
      <c r="J523" s="2"/>
      <c r="Q523" s="17"/>
    </row>
    <row r="524" spans="1:22">
      <c r="J524" s="2"/>
    </row>
    <row r="525" spans="1:22">
      <c r="A525" s="2"/>
      <c r="J525" s="2"/>
    </row>
    <row r="526" spans="1:22">
      <c r="A526" s="2"/>
      <c r="J526" s="2"/>
    </row>
    <row r="527" spans="1:22">
      <c r="J527" s="2"/>
    </row>
    <row r="528" spans="1:22">
      <c r="J528" s="2"/>
    </row>
    <row r="529" spans="1:12">
      <c r="D529" s="47"/>
      <c r="H529" s="47"/>
      <c r="J529" s="2"/>
    </row>
    <row r="530" spans="1:12">
      <c r="J530" s="2"/>
    </row>
    <row r="531" spans="1:12">
      <c r="G531" s="50"/>
    </row>
    <row r="534" spans="1:12">
      <c r="A534" s="2"/>
    </row>
    <row r="535" spans="1:12">
      <c r="A535" s="2"/>
    </row>
    <row r="536" spans="1:12">
      <c r="A536" s="2"/>
    </row>
    <row r="537" spans="1:12">
      <c r="A537" s="2"/>
    </row>
    <row r="538" spans="1:12">
      <c r="A538" s="2"/>
    </row>
    <row r="539" spans="1:12">
      <c r="A539" s="3"/>
    </row>
    <row r="540" spans="1:12">
      <c r="A540" s="2"/>
    </row>
    <row r="541" spans="1:12">
      <c r="A541" s="2"/>
    </row>
    <row r="542" spans="1:12">
      <c r="A542" s="2"/>
    </row>
    <row r="544" spans="1:12">
      <c r="A544" s="2"/>
      <c r="L544" s="3"/>
    </row>
    <row r="545" spans="1:1">
      <c r="A545" s="2"/>
    </row>
    <row r="546" spans="1:1">
      <c r="A546" s="2"/>
    </row>
    <row r="547" spans="1:1">
      <c r="A547" s="2"/>
    </row>
    <row r="548" spans="1:1">
      <c r="A548" s="2"/>
    </row>
    <row r="549" spans="1:1">
      <c r="A549" s="2"/>
    </row>
    <row r="550" spans="1:1">
      <c r="A550" s="2"/>
    </row>
    <row r="551" spans="1:1">
      <c r="A551" s="2"/>
    </row>
    <row r="552" spans="1:1">
      <c r="A552" s="2"/>
    </row>
    <row r="553" spans="1:1">
      <c r="A553" s="2"/>
    </row>
    <row r="554" spans="1:1">
      <c r="A554" s="2"/>
    </row>
    <row r="555" spans="1:1">
      <c r="A555" s="2"/>
    </row>
    <row r="556" spans="1:1">
      <c r="A556" s="2"/>
    </row>
    <row r="557" spans="1:1">
      <c r="A557" s="2"/>
    </row>
    <row r="558" spans="1:1">
      <c r="A558" s="2"/>
    </row>
    <row r="559" spans="1:1">
      <c r="A559" s="3"/>
    </row>
    <row r="561" spans="1:17">
      <c r="A561" s="2"/>
    </row>
    <row r="562" spans="1:17">
      <c r="A562" s="2"/>
    </row>
    <row r="563" spans="1:17">
      <c r="A563" s="2"/>
    </row>
    <row r="564" spans="1:17">
      <c r="A564" s="2"/>
    </row>
    <row r="565" spans="1:17">
      <c r="A565" s="2"/>
    </row>
    <row r="566" spans="1:17">
      <c r="A566" s="2"/>
    </row>
    <row r="567" spans="1:17">
      <c r="A567" s="2"/>
    </row>
    <row r="568" spans="1:17">
      <c r="A568" s="2"/>
    </row>
    <row r="569" spans="1:17">
      <c r="A569" s="2"/>
    </row>
    <row r="570" spans="1:17">
      <c r="A570" s="2"/>
    </row>
    <row r="571" spans="1:17">
      <c r="A571" s="2"/>
    </row>
    <row r="572" spans="1:17">
      <c r="A572" s="2"/>
    </row>
    <row r="573" spans="1:17">
      <c r="A573" s="2"/>
    </row>
    <row r="574" spans="1:17">
      <c r="A574" s="2"/>
    </row>
    <row r="575" spans="1:17" ht="18">
      <c r="Q575" s="9"/>
    </row>
    <row r="576" spans="1:17">
      <c r="A576" s="2"/>
    </row>
    <row r="577" spans="1:1">
      <c r="A577" s="2"/>
    </row>
    <row r="578" spans="1:1">
      <c r="A578" s="2"/>
    </row>
    <row r="579" spans="1:1">
      <c r="A579" s="2"/>
    </row>
    <row r="580" spans="1:1">
      <c r="A580" s="2"/>
    </row>
    <row r="581" spans="1:1">
      <c r="A581" s="3"/>
    </row>
    <row r="582" spans="1:1">
      <c r="A582" s="2"/>
    </row>
    <row r="583" spans="1:1">
      <c r="A583" s="2"/>
    </row>
    <row r="584" spans="1:1">
      <c r="A584" s="2"/>
    </row>
    <row r="585" spans="1:1">
      <c r="A585" s="2"/>
    </row>
    <row r="586" spans="1:1">
      <c r="A586" s="2"/>
    </row>
    <row r="587" spans="1:1">
      <c r="A587" s="2"/>
    </row>
    <row r="588" spans="1:1">
      <c r="A588" s="2"/>
    </row>
    <row r="589" spans="1:1">
      <c r="A589" s="2"/>
    </row>
    <row r="590" spans="1:1">
      <c r="A590" s="3"/>
    </row>
    <row r="591" spans="1:1">
      <c r="A591" s="2"/>
    </row>
    <row r="592" spans="1:1">
      <c r="A592" s="2"/>
    </row>
    <row r="593" spans="1:1">
      <c r="A593" s="2"/>
    </row>
    <row r="594" spans="1:1">
      <c r="A594" s="2"/>
    </row>
    <row r="595" spans="1:1">
      <c r="A595" s="2"/>
    </row>
    <row r="596" spans="1:1">
      <c r="A596" s="2"/>
    </row>
    <row r="597" spans="1:1">
      <c r="A597" s="2"/>
    </row>
    <row r="598" spans="1:1">
      <c r="A598" s="2"/>
    </row>
    <row r="599" spans="1:1">
      <c r="A599" s="2"/>
    </row>
    <row r="600" spans="1:1">
      <c r="A600" s="2"/>
    </row>
    <row r="601" spans="1:1">
      <c r="A601" s="2"/>
    </row>
    <row r="602" spans="1:1">
      <c r="A602" s="2"/>
    </row>
    <row r="603" spans="1:1">
      <c r="A603" s="2"/>
    </row>
    <row r="604" spans="1:1">
      <c r="A604" s="2"/>
    </row>
    <row r="606" spans="1:1">
      <c r="A606" s="2"/>
    </row>
    <row r="607" spans="1:1">
      <c r="A607" s="2"/>
    </row>
    <row r="610" spans="1:1">
      <c r="A610" s="3"/>
    </row>
    <row r="612" spans="1:1">
      <c r="A612" s="2"/>
    </row>
    <row r="613" spans="1:1">
      <c r="A613" s="2"/>
    </row>
    <row r="614" spans="1:1">
      <c r="A614" s="2"/>
    </row>
    <row r="617" spans="1:1">
      <c r="A617" s="3"/>
    </row>
    <row r="619" spans="1:1">
      <c r="A619" s="2"/>
    </row>
    <row r="621" spans="1:1">
      <c r="A621" s="2"/>
    </row>
    <row r="622" spans="1:1">
      <c r="A622" s="2"/>
    </row>
    <row r="623" spans="1:1">
      <c r="A623" s="2"/>
    </row>
    <row r="624" spans="1:1">
      <c r="A624" s="2"/>
    </row>
    <row r="625" spans="1:1">
      <c r="A625" s="2"/>
    </row>
    <row r="627" spans="1:1">
      <c r="A627" s="3"/>
    </row>
    <row r="628" spans="1:1">
      <c r="A628" s="2"/>
    </row>
    <row r="629" spans="1:1">
      <c r="A629" s="2"/>
    </row>
    <row r="630" spans="1:1">
      <c r="A630" s="2"/>
    </row>
    <row r="631" spans="1:1">
      <c r="A631" s="2"/>
    </row>
    <row r="632" spans="1:1">
      <c r="A632" s="2"/>
    </row>
    <row r="633" spans="1:1">
      <c r="A633" s="2"/>
    </row>
    <row r="634" spans="1:1">
      <c r="A634" s="2"/>
    </row>
    <row r="635" spans="1:1">
      <c r="A635" s="2"/>
    </row>
    <row r="636" spans="1:1">
      <c r="A636" s="2"/>
    </row>
    <row r="637" spans="1:1">
      <c r="A637" s="2"/>
    </row>
    <row r="638" spans="1:1">
      <c r="A638" s="2"/>
    </row>
    <row r="639" spans="1:1">
      <c r="A639" s="2"/>
    </row>
    <row r="640" spans="1:1">
      <c r="A640" s="2"/>
    </row>
    <row r="643" spans="1:1">
      <c r="A643" s="3"/>
    </row>
    <row r="645" spans="1:1">
      <c r="A645" s="2"/>
    </row>
    <row r="646" spans="1:1">
      <c r="A646" s="2"/>
    </row>
    <row r="647" spans="1:1">
      <c r="A647" s="2"/>
    </row>
    <row r="649" spans="1:1">
      <c r="A649" s="2"/>
    </row>
    <row r="650" spans="1:1">
      <c r="A650" s="3"/>
    </row>
    <row r="651" spans="1:1">
      <c r="A651" s="2"/>
    </row>
    <row r="652" spans="1:1">
      <c r="A652" s="2"/>
    </row>
    <row r="653" spans="1:1">
      <c r="A653" s="2"/>
    </row>
    <row r="655" spans="1:1">
      <c r="A655" s="2"/>
    </row>
    <row r="656" spans="1:1">
      <c r="A656" s="2"/>
    </row>
    <row r="659" spans="1:4">
      <c r="A659" s="3"/>
    </row>
    <row r="661" spans="1:4">
      <c r="A661" s="2"/>
    </row>
    <row r="663" spans="1:4">
      <c r="A663" s="2"/>
    </row>
    <row r="664" spans="1:4">
      <c r="A664" s="2"/>
    </row>
    <row r="665" spans="1:4">
      <c r="A665" s="2"/>
    </row>
    <row r="666" spans="1:4">
      <c r="A666" s="2"/>
    </row>
    <row r="667" spans="1:4">
      <c r="A667" s="2"/>
    </row>
    <row r="669" spans="1:4">
      <c r="A669" s="2"/>
    </row>
    <row r="670" spans="1:4">
      <c r="A670" s="2"/>
    </row>
    <row r="671" spans="1:4">
      <c r="A671" s="2"/>
      <c r="D671" s="2"/>
    </row>
    <row r="672" spans="1:4">
      <c r="A672" s="2"/>
    </row>
    <row r="674" spans="1:1">
      <c r="A674" s="3"/>
    </row>
    <row r="675" spans="1:1">
      <c r="A675" s="2"/>
    </row>
    <row r="676" spans="1:1">
      <c r="A676" s="2"/>
    </row>
    <row r="677" spans="1:1">
      <c r="A677" s="2"/>
    </row>
    <row r="678" spans="1:1">
      <c r="A678" s="2"/>
    </row>
    <row r="679" spans="1:1">
      <c r="A679" s="2"/>
    </row>
    <row r="680" spans="1:1">
      <c r="A680" s="2"/>
    </row>
    <row r="681" spans="1:1">
      <c r="A681" s="2"/>
    </row>
    <row r="682" spans="1:1">
      <c r="A682" s="2"/>
    </row>
    <row r="683" spans="1:1">
      <c r="A683" s="2"/>
    </row>
    <row r="684" spans="1:1">
      <c r="A684" s="2"/>
    </row>
    <row r="685" spans="1:1">
      <c r="A685" s="2"/>
    </row>
    <row r="686" spans="1:1">
      <c r="A686" s="2"/>
    </row>
    <row r="687" spans="1:1">
      <c r="A687" s="2"/>
    </row>
    <row r="688" spans="1:1">
      <c r="A688" s="2"/>
    </row>
    <row r="690" spans="1:1">
      <c r="A690" s="3"/>
    </row>
    <row r="692" spans="1:1">
      <c r="A692" s="2"/>
    </row>
    <row r="693" spans="1:1">
      <c r="A693" s="2"/>
    </row>
    <row r="694" spans="1:1">
      <c r="A694" s="2"/>
    </row>
    <row r="695" spans="1:1">
      <c r="A695" s="2"/>
    </row>
    <row r="697" spans="1:1">
      <c r="A697" s="2"/>
    </row>
    <row r="698" spans="1:1">
      <c r="A698" s="2"/>
    </row>
    <row r="700" spans="1:1">
      <c r="A700" s="3"/>
    </row>
    <row r="702" spans="1:1">
      <c r="A702" s="2"/>
    </row>
    <row r="703" spans="1:1">
      <c r="A703" s="2"/>
    </row>
    <row r="704" spans="1:1">
      <c r="A704" s="2"/>
    </row>
    <row r="705" spans="1:1">
      <c r="A705" s="2"/>
    </row>
    <row r="706" spans="1:1">
      <c r="A706" s="2"/>
    </row>
    <row r="708" spans="1:1">
      <c r="A708" s="2"/>
    </row>
    <row r="709" spans="1:1">
      <c r="A709" s="2"/>
    </row>
    <row r="710" spans="1:1">
      <c r="A710" s="2"/>
    </row>
    <row r="713" spans="1:1">
      <c r="A713" s="3"/>
    </row>
    <row r="715" spans="1:1">
      <c r="A715" s="2"/>
    </row>
    <row r="716" spans="1:1">
      <c r="A716" s="2"/>
    </row>
    <row r="719" spans="1:1">
      <c r="A719" s="3"/>
    </row>
    <row r="721" spans="1:1">
      <c r="A721" s="2"/>
    </row>
    <row r="722" spans="1:1">
      <c r="A722" s="2"/>
    </row>
    <row r="723" spans="1:1">
      <c r="A723" s="2"/>
    </row>
    <row r="726" spans="1:1">
      <c r="A726" s="3"/>
    </row>
    <row r="728" spans="1:1">
      <c r="A728" s="2"/>
    </row>
    <row r="729" spans="1:1">
      <c r="A729" s="2"/>
    </row>
    <row r="730" spans="1:1">
      <c r="A730" s="2"/>
    </row>
    <row r="733" spans="1:1">
      <c r="A733" s="3"/>
    </row>
    <row r="735" spans="1:1">
      <c r="A735" s="2"/>
    </row>
    <row r="738" spans="1:1">
      <c r="A738" s="3"/>
    </row>
    <row r="740" spans="1:1">
      <c r="A740" s="2"/>
    </row>
    <row r="741" spans="1:1">
      <c r="A741" s="2"/>
    </row>
    <row r="747" spans="1:1">
      <c r="A747" s="2"/>
    </row>
    <row r="755" spans="1:1">
      <c r="A755" s="2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Werkbladen</vt:lpstr>
      </vt:variant>
      <vt:variant>
        <vt:i4>11</vt:i4>
      </vt:variant>
    </vt:vector>
  </HeadingPairs>
  <TitlesOfParts>
    <vt:vector size="11" baseType="lpstr">
      <vt:lpstr>Quanta Model</vt:lpstr>
      <vt:lpstr>1 Quantum</vt:lpstr>
      <vt:lpstr>2 Quanta</vt:lpstr>
      <vt:lpstr>Proces</vt:lpstr>
      <vt:lpstr>Stoot</vt:lpstr>
      <vt:lpstr>Temperatuur</vt:lpstr>
      <vt:lpstr>Schrodinger</vt:lpstr>
      <vt:lpstr>Onderscheid</vt:lpstr>
      <vt:lpstr>Tralie</vt:lpstr>
      <vt:lpstr>Planck</vt:lpstr>
      <vt:lpstr>Bredere Theorie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Admin</cp:lastModifiedBy>
  <dcterms:created xsi:type="dcterms:W3CDTF">2012-07-21T09:34:55Z</dcterms:created>
  <dcterms:modified xsi:type="dcterms:W3CDTF">2012-09-01T14:59:42Z</dcterms:modified>
</cp:coreProperties>
</file>